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Nachtragsofferten\NO 12_Phase_52\"/>
    </mc:Choice>
  </mc:AlternateContent>
  <bookViews>
    <workbookView xWindow="-28920" yWindow="-120" windowWidth="29040" windowHeight="17790" tabRatio="811"/>
  </bookViews>
  <sheets>
    <sheet name="Endkostenprognose" sheetId="10" r:id="rId1"/>
    <sheet name="PEP Stand 29.07.20 - SR" sheetId="16" r:id="rId2"/>
    <sheet name="PEP Stand 29.07.20" sheetId="13" r:id="rId3"/>
    <sheet name="Ausführung-Grundauftrag" sheetId="8" r:id="rId4"/>
    <sheet name="Ausführung 30.04.20-V01" sheetId="9" r:id="rId5"/>
    <sheet name="Ausführung 30.04.20-V02" sheetId="11" r:id="rId6"/>
    <sheet name="SIA 103" sheetId="12" r:id="rId7"/>
    <sheet name="SIA 103 WTQ" sheetId="15" r:id="rId8"/>
    <sheet name="leer" sheetId="14" r:id="rId9"/>
  </sheets>
  <definedNames>
    <definedName name="_xlnm.Print_Area" localSheetId="4">'Ausführung 30.04.20-V01'!$B$1:$EN$61</definedName>
    <definedName name="_xlnm.Print_Area" localSheetId="5">'Ausführung 30.04.20-V02'!$A$1:$EP$58</definedName>
    <definedName name="_xlnm.Print_Area" localSheetId="3">'Ausführung-Grundauftrag'!$A$1:$BC$30</definedName>
    <definedName name="_xlnm.Print_Area" localSheetId="0">Endkostenprognose!$A$1:$F$44</definedName>
    <definedName name="_xlnm.Print_Area" localSheetId="8">leer!$B$1:$EN$68</definedName>
    <definedName name="_xlnm.Print_Area" localSheetId="2">'PEP Stand 29.07.20'!$B$1:$EC$49</definedName>
    <definedName name="_xlnm.Print_Area" localSheetId="1">'PEP Stand 29.07.20 - SR'!$B$1:$EC$49</definedName>
    <definedName name="_xlnm.Print_Area" localSheetId="6">'SIA 103'!$A$1:$Q$37</definedName>
    <definedName name="_xlnm.Print_Area" localSheetId="7">'SIA 103 WTQ'!$A$1:$Q$37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B45" i="16" l="1"/>
  <c r="DZ45" i="16"/>
  <c r="DX45" i="16"/>
  <c r="DV45" i="16"/>
  <c r="DT45" i="16"/>
  <c r="DR45" i="16"/>
  <c r="DP45" i="16"/>
  <c r="DN45" i="16"/>
  <c r="DL45" i="16"/>
  <c r="DJ45" i="16"/>
  <c r="DH45" i="16"/>
  <c r="DF45" i="16"/>
  <c r="DD45" i="16"/>
  <c r="DB45" i="16"/>
  <c r="CZ45" i="16"/>
  <c r="CX45" i="16"/>
  <c r="CV45" i="16"/>
  <c r="CT45" i="16"/>
  <c r="CR45" i="16"/>
  <c r="CP45" i="16"/>
  <c r="CN45" i="16"/>
  <c r="CL45" i="16"/>
  <c r="CJ45" i="16"/>
  <c r="CH45" i="16"/>
  <c r="CF45" i="16"/>
  <c r="CD45" i="16"/>
  <c r="CB45" i="16"/>
  <c r="BZ45" i="16"/>
  <c r="BX45" i="16"/>
  <c r="BV45" i="16"/>
  <c r="BT45" i="16"/>
  <c r="BR45" i="16"/>
  <c r="BP45" i="16"/>
  <c r="BN45" i="16"/>
  <c r="BL45" i="16"/>
  <c r="BJ45" i="16"/>
  <c r="BH45" i="16"/>
  <c r="BF45" i="16"/>
  <c r="BD45" i="16"/>
  <c r="BB45" i="16"/>
  <c r="AZ45" i="16"/>
  <c r="AX45" i="16"/>
  <c r="AV45" i="16"/>
  <c r="AT45" i="16"/>
  <c r="AR45" i="16"/>
  <c r="AP45" i="16"/>
  <c r="AN45" i="16"/>
  <c r="AL45" i="16"/>
  <c r="AJ45" i="16"/>
  <c r="AH45" i="16"/>
  <c r="AF45" i="16"/>
  <c r="AD45" i="16"/>
  <c r="AB45" i="16"/>
  <c r="Z45" i="16"/>
  <c r="X45" i="16"/>
  <c r="V45" i="16"/>
  <c r="T45" i="16"/>
  <c r="R45" i="16"/>
  <c r="P45" i="16"/>
  <c r="N45" i="16"/>
  <c r="J45" i="16"/>
  <c r="H45" i="16"/>
  <c r="F45" i="16"/>
  <c r="L45" i="16"/>
  <c r="D15" i="16"/>
  <c r="DV41" i="16"/>
  <c r="DT41" i="16"/>
  <c r="DR41" i="16"/>
  <c r="DP41" i="16"/>
  <c r="DN41" i="16"/>
  <c r="DL41" i="16"/>
  <c r="DJ41" i="16"/>
  <c r="DH41" i="16"/>
  <c r="DF41" i="16"/>
  <c r="DD41" i="16"/>
  <c r="DB41" i="16"/>
  <c r="CZ41" i="16"/>
  <c r="CX41" i="16"/>
  <c r="CV41" i="16"/>
  <c r="CT41" i="16"/>
  <c r="CR41" i="16"/>
  <c r="CP41" i="16"/>
  <c r="CN41" i="16"/>
  <c r="CL41" i="16"/>
  <c r="CJ41" i="16"/>
  <c r="CH41" i="16"/>
  <c r="CF41" i="16"/>
  <c r="CD41" i="16"/>
  <c r="CB41" i="16"/>
  <c r="BZ41" i="16"/>
  <c r="BX41" i="16"/>
  <c r="BV41" i="16"/>
  <c r="BT41" i="16"/>
  <c r="BR41" i="16"/>
  <c r="BP41" i="16"/>
  <c r="BN41" i="16"/>
  <c r="BL41" i="16"/>
  <c r="BJ41" i="16"/>
  <c r="BH41" i="16"/>
  <c r="BF41" i="16"/>
  <c r="BD41" i="16"/>
  <c r="BB41" i="16"/>
  <c r="AZ41" i="16"/>
  <c r="AX41" i="16"/>
  <c r="AV41" i="16"/>
  <c r="AT41" i="16"/>
  <c r="AR41" i="16"/>
  <c r="AP41" i="16"/>
  <c r="AN41" i="16"/>
  <c r="AL41" i="16"/>
  <c r="AJ41" i="16"/>
  <c r="AH41" i="16"/>
  <c r="AF41" i="16"/>
  <c r="AD41" i="16"/>
  <c r="AB41" i="16"/>
  <c r="Z41" i="16"/>
  <c r="X41" i="16"/>
  <c r="V41" i="16"/>
  <c r="T41" i="16"/>
  <c r="R41" i="16"/>
  <c r="P41" i="16"/>
  <c r="N41" i="16"/>
  <c r="L41" i="16"/>
  <c r="J41" i="16"/>
  <c r="H41" i="16"/>
  <c r="DV34" i="16"/>
  <c r="DT34" i="16"/>
  <c r="DR34" i="16"/>
  <c r="DJ34" i="16"/>
  <c r="DH34" i="16"/>
  <c r="DF34" i="16"/>
  <c r="DD34" i="16"/>
  <c r="DB34" i="16"/>
  <c r="CZ34" i="16"/>
  <c r="CX34" i="16"/>
  <c r="CV34" i="16"/>
  <c r="CT34" i="16"/>
  <c r="CR34" i="16"/>
  <c r="CP34" i="16"/>
  <c r="CN34" i="16"/>
  <c r="CL34" i="16"/>
  <c r="CJ34" i="16"/>
  <c r="CH34" i="16"/>
  <c r="CF34" i="16"/>
  <c r="CD34" i="16"/>
  <c r="CB34" i="16"/>
  <c r="BZ34" i="16"/>
  <c r="BX34" i="16"/>
  <c r="BV34" i="16"/>
  <c r="BT34" i="16"/>
  <c r="BR34" i="16"/>
  <c r="BP34" i="16"/>
  <c r="BN34" i="16"/>
  <c r="BL34" i="16"/>
  <c r="BJ34" i="16"/>
  <c r="BH34" i="16"/>
  <c r="BF34" i="16"/>
  <c r="BD34" i="16"/>
  <c r="BB34" i="16"/>
  <c r="AZ34" i="16"/>
  <c r="AX34" i="16"/>
  <c r="AV34" i="16"/>
  <c r="AT34" i="16"/>
  <c r="AR34" i="16"/>
  <c r="AP34" i="16"/>
  <c r="AN34" i="16"/>
  <c r="AL34" i="16"/>
  <c r="AJ34" i="16"/>
  <c r="AH34" i="16"/>
  <c r="AF34" i="16"/>
  <c r="AD34" i="16"/>
  <c r="AB34" i="16"/>
  <c r="Z34" i="16"/>
  <c r="X34" i="16"/>
  <c r="V34" i="16"/>
  <c r="T34" i="16"/>
  <c r="DJ31" i="16"/>
  <c r="DH31" i="16"/>
  <c r="DF31" i="16"/>
  <c r="DD31" i="16"/>
  <c r="DB31" i="16"/>
  <c r="CZ31" i="16"/>
  <c r="CX31" i="16"/>
  <c r="CV31" i="16"/>
  <c r="CT31" i="16"/>
  <c r="CR31" i="16"/>
  <c r="CP31" i="16"/>
  <c r="CN31" i="16"/>
  <c r="CL31" i="16"/>
  <c r="CJ31" i="16"/>
  <c r="CH31" i="16"/>
  <c r="CF31" i="16"/>
  <c r="CD31" i="16"/>
  <c r="CB31" i="16"/>
  <c r="BZ31" i="16"/>
  <c r="BX31" i="16"/>
  <c r="BV31" i="16"/>
  <c r="BT31" i="16"/>
  <c r="BR31" i="16"/>
  <c r="BP31" i="16"/>
  <c r="BN31" i="16"/>
  <c r="BL31" i="16"/>
  <c r="BJ31" i="16"/>
  <c r="BH31" i="16"/>
  <c r="BF31" i="16"/>
  <c r="BD31" i="16"/>
  <c r="BB31" i="16"/>
  <c r="AZ31" i="16"/>
  <c r="AX31" i="16"/>
  <c r="AV31" i="16"/>
  <c r="AT31" i="16"/>
  <c r="AR31" i="16"/>
  <c r="DB29" i="16"/>
  <c r="CZ29" i="16"/>
  <c r="CX29" i="16"/>
  <c r="CV29" i="16"/>
  <c r="CT29" i="16"/>
  <c r="CR29" i="16"/>
  <c r="CP29" i="16"/>
  <c r="CN29" i="16"/>
  <c r="BN29" i="16"/>
  <c r="BL29" i="16"/>
  <c r="BJ29" i="16"/>
  <c r="BH29" i="16"/>
  <c r="BF29" i="16"/>
  <c r="BD29" i="16"/>
  <c r="BB29" i="16"/>
  <c r="AZ29" i="16"/>
  <c r="AX29" i="16"/>
  <c r="AV29" i="16"/>
  <c r="AT29" i="16"/>
  <c r="AR29" i="16"/>
  <c r="AP29" i="16"/>
  <c r="AN29" i="16"/>
  <c r="AL29" i="16"/>
  <c r="AJ29" i="16"/>
  <c r="AH29" i="16"/>
  <c r="AF29" i="16"/>
  <c r="AD29" i="16"/>
  <c r="AB29" i="16"/>
  <c r="Z29" i="16"/>
  <c r="X29" i="16"/>
  <c r="V29" i="16"/>
  <c r="T29" i="16"/>
  <c r="DV27" i="16"/>
  <c r="DT27" i="16"/>
  <c r="DR27" i="16"/>
  <c r="CB27" i="16"/>
  <c r="BZ27" i="16"/>
  <c r="BX27" i="16"/>
  <c r="BV27" i="16"/>
  <c r="BT27" i="16"/>
  <c r="BR27" i="16"/>
  <c r="BP27" i="16"/>
  <c r="BN27" i="16"/>
  <c r="BL27" i="16"/>
  <c r="BJ27" i="16"/>
  <c r="BH27" i="16"/>
  <c r="BF27" i="16"/>
  <c r="BD27" i="16"/>
  <c r="BB27" i="16"/>
  <c r="AZ27" i="16"/>
  <c r="AX27" i="16"/>
  <c r="AV27" i="16"/>
  <c r="AT27" i="16"/>
  <c r="AR27" i="16"/>
  <c r="AP27" i="16"/>
  <c r="AN27" i="16"/>
  <c r="AL27" i="16"/>
  <c r="AJ27" i="16"/>
  <c r="AH27" i="16"/>
  <c r="AF27" i="16"/>
  <c r="AD27" i="16"/>
  <c r="AB27" i="16"/>
  <c r="Z27" i="16"/>
  <c r="X27" i="16"/>
  <c r="V27" i="16"/>
  <c r="T27" i="16"/>
  <c r="DJ25" i="16"/>
  <c r="DH25" i="16"/>
  <c r="DF25" i="16"/>
  <c r="DD25" i="16"/>
  <c r="DB25" i="16"/>
  <c r="CZ25" i="16"/>
  <c r="CX25" i="16"/>
  <c r="CV25" i="16"/>
  <c r="CT25" i="16"/>
  <c r="CR25" i="16"/>
  <c r="CP25" i="16"/>
  <c r="CN25" i="16"/>
  <c r="CL25" i="16"/>
  <c r="CJ25" i="16"/>
  <c r="CH25" i="16"/>
  <c r="CF25" i="16"/>
  <c r="CD25" i="16"/>
  <c r="CB25" i="16"/>
  <c r="BZ25" i="16"/>
  <c r="BX25" i="16"/>
  <c r="BV25" i="16"/>
  <c r="BT25" i="16"/>
  <c r="BR25" i="16"/>
  <c r="BP25" i="16"/>
  <c r="BN25" i="16"/>
  <c r="BL25" i="16"/>
  <c r="BJ25" i="16"/>
  <c r="BH25" i="16"/>
  <c r="BF25" i="16"/>
  <c r="BD25" i="16"/>
  <c r="BB25" i="16"/>
  <c r="AZ25" i="16"/>
  <c r="AX25" i="16"/>
  <c r="AV25" i="16"/>
  <c r="AT25" i="16"/>
  <c r="AR25" i="16"/>
  <c r="AP25" i="16"/>
  <c r="AN25" i="16"/>
  <c r="AL25" i="16"/>
  <c r="AJ25" i="16"/>
  <c r="AH25" i="16"/>
  <c r="AF25" i="16"/>
  <c r="AD25" i="16"/>
  <c r="AB25" i="16"/>
  <c r="Z25" i="16"/>
  <c r="X25" i="16"/>
  <c r="V25" i="16"/>
  <c r="T25" i="16"/>
  <c r="DV23" i="16"/>
  <c r="DT23" i="16"/>
  <c r="DR23" i="16"/>
  <c r="DP23" i="16"/>
  <c r="DN23" i="16"/>
  <c r="DL23" i="16"/>
  <c r="DJ23" i="16"/>
  <c r="DH23" i="16"/>
  <c r="DF23" i="16"/>
  <c r="DD23" i="16"/>
  <c r="DB23" i="16"/>
  <c r="CZ23" i="16"/>
  <c r="CX23" i="16"/>
  <c r="CV23" i="16"/>
  <c r="CT23" i="16"/>
  <c r="CR23" i="16"/>
  <c r="CP23" i="16"/>
  <c r="CN23" i="16"/>
  <c r="CL23" i="16"/>
  <c r="CJ23" i="16"/>
  <c r="CH23" i="16"/>
  <c r="CF23" i="16"/>
  <c r="CD23" i="16"/>
  <c r="CB23" i="16"/>
  <c r="BZ23" i="16"/>
  <c r="BX23" i="16"/>
  <c r="BV23" i="16"/>
  <c r="BT23" i="16"/>
  <c r="BR23" i="16"/>
  <c r="BP23" i="16"/>
  <c r="BN23" i="16"/>
  <c r="BL23" i="16"/>
  <c r="BJ23" i="16"/>
  <c r="BH23" i="16"/>
  <c r="BF23" i="16"/>
  <c r="BD23" i="16"/>
  <c r="BB23" i="16"/>
  <c r="AZ23" i="16"/>
  <c r="AX23" i="16"/>
  <c r="AV23" i="16"/>
  <c r="AT23" i="16"/>
  <c r="AR23" i="16"/>
  <c r="AP23" i="16"/>
  <c r="AN23" i="16"/>
  <c r="AL23" i="16"/>
  <c r="AJ23" i="16"/>
  <c r="AH23" i="16"/>
  <c r="AF23" i="16"/>
  <c r="AD23" i="16"/>
  <c r="AB23" i="16"/>
  <c r="Z23" i="16"/>
  <c r="X23" i="16"/>
  <c r="V23" i="16"/>
  <c r="T23" i="16"/>
  <c r="R23" i="16"/>
  <c r="P23" i="16"/>
  <c r="N23" i="16"/>
  <c r="L23" i="16"/>
  <c r="J23" i="16"/>
  <c r="H23" i="16"/>
  <c r="DV21" i="16"/>
  <c r="DT21" i="16"/>
  <c r="DR21" i="16"/>
  <c r="DP21" i="16"/>
  <c r="DN21" i="16"/>
  <c r="DL21" i="16"/>
  <c r="DJ21" i="16"/>
  <c r="DH21" i="16"/>
  <c r="DF21" i="16"/>
  <c r="DD21" i="16"/>
  <c r="DB21" i="16"/>
  <c r="CZ21" i="16"/>
  <c r="CX21" i="16"/>
  <c r="CV21" i="16"/>
  <c r="CT21" i="16"/>
  <c r="CR21" i="16"/>
  <c r="CP21" i="16"/>
  <c r="CN21" i="16"/>
  <c r="CL21" i="16"/>
  <c r="CJ21" i="16"/>
  <c r="CH21" i="16"/>
  <c r="CF21" i="16"/>
  <c r="CD21" i="16"/>
  <c r="CB21" i="16"/>
  <c r="BZ21" i="16"/>
  <c r="BX21" i="16"/>
  <c r="BV21" i="16"/>
  <c r="BT21" i="16"/>
  <c r="BR21" i="16"/>
  <c r="BP21" i="16"/>
  <c r="BN21" i="16"/>
  <c r="BL21" i="16"/>
  <c r="BJ21" i="16"/>
  <c r="BH21" i="16"/>
  <c r="BF21" i="16"/>
  <c r="BD21" i="16"/>
  <c r="BB21" i="16"/>
  <c r="AZ21" i="16"/>
  <c r="AX21" i="16"/>
  <c r="AV21" i="16"/>
  <c r="AT21" i="16"/>
  <c r="AR21" i="16"/>
  <c r="AP21" i="16"/>
  <c r="AN21" i="16"/>
  <c r="AL21" i="16"/>
  <c r="AJ21" i="16"/>
  <c r="AH21" i="16"/>
  <c r="AF21" i="16"/>
  <c r="AD21" i="16"/>
  <c r="AB21" i="16"/>
  <c r="Z21" i="16"/>
  <c r="X21" i="16"/>
  <c r="V21" i="16"/>
  <c r="T21" i="16"/>
  <c r="R21" i="16"/>
  <c r="P21" i="16"/>
  <c r="N21" i="16"/>
  <c r="L21" i="16"/>
  <c r="J21" i="16"/>
  <c r="H21" i="16"/>
  <c r="F44" i="16"/>
  <c r="H44" i="16"/>
  <c r="J44" i="16"/>
  <c r="L44" i="16"/>
  <c r="N44" i="16"/>
  <c r="P44" i="16"/>
  <c r="R44" i="16"/>
  <c r="T44" i="16"/>
  <c r="V44" i="16"/>
  <c r="X44" i="16"/>
  <c r="Z44" i="16"/>
  <c r="AB44" i="16"/>
  <c r="AD44" i="16"/>
  <c r="AF44" i="16"/>
  <c r="AH44" i="16"/>
  <c r="AJ44" i="16"/>
  <c r="AL44" i="16"/>
  <c r="AN44" i="16"/>
  <c r="AP44" i="16"/>
  <c r="AR44" i="16"/>
  <c r="AT44" i="16"/>
  <c r="AV44" i="16"/>
  <c r="AX44" i="16"/>
  <c r="AZ44" i="16"/>
  <c r="BB44" i="16"/>
  <c r="BD44" i="16"/>
  <c r="BF44" i="16"/>
  <c r="BH44" i="16"/>
  <c r="BJ44" i="16"/>
  <c r="BL44" i="16"/>
  <c r="BN44" i="16"/>
  <c r="BP44" i="16"/>
  <c r="BR44" i="16"/>
  <c r="BT44" i="16"/>
  <c r="BV44" i="16"/>
  <c r="BX44" i="16"/>
  <c r="BZ44" i="16"/>
  <c r="CB44" i="16"/>
  <c r="CD44" i="16"/>
  <c r="CF44" i="16"/>
  <c r="CH44" i="16"/>
  <c r="CJ44" i="16"/>
  <c r="CL44" i="16"/>
  <c r="CN44" i="16"/>
  <c r="CP44" i="16"/>
  <c r="CR44" i="16"/>
  <c r="CT44" i="16"/>
  <c r="CV44" i="16"/>
  <c r="CX44" i="16"/>
  <c r="CZ44" i="16"/>
  <c r="DB44" i="16"/>
  <c r="DD44" i="16"/>
  <c r="DF44" i="16"/>
  <c r="DH44" i="16"/>
  <c r="DJ44" i="16"/>
  <c r="DL44" i="16"/>
  <c r="DN44" i="16"/>
  <c r="DP44" i="16"/>
  <c r="DR44" i="16"/>
  <c r="DT44" i="16"/>
  <c r="DV44" i="16"/>
  <c r="DX44" i="16"/>
  <c r="DZ44" i="16"/>
  <c r="EB44" i="16"/>
  <c r="F48" i="16"/>
  <c r="DL46" i="16"/>
  <c r="CN46" i="16"/>
  <c r="BP46" i="16"/>
  <c r="AR46" i="16"/>
  <c r="T46" i="16"/>
  <c r="F46" i="16"/>
  <c r="EK19" i="16"/>
  <c r="EL19" i="16"/>
  <c r="EM19" i="16"/>
  <c r="EN19" i="16"/>
  <c r="EK20" i="16"/>
  <c r="EL20" i="16"/>
  <c r="EM20" i="16"/>
  <c r="EN20" i="16"/>
  <c r="EK21" i="16"/>
  <c r="EL21" i="16"/>
  <c r="EM21" i="16"/>
  <c r="EN21" i="16"/>
  <c r="EK22" i="16"/>
  <c r="EL22" i="16"/>
  <c r="EM22" i="16"/>
  <c r="EN22" i="16"/>
  <c r="EK23" i="16"/>
  <c r="EL23" i="16"/>
  <c r="EM23" i="16"/>
  <c r="EN23" i="16"/>
  <c r="EK24" i="16"/>
  <c r="EL24" i="16"/>
  <c r="EM24" i="16"/>
  <c r="EN24" i="16"/>
  <c r="EK25" i="16"/>
  <c r="EL25" i="16"/>
  <c r="EM25" i="16"/>
  <c r="EN25" i="16"/>
  <c r="EK26" i="16"/>
  <c r="EL26" i="16"/>
  <c r="EM26" i="16"/>
  <c r="EN26" i="16"/>
  <c r="EK27" i="16"/>
  <c r="EL27" i="16"/>
  <c r="EM27" i="16"/>
  <c r="EN27" i="16"/>
  <c r="EK28" i="16"/>
  <c r="EL28" i="16"/>
  <c r="EM28" i="16"/>
  <c r="EN28" i="16"/>
  <c r="EK29" i="16"/>
  <c r="EL29" i="16"/>
  <c r="EM29" i="16"/>
  <c r="EN29" i="16"/>
  <c r="EK30" i="16"/>
  <c r="EL30" i="16"/>
  <c r="EM30" i="16"/>
  <c r="EN30" i="16"/>
  <c r="EK31" i="16"/>
  <c r="EL31" i="16"/>
  <c r="EM31" i="16"/>
  <c r="EN31" i="16"/>
  <c r="EK33" i="16"/>
  <c r="EL33" i="16"/>
  <c r="EM33" i="16"/>
  <c r="EN33" i="16"/>
  <c r="EK34" i="16"/>
  <c r="EL34" i="16"/>
  <c r="EM34" i="16"/>
  <c r="EN34" i="16"/>
  <c r="EK35" i="16"/>
  <c r="EL35" i="16"/>
  <c r="EM35" i="16"/>
  <c r="EN35" i="16"/>
  <c r="EK36" i="16"/>
  <c r="EL36" i="16"/>
  <c r="EM36" i="16"/>
  <c r="EN36" i="16"/>
  <c r="EK37" i="16"/>
  <c r="EL37" i="16"/>
  <c r="EM37" i="16"/>
  <c r="EN37" i="16"/>
  <c r="EK38" i="16"/>
  <c r="EL38" i="16"/>
  <c r="EM38" i="16"/>
  <c r="EN38" i="16"/>
  <c r="EK39" i="16"/>
  <c r="EL39" i="16"/>
  <c r="EM39" i="16"/>
  <c r="EN39" i="16"/>
  <c r="EK40" i="16"/>
  <c r="EL40" i="16"/>
  <c r="EM40" i="16"/>
  <c r="EN40" i="16"/>
  <c r="EK41" i="16"/>
  <c r="EL41" i="16"/>
  <c r="EM41" i="16"/>
  <c r="EN41" i="16"/>
  <c r="EK42" i="16"/>
  <c r="EL42" i="16"/>
  <c r="EM42" i="16"/>
  <c r="EN42" i="16"/>
  <c r="EK45" i="16"/>
  <c r="EK44" i="16"/>
  <c r="DL15" i="16"/>
  <c r="CN15" i="16"/>
  <c r="BP15" i="16"/>
  <c r="AR15" i="16"/>
  <c r="T15" i="16"/>
  <c r="EM3" i="16"/>
  <c r="EN3" i="16"/>
  <c r="EM4" i="16"/>
  <c r="EM7" i="16"/>
  <c r="EL3" i="16"/>
  <c r="EL7" i="16"/>
  <c r="EK3" i="16"/>
  <c r="EK7" i="16"/>
  <c r="EK2" i="16"/>
  <c r="B16" i="10"/>
  <c r="C16" i="10"/>
  <c r="C7" i="10"/>
  <c r="C8" i="10"/>
  <c r="C9" i="10"/>
  <c r="C10" i="10"/>
  <c r="C11" i="10"/>
  <c r="C14" i="10"/>
  <c r="C6" i="10"/>
  <c r="B10" i="10"/>
  <c r="D10" i="10"/>
  <c r="D33" i="10"/>
  <c r="D32" i="10"/>
  <c r="B33" i="10"/>
  <c r="B32" i="10"/>
  <c r="F44" i="13"/>
  <c r="H44" i="13"/>
  <c r="J44" i="13"/>
  <c r="L44" i="13"/>
  <c r="N44" i="13"/>
  <c r="P44" i="13"/>
  <c r="R44" i="13"/>
  <c r="T44" i="13"/>
  <c r="V44" i="13"/>
  <c r="X44" i="13"/>
  <c r="Z44" i="13"/>
  <c r="AB44" i="13"/>
  <c r="AD44" i="13"/>
  <c r="AF44" i="13"/>
  <c r="AH44" i="13"/>
  <c r="AJ44" i="13"/>
  <c r="AL44" i="13"/>
  <c r="AN44" i="13"/>
  <c r="AP44" i="13"/>
  <c r="AR44" i="13"/>
  <c r="AT44" i="13"/>
  <c r="AV44" i="13"/>
  <c r="AX44" i="13"/>
  <c r="AZ44" i="13"/>
  <c r="BB44" i="13"/>
  <c r="BD44" i="13"/>
  <c r="BF44" i="13"/>
  <c r="BH44" i="13"/>
  <c r="BJ44" i="13"/>
  <c r="BL44" i="13"/>
  <c r="BN44" i="13"/>
  <c r="BP44" i="13"/>
  <c r="BR44" i="13"/>
  <c r="BT44" i="13"/>
  <c r="BV44" i="13"/>
  <c r="BX44" i="13"/>
  <c r="BZ44" i="13"/>
  <c r="CB44" i="13"/>
  <c r="CD44" i="13"/>
  <c r="CF44" i="13"/>
  <c r="CH44" i="13"/>
  <c r="CJ44" i="13"/>
  <c r="CL44" i="13"/>
  <c r="CN44" i="13"/>
  <c r="CP44" i="13"/>
  <c r="CR44" i="13"/>
  <c r="CT44" i="13"/>
  <c r="CV44" i="13"/>
  <c r="CX44" i="13"/>
  <c r="CZ44" i="13"/>
  <c r="DB44" i="13"/>
  <c r="DD44" i="13"/>
  <c r="DF44" i="13"/>
  <c r="DH44" i="13"/>
  <c r="DJ44" i="13"/>
  <c r="DL44" i="13"/>
  <c r="DN44" i="13"/>
  <c r="DP44" i="13"/>
  <c r="DR44" i="13"/>
  <c r="DT44" i="13"/>
  <c r="DV44" i="13"/>
  <c r="DX44" i="13"/>
  <c r="DZ44" i="13"/>
  <c r="EB44" i="13"/>
  <c r="F48" i="13"/>
  <c r="C31" i="10"/>
  <c r="B11" i="10"/>
  <c r="D11" i="10"/>
  <c r="B31" i="10"/>
  <c r="B30" i="10"/>
  <c r="B7" i="10"/>
  <c r="B8" i="10"/>
  <c r="B9" i="10"/>
  <c r="B12" i="10"/>
  <c r="B14" i="10"/>
  <c r="B6" i="10"/>
  <c r="B35" i="10"/>
  <c r="C30" i="10"/>
  <c r="C35" i="10"/>
  <c r="D35" i="10"/>
  <c r="D30" i="10"/>
  <c r="J41" i="13"/>
  <c r="L41" i="13"/>
  <c r="N41" i="13"/>
  <c r="P41" i="13"/>
  <c r="H41" i="13"/>
  <c r="R41" i="13"/>
  <c r="T41" i="13"/>
  <c r="V41" i="13"/>
  <c r="X41" i="13"/>
  <c r="Z41" i="13"/>
  <c r="AB41" i="13"/>
  <c r="AD41" i="13"/>
  <c r="AF41" i="13"/>
  <c r="AH41" i="13"/>
  <c r="AJ41" i="13"/>
  <c r="AL41" i="13"/>
  <c r="AN41" i="13"/>
  <c r="AP41" i="13"/>
  <c r="AR41" i="13"/>
  <c r="AT41" i="13"/>
  <c r="AV41" i="13"/>
  <c r="AX41" i="13"/>
  <c r="AZ41" i="13"/>
  <c r="BB41" i="13"/>
  <c r="BD41" i="13"/>
  <c r="BF41" i="13"/>
  <c r="BH41" i="13"/>
  <c r="BJ41" i="13"/>
  <c r="BL41" i="13"/>
  <c r="BN41" i="13"/>
  <c r="BP41" i="13"/>
  <c r="BR41" i="13"/>
  <c r="BT41" i="13"/>
  <c r="BV41" i="13"/>
  <c r="BX41" i="13"/>
  <c r="BZ41" i="13"/>
  <c r="CB41" i="13"/>
  <c r="CD41" i="13"/>
  <c r="CF41" i="13"/>
  <c r="CH41" i="13"/>
  <c r="CJ41" i="13"/>
  <c r="CL41" i="13"/>
  <c r="CN41" i="13"/>
  <c r="CP41" i="13"/>
  <c r="CR41" i="13"/>
  <c r="CT41" i="13"/>
  <c r="CV41" i="13"/>
  <c r="CX41" i="13"/>
  <c r="CZ41" i="13"/>
  <c r="DB41" i="13"/>
  <c r="DD41" i="13"/>
  <c r="DF41" i="13"/>
  <c r="DH41" i="13"/>
  <c r="DJ41" i="13"/>
  <c r="DL41" i="13"/>
  <c r="DN41" i="13"/>
  <c r="DP41" i="13"/>
  <c r="DR41" i="13"/>
  <c r="DT41" i="13"/>
  <c r="DV41" i="13"/>
  <c r="EN41" i="13"/>
  <c r="DV34" i="13"/>
  <c r="DT34" i="13"/>
  <c r="DR34" i="13"/>
  <c r="V34" i="13"/>
  <c r="X34" i="13"/>
  <c r="Z34" i="13"/>
  <c r="AB34" i="13"/>
  <c r="AD34" i="13"/>
  <c r="AF34" i="13"/>
  <c r="AH34" i="13"/>
  <c r="AJ34" i="13"/>
  <c r="AL34" i="13"/>
  <c r="AN34" i="13"/>
  <c r="AP34" i="13"/>
  <c r="AR34" i="13"/>
  <c r="AT34" i="13"/>
  <c r="AV34" i="13"/>
  <c r="AX34" i="13"/>
  <c r="AZ34" i="13"/>
  <c r="BB34" i="13"/>
  <c r="BD34" i="13"/>
  <c r="BF34" i="13"/>
  <c r="BH34" i="13"/>
  <c r="BJ34" i="13"/>
  <c r="BL34" i="13"/>
  <c r="BN34" i="13"/>
  <c r="BP34" i="13"/>
  <c r="BR34" i="13"/>
  <c r="BT34" i="13"/>
  <c r="BV34" i="13"/>
  <c r="BX34" i="13"/>
  <c r="BZ34" i="13"/>
  <c r="CB34" i="13"/>
  <c r="CD34" i="13"/>
  <c r="CF34" i="13"/>
  <c r="CH34" i="13"/>
  <c r="CJ34" i="13"/>
  <c r="CL34" i="13"/>
  <c r="CN34" i="13"/>
  <c r="CP34" i="13"/>
  <c r="CR34" i="13"/>
  <c r="CT34" i="13"/>
  <c r="CV34" i="13"/>
  <c r="CX34" i="13"/>
  <c r="CZ34" i="13"/>
  <c r="DB34" i="13"/>
  <c r="DD34" i="13"/>
  <c r="DF34" i="13"/>
  <c r="DH34" i="13"/>
  <c r="DJ34" i="13"/>
  <c r="T34" i="13"/>
  <c r="F46" i="13"/>
  <c r="D15" i="13"/>
  <c r="F45" i="13"/>
  <c r="DD31" i="13"/>
  <c r="DF31" i="13"/>
  <c r="DH31" i="13"/>
  <c r="DJ31" i="13"/>
  <c r="BP31" i="13"/>
  <c r="BR31" i="13"/>
  <c r="BT31" i="13"/>
  <c r="BV31" i="13"/>
  <c r="AR31" i="13"/>
  <c r="AT31" i="13"/>
  <c r="AV31" i="13"/>
  <c r="AX31" i="13"/>
  <c r="AZ31" i="13"/>
  <c r="BB31" i="13"/>
  <c r="BD31" i="13"/>
  <c r="BF31" i="13"/>
  <c r="BH31" i="13"/>
  <c r="BJ31" i="13"/>
  <c r="BL31" i="13"/>
  <c r="BN31" i="13"/>
  <c r="BX31" i="13"/>
  <c r="BZ31" i="13"/>
  <c r="CB31" i="13"/>
  <c r="CD31" i="13"/>
  <c r="CF31" i="13"/>
  <c r="CH31" i="13"/>
  <c r="CJ31" i="13"/>
  <c r="CL31" i="13"/>
  <c r="CN31" i="13"/>
  <c r="CP31" i="13"/>
  <c r="CR31" i="13"/>
  <c r="CT31" i="13"/>
  <c r="CV31" i="13"/>
  <c r="CX31" i="13"/>
  <c r="CZ31" i="13"/>
  <c r="DB31" i="13"/>
  <c r="EN31" i="13"/>
  <c r="DB29" i="13"/>
  <c r="CZ29" i="13"/>
  <c r="CX29" i="13"/>
  <c r="CV29" i="13"/>
  <c r="CT29" i="13"/>
  <c r="CR29" i="13"/>
  <c r="CP29" i="13"/>
  <c r="CN29" i="13"/>
  <c r="BN29" i="13"/>
  <c r="BL29" i="13"/>
  <c r="BJ29" i="13"/>
  <c r="BH29" i="13"/>
  <c r="BF29" i="13"/>
  <c r="BD29" i="13"/>
  <c r="BB29" i="13"/>
  <c r="AZ29" i="13"/>
  <c r="AX29" i="13"/>
  <c r="AV29" i="13"/>
  <c r="AT29" i="13"/>
  <c r="AR29" i="13"/>
  <c r="AP29" i="13"/>
  <c r="AN29" i="13"/>
  <c r="AL29" i="13"/>
  <c r="AJ29" i="13"/>
  <c r="AH29" i="13"/>
  <c r="AF29" i="13"/>
  <c r="AD29" i="13"/>
  <c r="AB29" i="13"/>
  <c r="Z29" i="13"/>
  <c r="X29" i="13"/>
  <c r="V29" i="13"/>
  <c r="T29" i="13"/>
  <c r="EN29" i="13"/>
  <c r="DV27" i="13"/>
  <c r="DT27" i="13"/>
  <c r="DR27" i="13"/>
  <c r="CB27" i="13"/>
  <c r="BZ27" i="13"/>
  <c r="BX27" i="13"/>
  <c r="BV27" i="13"/>
  <c r="BT27" i="13"/>
  <c r="BR27" i="13"/>
  <c r="BP27" i="13"/>
  <c r="BN27" i="13"/>
  <c r="BL27" i="13"/>
  <c r="BJ27" i="13"/>
  <c r="BH27" i="13"/>
  <c r="BF27" i="13"/>
  <c r="BD27" i="13"/>
  <c r="BB27" i="13"/>
  <c r="AZ27" i="13"/>
  <c r="AX27" i="13"/>
  <c r="AV27" i="13"/>
  <c r="AT27" i="13"/>
  <c r="AR27" i="13"/>
  <c r="AP27" i="13"/>
  <c r="AN27" i="13"/>
  <c r="AL27" i="13"/>
  <c r="AJ27" i="13"/>
  <c r="AH27" i="13"/>
  <c r="AF27" i="13"/>
  <c r="AD27" i="13"/>
  <c r="AB27" i="13"/>
  <c r="Z27" i="13"/>
  <c r="X27" i="13"/>
  <c r="V27" i="13"/>
  <c r="T27" i="13"/>
  <c r="DJ25" i="13"/>
  <c r="DH25" i="13"/>
  <c r="DF25" i="13"/>
  <c r="DD25" i="13"/>
  <c r="DB25" i="13"/>
  <c r="CZ25" i="13"/>
  <c r="CX25" i="13"/>
  <c r="CV25" i="13"/>
  <c r="CT25" i="13"/>
  <c r="CR25" i="13"/>
  <c r="CP25" i="13"/>
  <c r="CN25" i="13"/>
  <c r="CL25" i="13"/>
  <c r="CJ25" i="13"/>
  <c r="CH25" i="13"/>
  <c r="CF25" i="13"/>
  <c r="CD25" i="13"/>
  <c r="CB25" i="13"/>
  <c r="BZ25" i="13"/>
  <c r="BX25" i="13"/>
  <c r="BV25" i="13"/>
  <c r="BT25" i="13"/>
  <c r="BR25" i="13"/>
  <c r="BP25" i="13"/>
  <c r="BN25" i="13"/>
  <c r="BL25" i="13"/>
  <c r="BJ25" i="13"/>
  <c r="BH25" i="13"/>
  <c r="BF25" i="13"/>
  <c r="BD25" i="13"/>
  <c r="BB25" i="13"/>
  <c r="AZ25" i="13"/>
  <c r="AX25" i="13"/>
  <c r="AV25" i="13"/>
  <c r="AT25" i="13"/>
  <c r="AR25" i="13"/>
  <c r="AP25" i="13"/>
  <c r="AN25" i="13"/>
  <c r="AL25" i="13"/>
  <c r="AJ25" i="13"/>
  <c r="AH25" i="13"/>
  <c r="AF25" i="13"/>
  <c r="AD25" i="13"/>
  <c r="AB25" i="13"/>
  <c r="Z25" i="13"/>
  <c r="X25" i="13"/>
  <c r="V25" i="13"/>
  <c r="T25" i="13"/>
  <c r="EN25" i="13"/>
  <c r="DV23" i="13"/>
  <c r="DT23" i="13"/>
  <c r="DR23" i="13"/>
  <c r="DP23" i="13"/>
  <c r="DN23" i="13"/>
  <c r="DL23" i="13"/>
  <c r="DJ23" i="13"/>
  <c r="DH23" i="13"/>
  <c r="DF23" i="13"/>
  <c r="DD23" i="13"/>
  <c r="DB23" i="13"/>
  <c r="CZ23" i="13"/>
  <c r="CX23" i="13"/>
  <c r="CV23" i="13"/>
  <c r="CT23" i="13"/>
  <c r="CR23" i="13"/>
  <c r="CP23" i="13"/>
  <c r="CN23" i="13"/>
  <c r="CL23" i="13"/>
  <c r="CJ23" i="13"/>
  <c r="CH23" i="13"/>
  <c r="CF23" i="13"/>
  <c r="CD23" i="13"/>
  <c r="CB23" i="13"/>
  <c r="BZ23" i="13"/>
  <c r="BX23" i="13"/>
  <c r="BV23" i="13"/>
  <c r="BT23" i="13"/>
  <c r="BR23" i="13"/>
  <c r="BP23" i="13"/>
  <c r="BN23" i="13"/>
  <c r="BL23" i="13"/>
  <c r="BJ23" i="13"/>
  <c r="BH23" i="13"/>
  <c r="BF23" i="13"/>
  <c r="BD23" i="13"/>
  <c r="BB23" i="13"/>
  <c r="AZ23" i="13"/>
  <c r="AX23" i="13"/>
  <c r="AV23" i="13"/>
  <c r="AT23" i="13"/>
  <c r="AR23" i="13"/>
  <c r="AP23" i="13"/>
  <c r="AN23" i="13"/>
  <c r="AL23" i="13"/>
  <c r="AJ23" i="13"/>
  <c r="AH23" i="13"/>
  <c r="AF23" i="13"/>
  <c r="AD23" i="13"/>
  <c r="AB23" i="13"/>
  <c r="Z23" i="13"/>
  <c r="X23" i="13"/>
  <c r="V23" i="13"/>
  <c r="T23" i="13"/>
  <c r="R23" i="13"/>
  <c r="P23" i="13"/>
  <c r="H23" i="13"/>
  <c r="J23" i="13"/>
  <c r="L23" i="13"/>
  <c r="N23" i="13"/>
  <c r="EN23" i="13"/>
  <c r="DV21" i="13"/>
  <c r="DT21" i="13"/>
  <c r="DR21" i="13"/>
  <c r="DP21" i="13"/>
  <c r="DN21" i="13"/>
  <c r="DL21" i="13"/>
  <c r="DJ21" i="13"/>
  <c r="DH21" i="13"/>
  <c r="DF21" i="13"/>
  <c r="DD21" i="13"/>
  <c r="DB21" i="13"/>
  <c r="CZ21" i="13"/>
  <c r="CX21" i="13"/>
  <c r="CV21" i="13"/>
  <c r="CT21" i="13"/>
  <c r="CR21" i="13"/>
  <c r="CP21" i="13"/>
  <c r="CN21" i="13"/>
  <c r="CL21" i="13"/>
  <c r="CJ21" i="13"/>
  <c r="CH21" i="13"/>
  <c r="CF21" i="13"/>
  <c r="CD21" i="13"/>
  <c r="CB21" i="13"/>
  <c r="BZ21" i="13"/>
  <c r="BX21" i="13"/>
  <c r="BV21" i="13"/>
  <c r="BT21" i="13"/>
  <c r="BR21" i="13"/>
  <c r="BP21" i="13"/>
  <c r="BN21" i="13"/>
  <c r="BL21" i="13"/>
  <c r="BJ21" i="13"/>
  <c r="BH21" i="13"/>
  <c r="BF21" i="13"/>
  <c r="BD21" i="13"/>
  <c r="BB21" i="13"/>
  <c r="AZ21" i="13"/>
  <c r="AX21" i="13"/>
  <c r="AV21" i="13"/>
  <c r="AT21" i="13"/>
  <c r="AR21" i="13"/>
  <c r="AP21" i="13"/>
  <c r="AN21" i="13"/>
  <c r="AL21" i="13"/>
  <c r="AJ21" i="13"/>
  <c r="AH21" i="13"/>
  <c r="AF21" i="13"/>
  <c r="AD21" i="13"/>
  <c r="AB21" i="13"/>
  <c r="Z21" i="13"/>
  <c r="X21" i="13"/>
  <c r="V21" i="13"/>
  <c r="T21" i="13"/>
  <c r="R21" i="13"/>
  <c r="P21" i="13"/>
  <c r="N21" i="13"/>
  <c r="L21" i="13"/>
  <c r="J21" i="13"/>
  <c r="H21" i="13"/>
  <c r="EK41" i="13"/>
  <c r="EN40" i="13"/>
  <c r="EM40" i="13"/>
  <c r="EL40" i="13"/>
  <c r="EK40" i="13"/>
  <c r="EL41" i="13"/>
  <c r="EM41" i="13"/>
  <c r="EK31" i="13"/>
  <c r="EL31" i="13"/>
  <c r="EM31" i="13"/>
  <c r="EK29" i="13"/>
  <c r="EL29" i="13"/>
  <c r="EM29" i="13"/>
  <c r="EN27" i="13"/>
  <c r="EK27" i="13"/>
  <c r="EL27" i="13"/>
  <c r="EM27" i="13"/>
  <c r="EK25" i="13"/>
  <c r="EL25" i="13"/>
  <c r="EM25" i="13"/>
  <c r="EM23" i="13"/>
  <c r="EK23" i="13"/>
  <c r="EL23" i="13"/>
  <c r="EK11" i="11"/>
  <c r="EK12" i="11"/>
  <c r="EK13" i="11"/>
  <c r="EK14" i="11"/>
  <c r="EK15" i="11"/>
  <c r="EK16" i="11"/>
  <c r="EK17" i="11"/>
  <c r="EK18" i="11"/>
  <c r="EK19" i="11"/>
  <c r="EK20" i="11"/>
  <c r="EK21" i="11"/>
  <c r="EK22" i="11"/>
  <c r="EK23" i="11"/>
  <c r="EK24" i="11"/>
  <c r="EK25" i="11"/>
  <c r="EK26" i="11"/>
  <c r="EK27" i="11"/>
  <c r="EK28" i="11"/>
  <c r="EK29" i="11"/>
  <c r="EK30" i="11"/>
  <c r="EK31" i="11"/>
  <c r="EK32" i="11"/>
  <c r="EK33" i="11"/>
  <c r="EK34" i="11"/>
  <c r="EK35" i="11"/>
  <c r="EK36" i="11"/>
  <c r="EK37" i="11"/>
  <c r="EK38" i="11"/>
  <c r="EK3" i="11"/>
  <c r="EL11" i="11"/>
  <c r="EL12" i="11"/>
  <c r="EL13" i="11"/>
  <c r="EL14" i="11"/>
  <c r="EL15" i="11"/>
  <c r="EL16" i="11"/>
  <c r="EL17" i="11"/>
  <c r="EL18" i="11"/>
  <c r="EL19" i="11"/>
  <c r="EL20" i="11"/>
  <c r="EL21" i="11"/>
  <c r="EL22" i="11"/>
  <c r="EL23" i="11"/>
  <c r="EL24" i="11"/>
  <c r="EL25" i="11"/>
  <c r="EL26" i="11"/>
  <c r="EL27" i="11"/>
  <c r="EL28" i="11"/>
  <c r="EL29" i="11"/>
  <c r="EL30" i="11"/>
  <c r="EL31" i="11"/>
  <c r="EL32" i="11"/>
  <c r="EL33" i="11"/>
  <c r="EL34" i="11"/>
  <c r="EL35" i="11"/>
  <c r="EL36" i="11"/>
  <c r="EL37" i="11"/>
  <c r="EL38" i="11"/>
  <c r="EL3" i="11"/>
  <c r="EM11" i="11"/>
  <c r="EM12" i="11"/>
  <c r="EM13" i="11"/>
  <c r="EM14" i="11"/>
  <c r="EM15" i="11"/>
  <c r="EM16" i="11"/>
  <c r="EM17" i="11"/>
  <c r="EM18" i="11"/>
  <c r="EM19" i="11"/>
  <c r="EM20" i="11"/>
  <c r="EM21" i="11"/>
  <c r="EM22" i="11"/>
  <c r="EM23" i="11"/>
  <c r="EM24" i="11"/>
  <c r="EM25" i="11"/>
  <c r="EM26" i="11"/>
  <c r="EM27" i="11"/>
  <c r="EM28" i="11"/>
  <c r="EM29" i="11"/>
  <c r="EM30" i="11"/>
  <c r="EM31" i="11"/>
  <c r="EM32" i="11"/>
  <c r="EM33" i="11"/>
  <c r="EM34" i="11"/>
  <c r="EM35" i="11"/>
  <c r="EM36" i="11"/>
  <c r="EM37" i="11"/>
  <c r="EM38" i="11"/>
  <c r="EM3" i="11"/>
  <c r="EN11" i="11"/>
  <c r="EN12" i="11"/>
  <c r="EN13" i="11"/>
  <c r="EN14" i="11"/>
  <c r="EN15" i="11"/>
  <c r="EN16" i="11"/>
  <c r="EN17" i="11"/>
  <c r="EN18" i="11"/>
  <c r="EN19" i="11"/>
  <c r="EN20" i="11"/>
  <c r="EN21" i="11"/>
  <c r="EN22" i="11"/>
  <c r="EN23" i="11"/>
  <c r="EN24" i="11"/>
  <c r="EN25" i="11"/>
  <c r="EN26" i="11"/>
  <c r="EN27" i="11"/>
  <c r="EN28" i="11"/>
  <c r="EN29" i="11"/>
  <c r="EN30" i="11"/>
  <c r="EN31" i="11"/>
  <c r="EN32" i="11"/>
  <c r="EN33" i="11"/>
  <c r="EN34" i="11"/>
  <c r="EN35" i="11"/>
  <c r="EN36" i="11"/>
  <c r="EN37" i="11"/>
  <c r="EN38" i="11"/>
  <c r="EN3" i="11"/>
  <c r="EK2" i="11"/>
  <c r="D8" i="10"/>
  <c r="D7" i="10"/>
  <c r="D14" i="10"/>
  <c r="D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EB45" i="13"/>
  <c r="EL20" i="13"/>
  <c r="EM20" i="13"/>
  <c r="EN20" i="13"/>
  <c r="EK21" i="13"/>
  <c r="EL21" i="13"/>
  <c r="EM21" i="13"/>
  <c r="EN21" i="13"/>
  <c r="EK22" i="13"/>
  <c r="EL22" i="13"/>
  <c r="EM22" i="13"/>
  <c r="EN22" i="13"/>
  <c r="EK24" i="13"/>
  <c r="EL24" i="13"/>
  <c r="EM24" i="13"/>
  <c r="EN24" i="13"/>
  <c r="EK26" i="13"/>
  <c r="EL26" i="13"/>
  <c r="EM26" i="13"/>
  <c r="EN26" i="13"/>
  <c r="EK28" i="13"/>
  <c r="EL28" i="13"/>
  <c r="EM28" i="13"/>
  <c r="EN28" i="13"/>
  <c r="EK30" i="13"/>
  <c r="EL30" i="13"/>
  <c r="EM30" i="13"/>
  <c r="EN30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2" i="13"/>
  <c r="EL42" i="13"/>
  <c r="EM42" i="13"/>
  <c r="EN42" i="13"/>
  <c r="EK19" i="13"/>
  <c r="EL19" i="13"/>
  <c r="EL3" i="13"/>
  <c r="EM19" i="13"/>
  <c r="EN19" i="13"/>
  <c r="EK20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E30" i="10"/>
  <c r="DL15" i="13"/>
  <c r="CN15" i="13"/>
  <c r="BP15" i="13"/>
  <c r="AR15" i="13"/>
  <c r="T15" i="13"/>
  <c r="D5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11" i="9"/>
  <c r="EN12" i="9"/>
  <c r="EN13" i="9"/>
  <c r="EN14" i="9"/>
  <c r="EN15" i="9"/>
  <c r="EN16" i="9"/>
  <c r="EN17" i="9"/>
  <c r="EN18" i="9"/>
  <c r="EN19" i="9"/>
  <c r="EN20" i="9"/>
  <c r="EN21" i="9"/>
  <c r="EN22" i="9"/>
  <c r="EN23" i="9"/>
  <c r="EN24" i="9"/>
  <c r="EN26" i="9"/>
  <c r="EN28" i="9"/>
  <c r="EN29" i="9"/>
  <c r="EN30" i="9"/>
  <c r="EN31" i="9"/>
  <c r="EN32" i="9"/>
  <c r="EN33" i="9"/>
  <c r="EN34" i="9"/>
  <c r="EN35" i="9"/>
  <c r="EN36" i="9"/>
  <c r="EN37" i="9"/>
  <c r="EN38" i="9"/>
  <c r="EN39" i="9"/>
  <c r="EN40" i="9"/>
  <c r="EN41" i="9"/>
  <c r="EN42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H55" i="9"/>
  <c r="H56" i="9"/>
  <c r="EM28" i="9"/>
  <c r="EK20" i="9"/>
  <c r="EL24" i="9"/>
  <c r="EL26" i="9"/>
  <c r="E54" i="9"/>
  <c r="E56" i="9"/>
  <c r="EK30" i="9"/>
  <c r="E55" i="9"/>
  <c r="EK11" i="9"/>
  <c r="EK22" i="9"/>
  <c r="EM32" i="9"/>
  <c r="EK34" i="9"/>
  <c r="E53" i="9"/>
  <c r="E59" i="9"/>
  <c r="D53" i="9"/>
  <c r="D54" i="9"/>
  <c r="D55" i="9"/>
  <c r="D56" i="9"/>
  <c r="D57" i="9"/>
  <c r="D58" i="9"/>
  <c r="D59" i="9"/>
  <c r="H59" i="9"/>
  <c r="D60" i="9"/>
  <c r="D61" i="9"/>
  <c r="H61" i="9"/>
  <c r="H60" i="9"/>
  <c r="E50" i="11"/>
  <c r="E49" i="11"/>
  <c r="E51" i="11"/>
  <c r="E52" i="11"/>
  <c r="E55" i="11"/>
  <c r="D49" i="11"/>
  <c r="D50" i="11"/>
  <c r="D51" i="11"/>
  <c r="D52" i="11"/>
  <c r="D53" i="11"/>
  <c r="D54" i="11"/>
  <c r="D55" i="11"/>
  <c r="H55" i="11"/>
  <c r="E56" i="11"/>
  <c r="D56" i="11"/>
  <c r="E60" i="11"/>
  <c r="D57" i="11"/>
  <c r="H57" i="11"/>
  <c r="E57" i="11"/>
  <c r="H56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K41" i="11"/>
  <c r="EM4" i="11"/>
  <c r="EM9" i="11"/>
  <c r="EL9" i="11"/>
  <c r="EK9" i="11"/>
  <c r="D9" i="11"/>
  <c r="D8" i="11"/>
  <c r="DL6" i="11"/>
  <c r="CN6" i="11"/>
  <c r="BP6" i="11"/>
  <c r="AR6" i="11"/>
  <c r="T6" i="11"/>
  <c r="E6" i="10"/>
  <c r="E16" i="10"/>
  <c r="E60" i="9"/>
  <c r="E64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K2" i="9"/>
  <c r="EM4" i="9"/>
  <c r="EM9" i="9"/>
  <c r="EL9" i="9"/>
  <c r="EK9" i="9"/>
  <c r="D9" i="9"/>
  <c r="D8" i="9"/>
  <c r="T6" i="9"/>
  <c r="E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  <c r="EN3" i="13"/>
  <c r="AR46" i="13"/>
  <c r="N45" i="13"/>
  <c r="X45" i="13"/>
  <c r="AF45" i="13"/>
  <c r="AN45" i="13"/>
  <c r="AV45" i="13"/>
  <c r="BD45" i="13"/>
  <c r="BL45" i="13"/>
  <c r="BT45" i="13"/>
  <c r="CB45" i="13"/>
  <c r="CJ45" i="13"/>
  <c r="CR45" i="13"/>
  <c r="CZ45" i="13"/>
  <c r="DH45" i="13"/>
  <c r="DP45" i="13"/>
  <c r="DX45" i="13"/>
  <c r="L45" i="13"/>
  <c r="AD45" i="13"/>
  <c r="AL45" i="13"/>
  <c r="BB45" i="13"/>
  <c r="BR45" i="13"/>
  <c r="BZ45" i="13"/>
  <c r="CP45" i="13"/>
  <c r="CX45" i="13"/>
  <c r="DN45" i="13"/>
  <c r="BP46" i="13"/>
  <c r="H45" i="13"/>
  <c r="P45" i="13"/>
  <c r="Z45" i="13"/>
  <c r="AH45" i="13"/>
  <c r="AP45" i="13"/>
  <c r="AX45" i="13"/>
  <c r="BF45" i="13"/>
  <c r="BN45" i="13"/>
  <c r="BV45" i="13"/>
  <c r="CD45" i="13"/>
  <c r="CL45" i="13"/>
  <c r="CT45" i="13"/>
  <c r="DB45" i="13"/>
  <c r="DJ45" i="13"/>
  <c r="DR45" i="13"/>
  <c r="DZ45" i="13"/>
  <c r="V45" i="13"/>
  <c r="T45" i="13"/>
  <c r="AT45" i="13"/>
  <c r="BJ45" i="13"/>
  <c r="CH45" i="13"/>
  <c r="DF45" i="13"/>
  <c r="DV45" i="13"/>
  <c r="J45" i="13"/>
  <c r="R45" i="13"/>
  <c r="AB45" i="13"/>
  <c r="AJ45" i="13"/>
  <c r="AR45" i="13"/>
  <c r="AZ45" i="13"/>
  <c r="BH45" i="13"/>
  <c r="BP45" i="13"/>
  <c r="BX45" i="13"/>
  <c r="CF45" i="13"/>
  <c r="CN45" i="13"/>
  <c r="CV45" i="13"/>
  <c r="DD45" i="13"/>
  <c r="DL45" i="13"/>
  <c r="DT45" i="13"/>
  <c r="CN46" i="13"/>
  <c r="T46" i="13"/>
  <c r="DL46" i="13"/>
  <c r="EK45" i="13"/>
  <c r="EK3" i="13"/>
  <c r="EM3" i="13"/>
  <c r="EM4" i="13"/>
  <c r="EK44" i="13"/>
  <c r="E35" i="10"/>
  <c r="B37" i="10"/>
  <c r="D6" i="10"/>
  <c r="EK7" i="13"/>
  <c r="EM7" i="13"/>
  <c r="EK2" i="13"/>
  <c r="EL7" i="13"/>
  <c r="D31" i="10"/>
  <c r="B39" i="10"/>
  <c r="D39" i="10"/>
</calcChain>
</file>

<file path=xl/sharedStrings.xml><?xml version="1.0" encoding="utf-8"?>
<sst xmlns="http://schemas.openxmlformats.org/spreadsheetml/2006/main" count="1492" uniqueCount="228">
  <si>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</si>
  <si>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</si>
  <si>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</si>
  <si>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</si>
  <si>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</si>
  <si>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</si>
  <si>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</si>
  <si>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</si>
  <si>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</si>
  <si>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</si>
  <si>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</si>
  <si>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</si>
  <si>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</si>
  <si>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</si>
  <si>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</si>
  <si>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</si>
  <si>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</si>
  <si>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</si>
  <si>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</si>
  <si>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</si>
  <si>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</si>
  <si>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</si>
  <si>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</si>
  <si>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</si>
  <si>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</si>
  <si>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</si>
  <si>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</si>
  <si>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</si>
  <si>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</si>
  <si>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</si>
  <si>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</si>
  <si>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</si>
  <si>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</si>
  <si>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</si>
  <si>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</si>
  <si>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</si>
  <si>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</si>
  <si>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</si>
  <si>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</si>
  <si>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</si>
  <si>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</si>
  <si>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</si>
  <si>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</si>
  <si>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</si>
  <si>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</si>
  <si>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</si>
  <si>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</si>
  <si>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</si>
  <si>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</si>
  <si>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</si>
  <si>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</si>
  <si>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</si>
  <si>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</si>
  <si>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</si>
  <si>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</si>
  <si>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</si>
  <si>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</si>
  <si>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</si>
  <si>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</si>
  <si>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</si>
  <si>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</si>
  <si>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</si>
  <si>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</si>
  <si>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</si>
  <si>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</si>
  <si>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</si>
  <si>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</si>
  <si>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</si>
  <si>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</si>
  <si>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</si>
  <si>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</si>
  <si>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</si>
  <si>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</si>
  <si>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</si>
  <si>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</si>
  <si>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</si>
  <si>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</si>
  <si>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</si>
  <si>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</si>
  <si>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</si>
  <si>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</si>
  <si>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</si>
  <si>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</si>
  <si>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</si>
  <si>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</si>
  <si>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Fachbereich</t>
  </si>
  <si>
    <t>Bemerkungen</t>
  </si>
  <si>
    <t>[CHF]</t>
  </si>
  <si>
    <t>[h]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</si>
  <si>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</si>
  <si>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</si>
  <si>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</si>
  <si>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</si>
  <si>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</si>
  <si>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</si>
  <si>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</si>
  <si>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</si>
  <si>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</si>
  <si>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</si>
  <si>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</si>
  <si>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</si>
  <si>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</si>
  <si>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</si>
  <si>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</si>
  <si>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</si>
  <si>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Prognose der möglichen Veränderungen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</si>
  <si>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</si>
  <si>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</si>
  <si>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</si>
  <si>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</si>
  <si>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</si>
  <si>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</si>
  <si>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</si>
  <si>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Siehe sep. NO, genehmigt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</si>
  <si>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</si>
  <si>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</si>
  <si>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</si>
  <si>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</si>
  <si>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</si>
  <si>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</si>
  <si>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</si>
  <si>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</si>
  <si>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</si>
  <si>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</si>
  <si>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</si>
  <si>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</si>
  <si>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</si>
  <si>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</si>
  <si>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</si>
  <si>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</si>
  <si>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</si>
  <si>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</si>
  <si>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</si>
  <si>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</si>
  <si>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</si>
  <si>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</si>
  <si>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</si>
  <si>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</si>
  <si>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</si>
  <si>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</si>
  <si>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</si>
  <si>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</si>
  <si>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</si>
  <si>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</si>
  <si>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</si>
  <si>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</si>
  <si>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</si>
  <si>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</si>
  <si>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</si>
  <si>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</si>
  <si>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</si>
  <si>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</si>
  <si>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</si>
  <si>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</si>
  <si>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</si>
  <si>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</si>
  <si>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</si>
  <si>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</si>
  <si>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</si>
  <si>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</si>
  <si>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</si>
  <si>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</si>
  <si>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</si>
  <si>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</si>
  <si>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</si>
  <si>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</si>
  <si>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</si>
  <si>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</si>
  <si>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</si>
  <si>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</si>
  <si>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</si>
  <si>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</si>
  <si>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</si>
  <si>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</si>
  <si>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</si>
  <si>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</si>
  <si>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</si>
  <si>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</si>
  <si>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</si>
  <si>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</si>
  <si>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</si>
  <si>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</si>
  <si>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</si>
  <si>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</si>
  <si>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</si>
  <si>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</si>
  <si>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</si>
  <si>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</si>
  <si>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</si>
  <si>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</si>
  <si>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</si>
  <si>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</si>
  <si>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</si>
  <si>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</si>
  <si>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</si>
  <si>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</si>
  <si>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</si>
  <si>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</si>
  <si>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Gemäss Terminprogramm erfolgen die Arbeiten in den jeweiligen Fachgebieten (nicht abgschliessen und komplett) in folgender Zeitspanne....</t>
  </si>
  <si>
    <t>c</t>
  </si>
  <si>
    <t xml:space="preserve">Prognostiziertes Delta zur "50%-Regel" </t>
  </si>
  <si>
    <t>NO 1 Hauptinspektionen</t>
  </si>
  <si>
    <t>NO 2 Akustik+Archiv</t>
  </si>
  <si>
    <t>NO 3 ZU SM Ebmatt</t>
  </si>
  <si>
    <t>NO 4 Auftragsanp. MK</t>
  </si>
  <si>
    <t>NO 5 Nichtlineare Berechn.</t>
  </si>
  <si>
    <t>NO 6 Auftragsanp. MK/AP</t>
  </si>
  <si>
    <t>NO 7 Wildtierquerung</t>
  </si>
  <si>
    <t>NO 8 Auftragsanp. MK/AP</t>
  </si>
  <si>
    <t>NO 9 Auftragsanp. MP/DP</t>
  </si>
  <si>
    <t>NO 10 Auftragsanp. Subm.</t>
  </si>
  <si>
    <t>NO 11 Auftragsanp. Subm.</t>
  </si>
  <si>
    <t>NO 12 Phase 52: Verlängerung der Bauleitung</t>
  </si>
  <si>
    <t>Aufwandschätzung INGE für die Phase 51 Anteil WTQ</t>
  </si>
  <si>
    <t>[CHF/h]</t>
  </si>
  <si>
    <t>M.Bäumle, R.Henz, L.Falzone, S.Forlin, M.Malfatti</t>
  </si>
  <si>
    <t>Projektadministration CBL</t>
  </si>
  <si>
    <t xml:space="preserve">FBL K, TG, T/U </t>
  </si>
  <si>
    <t>Std.</t>
  </si>
  <si>
    <t>%</t>
  </si>
  <si>
    <t>Inst.Platz, Tunnelrot</t>
  </si>
  <si>
    <t>Stand 29.07.2020</t>
  </si>
  <si>
    <t>NO 13 Phase 51: Abzug Honorar INGE für WTQ Phase 51</t>
  </si>
  <si>
    <t>NO 14 Phase 51: Honorar-Minderaufwand INGE für UfA</t>
  </si>
  <si>
    <t>Zusatz-Std zu Vertrag (16'500): Als Folge der Bauzeitverlängerung von ca. 2 Jahren auf  ca. 4 1/2 Jahre, ergibt sich eine Veränderung. INGE hat dabei basierend auf dem Grundauftrag eine Hochrechnung und Ausblickprognose gemacht.</t>
  </si>
  <si>
    <t>Stand: 29.07.20 / FL</t>
  </si>
  <si>
    <t>INGE schätzt einen geringen H-Aufwand für die Phase 51 ab, Schätzung liegt bei ca. 12'700h</t>
  </si>
  <si>
    <t>Stand: 29.07.20 / FL,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</si>
</sst>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sz val="14"/>
      <name val="Arial Narrow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4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66" fontId="0" fillId="0" borderId="0" xfId="2" applyNumberFormat="1" applyFont="1"/>
    <xf numFmtId="0" fontId="23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0" fontId="0" fillId="0" borderId="102" xfId="0" applyBorder="1" applyAlignment="1">
      <alignment vertical="center"/>
    </xf>
    <xf numFmtId="0" fontId="24" fillId="12" borderId="116" xfId="0" applyFont="1" applyFill="1" applyBorder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166" fontId="24" fillId="12" borderId="116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0" fontId="24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43" fontId="0" fillId="0" borderId="116" xfId="0" applyNumberFormat="1" applyBorder="1" applyAlignment="1">
      <alignment vertical="center"/>
    </xf>
    <xf numFmtId="166" fontId="23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3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0" fontId="0" fillId="0" borderId="117" xfId="0" applyBorder="1"/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5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6" xfId="0" quotePrefix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23" fillId="0" borderId="116" xfId="2" applyNumberFormat="1" applyFont="1" applyBorder="1" applyAlignment="1">
      <alignment horizontal="center" vertical="center"/>
    </xf>
    <xf numFmtId="0" fontId="24" fillId="12" borderId="116" xfId="0" applyFont="1" applyFill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66" fontId="24" fillId="0" borderId="0" xfId="2" applyNumberFormat="1" applyFont="1" applyFill="1" applyBorder="1" applyAlignment="1">
      <alignment vertical="center"/>
    </xf>
    <xf numFmtId="166" fontId="24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166" fontId="26" fillId="12" borderId="0" xfId="2" applyNumberFormat="1" applyFont="1" applyFill="1" applyBorder="1" applyAlignment="1">
      <alignment horizontal="center" vertical="center"/>
    </xf>
    <xf numFmtId="166" fontId="24" fillId="12" borderId="0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horizontal="right" vertical="center"/>
    </xf>
    <xf numFmtId="0" fontId="1" fillId="0" borderId="0" xfId="0" applyFont="1"/>
    <xf numFmtId="0" fontId="27" fillId="0" borderId="0" xfId="0" applyFont="1"/>
    <xf numFmtId="0" fontId="0" fillId="0" borderId="0" xfId="0" quotePrefix="1"/>
    <xf numFmtId="0" fontId="28" fillId="0" borderId="62" xfId="3" applyFont="1" applyBorder="1" applyAlignment="1">
      <alignment vertical="center"/>
    </xf>
    <xf numFmtId="0" fontId="29" fillId="0" borderId="63" xfId="3" applyFont="1" applyBorder="1" applyAlignment="1">
      <alignment vertical="center"/>
    </xf>
    <xf numFmtId="0" fontId="29" fillId="0" borderId="63" xfId="3" applyFont="1" applyFill="1" applyBorder="1" applyAlignment="1">
      <alignment vertical="center"/>
    </xf>
    <xf numFmtId="0" fontId="29" fillId="0" borderId="88" xfId="3" applyFont="1" applyFill="1" applyBorder="1" applyAlignment="1">
      <alignment horizontal="center" vertical="center"/>
    </xf>
    <xf numFmtId="0" fontId="28" fillId="0" borderId="67" xfId="3" applyFont="1" applyBorder="1" applyAlignment="1">
      <alignment vertical="center"/>
    </xf>
    <xf numFmtId="0" fontId="29" fillId="0" borderId="68" xfId="3" applyFont="1" applyBorder="1" applyAlignment="1">
      <alignment vertical="center"/>
    </xf>
    <xf numFmtId="0" fontId="28" fillId="0" borderId="68" xfId="3" applyFont="1" applyFill="1" applyBorder="1" applyAlignment="1">
      <alignment vertical="center"/>
    </xf>
    <xf numFmtId="0" fontId="29" fillId="0" borderId="87" xfId="3" applyFont="1" applyFill="1" applyBorder="1" applyAlignment="1">
      <alignment horizontal="center" vertical="center"/>
    </xf>
    <xf numFmtId="0" fontId="29" fillId="0" borderId="9" xfId="3" applyFont="1" applyFill="1" applyBorder="1" applyAlignment="1">
      <alignment horizontal="center" vertical="center"/>
    </xf>
    <xf numFmtId="0" fontId="28" fillId="0" borderId="73" xfId="3" applyFont="1" applyBorder="1" applyAlignment="1">
      <alignment vertical="center"/>
    </xf>
    <xf numFmtId="0" fontId="28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29" fillId="0" borderId="69" xfId="3" applyFont="1" applyBorder="1" applyAlignment="1">
      <alignment vertical="center" wrapText="1"/>
    </xf>
    <xf numFmtId="0" fontId="29" fillId="0" borderId="78" xfId="3" applyFont="1" applyBorder="1" applyAlignment="1">
      <alignment vertical="center" wrapText="1"/>
    </xf>
    <xf numFmtId="0" fontId="29" fillId="0" borderId="86" xfId="3" applyFont="1" applyBorder="1" applyAlignment="1">
      <alignment vertical="center" wrapText="1"/>
    </xf>
    <xf numFmtId="0" fontId="28" fillId="7" borderId="77" xfId="3" applyFont="1" applyFill="1" applyBorder="1" applyAlignment="1">
      <alignment vertical="center"/>
    </xf>
    <xf numFmtId="0" fontId="28" fillId="7" borderId="4" xfId="3" applyFont="1" applyFill="1" applyBorder="1" applyAlignment="1">
      <alignment vertical="center"/>
    </xf>
    <xf numFmtId="0" fontId="28" fillId="7" borderId="9" xfId="3" applyFont="1" applyFill="1" applyBorder="1" applyAlignment="1">
      <alignment vertical="center"/>
    </xf>
    <xf numFmtId="0" fontId="29" fillId="0" borderId="86" xfId="3" applyFont="1" applyFill="1" applyBorder="1" applyAlignment="1">
      <alignment horizontal="center" vertical="center"/>
    </xf>
    <xf numFmtId="0" fontId="29" fillId="0" borderId="84" xfId="3" applyFont="1" applyFill="1" applyBorder="1" applyAlignment="1">
      <alignment horizontal="center" vertical="center"/>
    </xf>
    <xf numFmtId="0" fontId="29" fillId="7" borderId="63" xfId="3" applyFont="1" applyFill="1" applyBorder="1" applyAlignment="1">
      <alignment vertical="center"/>
    </xf>
    <xf numFmtId="0" fontId="29" fillId="7" borderId="88" xfId="3" applyFont="1" applyFill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0" fillId="0" borderId="0" xfId="3" applyFont="1"/>
    <xf numFmtId="0" fontId="1" fillId="0" borderId="0" xfId="3"/>
    <xf numFmtId="3" fontId="1" fillId="0" borderId="0" xfId="3" applyNumberFormat="1"/>
    <xf numFmtId="3" fontId="26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1" fillId="0" borderId="0" xfId="3" applyFont="1"/>
    <xf numFmtId="0" fontId="32" fillId="0" borderId="0" xfId="3" applyFont="1"/>
    <xf numFmtId="0" fontId="33" fillId="0" borderId="0" xfId="3" applyFont="1"/>
    <xf numFmtId="0" fontId="34" fillId="0" borderId="0" xfId="3" applyFont="1"/>
    <xf numFmtId="3" fontId="26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1" fillId="4" borderId="0" xfId="3" applyFill="1"/>
    <xf numFmtId="3" fontId="26" fillId="0" borderId="0" xfId="3" quotePrefix="1" applyNumberFormat="1" applyFont="1" applyAlignment="1">
      <alignment horizontal="center"/>
    </xf>
    <xf numFmtId="0" fontId="26" fillId="0" borderId="0" xfId="3" applyFont="1"/>
    <xf numFmtId="166" fontId="1" fillId="4" borderId="0" xfId="4" applyNumberFormat="1" applyFill="1"/>
    <xf numFmtId="166" fontId="36" fillId="0" borderId="0" xfId="4" applyNumberFormat="1" applyFont="1"/>
    <xf numFmtId="3" fontId="26" fillId="4" borderId="0" xfId="3" applyNumberFormat="1" applyFont="1" applyFill="1"/>
    <xf numFmtId="0" fontId="23" fillId="0" borderId="0" xfId="3" applyFont="1"/>
    <xf numFmtId="166" fontId="26" fillId="4" borderId="0" xfId="3" applyNumberFormat="1" applyFont="1" applyFill="1"/>
    <xf numFmtId="0" fontId="37" fillId="0" borderId="0" xfId="3" applyFont="1"/>
    <xf numFmtId="0" fontId="38" fillId="0" borderId="0" xfId="3" applyFont="1"/>
    <xf numFmtId="2" fontId="37" fillId="0" borderId="0" xfId="3" applyNumberFormat="1" applyFont="1"/>
    <xf numFmtId="0" fontId="2" fillId="0" borderId="0" xfId="3" applyFont="1"/>
    <xf numFmtId="167" fontId="26" fillId="0" borderId="0" xfId="3" applyNumberFormat="1" applyFont="1"/>
    <xf numFmtId="167" fontId="1" fillId="0" borderId="0" xfId="3" applyNumberFormat="1"/>
    <xf numFmtId="2" fontId="33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6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39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6" fillId="2" borderId="6" xfId="3" applyFont="1" applyFill="1" applyBorder="1" applyAlignment="1">
      <alignment horizontal="right"/>
    </xf>
    <xf numFmtId="0" fontId="1" fillId="2" borderId="116" xfId="3" applyFill="1" applyBorder="1"/>
    <xf numFmtId="168" fontId="33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39" fillId="2" borderId="125" xfId="3" applyFont="1" applyFill="1" applyBorder="1" applyAlignment="1">
      <alignment horizontal="right"/>
    </xf>
    <xf numFmtId="3" fontId="39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6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39" fillId="0" borderId="83" xfId="3" applyNumberFormat="1" applyFont="1" applyBorder="1" applyAlignment="1">
      <alignment horizontal="center"/>
    </xf>
    <xf numFmtId="0" fontId="39" fillId="0" borderId="6" xfId="3" applyFont="1" applyBorder="1"/>
    <xf numFmtId="3" fontId="26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0" fillId="0" borderId="129" xfId="3" applyFont="1" applyBorder="1"/>
    <xf numFmtId="0" fontId="26" fillId="13" borderId="117" xfId="3" applyFont="1" applyFill="1" applyBorder="1"/>
    <xf numFmtId="2" fontId="26" fillId="6" borderId="117" xfId="3" applyNumberFormat="1" applyFont="1" applyFill="1" applyBorder="1"/>
    <xf numFmtId="0" fontId="26" fillId="6" borderId="117" xfId="3" applyFont="1" applyFill="1" applyBorder="1"/>
    <xf numFmtId="3" fontId="26" fillId="14" borderId="117" xfId="3" applyNumberFormat="1" applyFont="1" applyFill="1" applyBorder="1"/>
    <xf numFmtId="3" fontId="26" fillId="0" borderId="117" xfId="3" applyNumberFormat="1" applyFont="1" applyBorder="1"/>
    <xf numFmtId="0" fontId="26" fillId="0" borderId="117" xfId="3" applyFont="1" applyBorder="1"/>
    <xf numFmtId="0" fontId="1" fillId="0" borderId="117" xfId="3" applyBorder="1"/>
    <xf numFmtId="3" fontId="26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39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6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6" fillId="0" borderId="135" xfId="3" applyNumberFormat="1" applyFont="1" applyBorder="1"/>
    <xf numFmtId="3" fontId="1" fillId="6" borderId="136" xfId="3" applyNumberFormat="1" applyFill="1" applyBorder="1"/>
    <xf numFmtId="3" fontId="26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6" fillId="16" borderId="10" xfId="3" applyFont="1" applyFill="1" applyBorder="1"/>
    <xf numFmtId="0" fontId="26" fillId="16" borderId="102" xfId="3" applyFont="1" applyFill="1" applyBorder="1"/>
    <xf numFmtId="168" fontId="26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4" fillId="12" borderId="0" xfId="0" applyFont="1" applyFill="1" applyAlignment="1">
      <alignment horizontal="center" vertical="center" wrapText="1"/>
    </xf>
    <xf numFmtId="0" fontId="41" fillId="0" borderId="100" xfId="3" applyFont="1" applyFill="1" applyBorder="1" applyAlignment="1">
      <alignment horizontal="right" vertical="center"/>
    </xf>
    <xf numFmtId="0" fontId="41" fillId="0" borderId="55" xfId="3" applyFont="1" applyFill="1" applyBorder="1" applyAlignment="1">
      <alignment horizontal="center" vertical="center"/>
    </xf>
    <xf numFmtId="0" fontId="41" fillId="0" borderId="19" xfId="3" applyFont="1" applyFill="1" applyBorder="1" applyAlignment="1">
      <alignment horizontal="right" vertical="center"/>
    </xf>
    <xf numFmtId="0" fontId="41" fillId="0" borderId="48" xfId="3" applyFont="1" applyFill="1" applyBorder="1" applyAlignment="1">
      <alignment horizontal="center" vertical="center"/>
    </xf>
    <xf numFmtId="0" fontId="42" fillId="0" borderId="0" xfId="3" applyFont="1" applyFill="1" applyAlignment="1">
      <alignment horizontal="right" vertical="center"/>
    </xf>
    <xf numFmtId="0" fontId="42" fillId="0" borderId="0" xfId="3" applyFont="1" applyFill="1" applyAlignment="1">
      <alignment horizontal="center" vertical="center"/>
    </xf>
    <xf numFmtId="0" fontId="41" fillId="7" borderId="77" xfId="3" applyFont="1" applyFill="1" applyBorder="1" applyAlignment="1">
      <alignment vertical="center"/>
    </xf>
    <xf numFmtId="0" fontId="42" fillId="7" borderId="139" xfId="3" applyFont="1" applyFill="1" applyBorder="1" applyAlignment="1">
      <alignment vertical="center"/>
    </xf>
    <xf numFmtId="0" fontId="42" fillId="7" borderId="4" xfId="3" applyFont="1" applyFill="1" applyBorder="1" applyAlignment="1">
      <alignment vertical="center"/>
    </xf>
    <xf numFmtId="0" fontId="42" fillId="7" borderId="77" xfId="3" applyFont="1" applyFill="1" applyBorder="1" applyAlignment="1">
      <alignment vertical="center"/>
    </xf>
    <xf numFmtId="0" fontId="42" fillId="0" borderId="73" xfId="3" applyFont="1" applyBorder="1" applyAlignment="1">
      <alignment vertical="center"/>
    </xf>
    <xf numFmtId="0" fontId="42" fillId="0" borderId="75" xfId="3" applyFont="1" applyBorder="1" applyAlignment="1">
      <alignment vertical="center"/>
    </xf>
    <xf numFmtId="0" fontId="42" fillId="0" borderId="67" xfId="3" applyFont="1" applyBorder="1" applyAlignment="1">
      <alignment vertical="center"/>
    </xf>
    <xf numFmtId="0" fontId="42" fillId="0" borderId="62" xfId="3" applyFont="1" applyBorder="1" applyAlignment="1">
      <alignment vertical="center"/>
    </xf>
    <xf numFmtId="0" fontId="44" fillId="0" borderId="100" xfId="3" applyFont="1" applyBorder="1" applyAlignment="1">
      <alignment horizontal="center" vertical="center"/>
    </xf>
    <xf numFmtId="0" fontId="43" fillId="0" borderId="101" xfId="3" applyFont="1" applyBorder="1" applyAlignment="1">
      <alignment vertical="center"/>
    </xf>
    <xf numFmtId="0" fontId="45" fillId="0" borderId="100" xfId="3" applyFont="1" applyBorder="1" applyAlignment="1">
      <alignment vertical="center"/>
    </xf>
    <xf numFmtId="0" fontId="46" fillId="0" borderId="100" xfId="3" applyFont="1" applyBorder="1" applyAlignment="1">
      <alignment vertical="center"/>
    </xf>
    <xf numFmtId="0" fontId="46" fillId="7" borderId="100" xfId="3" applyFont="1" applyFill="1" applyBorder="1" applyAlignment="1">
      <alignment vertical="center"/>
    </xf>
    <xf numFmtId="0" fontId="45" fillId="0" borderId="101" xfId="3" applyFont="1" applyBorder="1" applyAlignment="1">
      <alignment vertical="center"/>
    </xf>
    <xf numFmtId="0" fontId="43" fillId="7" borderId="100" xfId="3" applyFont="1" applyFill="1" applyBorder="1" applyAlignment="1">
      <alignment horizontal="left" vertical="center"/>
    </xf>
    <xf numFmtId="0" fontId="43" fillId="7" borderId="100" xfId="3" applyFont="1" applyFill="1" applyBorder="1" applyAlignment="1">
      <alignment horizontal="right" vertical="center"/>
    </xf>
    <xf numFmtId="0" fontId="43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68" xfId="3" applyFont="1" applyBorder="1" applyAlignment="1">
      <alignment vertical="center"/>
    </xf>
    <xf numFmtId="0" fontId="21" fillId="0" borderId="63" xfId="3" applyFont="1" applyBorder="1" applyAlignment="1">
      <alignment vertical="center"/>
    </xf>
    <xf numFmtId="0" fontId="8" fillId="0" borderId="68" xfId="3" applyFont="1" applyBorder="1" applyAlignment="1">
      <alignment vertical="center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2" fontId="24" fillId="12" borderId="0" xfId="0" applyNumberFormat="1" applyFont="1" applyFill="1" applyAlignment="1">
      <alignment vertical="center"/>
    </xf>
    <xf numFmtId="3" fontId="3" fillId="0" borderId="28" xfId="3" applyNumberFormat="1" applyFont="1" applyBorder="1" applyAlignment="1">
      <alignment horizontal="center" vertical="center"/>
    </xf>
    <xf numFmtId="166" fontId="25" fillId="0" borderId="99" xfId="2" applyNumberFormat="1" applyFont="1" applyFill="1" applyBorder="1" applyAlignment="1">
      <alignment horizontal="center" vertical="center"/>
    </xf>
    <xf numFmtId="166" fontId="25" fillId="2" borderId="99" xfId="2" applyNumberFormat="1" applyFont="1" applyFill="1" applyBorder="1" applyAlignment="1">
      <alignment horizontal="center" vertical="center"/>
    </xf>
    <xf numFmtId="166" fontId="47" fillId="12" borderId="116" xfId="2" applyNumberFormat="1" applyFont="1" applyFill="1" applyBorder="1" applyAlignment="1">
      <alignment horizontal="center" vertical="center"/>
    </xf>
    <xf numFmtId="166" fontId="48" fillId="0" borderId="116" xfId="2" applyNumberFormat="1" applyFont="1" applyFill="1" applyBorder="1" applyAlignment="1">
      <alignment horizontal="center" vertical="center"/>
    </xf>
    <xf numFmtId="166" fontId="48" fillId="0" borderId="117" xfId="2" applyNumberFormat="1" applyFont="1" applyFill="1" applyBorder="1" applyAlignment="1">
      <alignment horizontal="center" vertical="center"/>
    </xf>
    <xf numFmtId="166" fontId="48" fillId="0" borderId="117" xfId="2" quotePrefix="1" applyNumberFormat="1" applyFont="1" applyFill="1" applyBorder="1" applyAlignment="1">
      <alignment horizontal="center" vertical="center"/>
    </xf>
    <xf numFmtId="166" fontId="25" fillId="0" borderId="117" xfId="2" applyNumberFormat="1" applyFont="1" applyFill="1" applyBorder="1" applyAlignment="1">
      <alignment horizontal="center"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21" fillId="0" borderId="85" xfId="3" applyFont="1" applyBorder="1" applyAlignment="1">
      <alignment horizontal="right" vertical="center"/>
    </xf>
    <xf numFmtId="0" fontId="21" fillId="0" borderId="86" xfId="3" applyFont="1" applyBorder="1" applyAlignment="1">
      <alignment horizontal="right" vertical="center"/>
    </xf>
    <xf numFmtId="0" fontId="49" fillId="0" borderId="13" xfId="3" applyFont="1" applyBorder="1" applyAlignment="1">
      <alignment vertical="center"/>
    </xf>
    <xf numFmtId="0" fontId="5" fillId="7" borderId="102" xfId="3" applyFont="1" applyFill="1" applyBorder="1" applyAlignment="1">
      <alignment horizontal="left" vertical="center"/>
    </xf>
    <xf numFmtId="0" fontId="50" fillId="0" borderId="0" xfId="0" applyFont="1"/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9" fontId="10" fillId="0" borderId="0" xfId="1" applyFont="1" applyFill="1" applyBorder="1" applyAlignment="1">
      <alignment horizont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0" fillId="0" borderId="117" xfId="0" quotePrefix="1" applyFill="1" applyBorder="1" applyAlignment="1">
      <alignment vertical="center" wrapText="1"/>
    </xf>
    <xf numFmtId="0" fontId="0" fillId="0" borderId="117" xfId="0" quotePrefix="1" applyFont="1" applyFill="1" applyBorder="1" applyAlignment="1">
      <alignment vertical="center"/>
    </xf>
    <xf numFmtId="166" fontId="25" fillId="0" borderId="117" xfId="2" applyNumberFormat="1" applyFont="1" applyFill="1" applyBorder="1" applyAlignment="1">
      <alignment vertical="center"/>
    </xf>
    <xf numFmtId="43" fontId="0" fillId="0" borderId="117" xfId="0" applyNumberFormat="1" applyFill="1" applyBorder="1" applyAlignment="1">
      <alignment vertical="center" wrapText="1"/>
    </xf>
    <xf numFmtId="0" fontId="0" fillId="0" borderId="117" xfId="0" applyFill="1" applyBorder="1" applyAlignment="1">
      <alignment vertical="center" wrapText="1"/>
    </xf>
    <xf numFmtId="43" fontId="47" fillId="12" borderId="116" xfId="2" applyNumberFormat="1" applyFont="1" applyFill="1" applyBorder="1" applyAlignment="1">
      <alignment horizontal="center" vertical="center"/>
    </xf>
    <xf numFmtId="0" fontId="9" fillId="0" borderId="101" xfId="3" applyFont="1" applyFill="1" applyBorder="1" applyAlignment="1">
      <alignment vertical="center"/>
    </xf>
    <xf numFmtId="0" fontId="21" fillId="0" borderId="63" xfId="3" applyFont="1" applyFill="1" applyBorder="1" applyAlignment="1">
      <alignment vertical="center"/>
    </xf>
    <xf numFmtId="0" fontId="21" fillId="0" borderId="85" xfId="3" applyFont="1" applyFill="1" applyBorder="1" applyAlignment="1">
      <alignment horizontal="right" vertical="center"/>
    </xf>
    <xf numFmtId="0" fontId="13" fillId="0" borderId="55" xfId="3" applyFont="1" applyFill="1" applyBorder="1" applyAlignment="1">
      <alignment horizontal="center" vertical="center"/>
    </xf>
    <xf numFmtId="0" fontId="13" fillId="0" borderId="48" xfId="3" applyFont="1" applyFill="1" applyBorder="1" applyAlignment="1">
      <alignment horizontal="center" vertical="center"/>
    </xf>
    <xf numFmtId="0" fontId="14" fillId="0" borderId="0" xfId="3" applyFont="1" applyFill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0" fontId="24" fillId="12" borderId="0" xfId="0" applyFont="1" applyFill="1" applyAlignment="1">
      <alignment horizontal="center" vertical="center" wrapText="1"/>
    </xf>
    <xf numFmtId="9" fontId="24" fillId="12" borderId="0" xfId="1" applyFont="1" applyFill="1" applyAlignment="1">
      <alignment horizontal="center" vertical="center" wrapText="1"/>
    </xf>
    <xf numFmtId="3" fontId="7" fillId="2" borderId="99" xfId="3" applyNumberFormat="1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3" fontId="22" fillId="3" borderId="10" xfId="3" applyNumberFormat="1" applyFont="1" applyFill="1" applyBorder="1" applyAlignment="1">
      <alignment horizontal="center" vertical="center"/>
    </xf>
    <xf numFmtId="3" fontId="22" fillId="3" borderId="102" xfId="3" applyNumberFormat="1" applyFont="1" applyFill="1" applyBorder="1" applyAlignment="1">
      <alignment horizontal="center" vertical="center"/>
    </xf>
    <xf numFmtId="3" fontId="22" fillId="3" borderId="1" xfId="3" applyNumberFormat="1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9" fontId="7" fillId="2" borderId="111" xfId="1" applyFont="1" applyFill="1" applyBorder="1" applyAlignment="1">
      <alignment horizontal="center" vertical="center" textRotation="90"/>
    </xf>
    <xf numFmtId="9" fontId="7" fillId="2" borderId="112" xfId="1" applyFont="1" applyFill="1" applyBorder="1" applyAlignment="1">
      <alignment horizontal="center" vertical="center" textRotation="90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9" fontId="7" fillId="2" borderId="115" xfId="1" applyFont="1" applyFill="1" applyBorder="1" applyAlignment="1">
      <alignment horizontal="center" vertical="center" textRotation="90"/>
    </xf>
    <xf numFmtId="9" fontId="7" fillId="2" borderId="113" xfId="1" applyFont="1" applyFill="1" applyBorder="1" applyAlignment="1">
      <alignment horizontal="center" vertical="center" textRotation="90"/>
    </xf>
    <xf numFmtId="9" fontId="7" fillId="2" borderId="114" xfId="1" applyFont="1" applyFill="1" applyBorder="1" applyAlignment="1">
      <alignment horizontal="center" vertical="center" textRotation="90"/>
    </xf>
    <xf numFmtId="0" fontId="7" fillId="2" borderId="111" xfId="3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7" fillId="2" borderId="110" xfId="1" applyFont="1" applyFill="1" applyBorder="1" applyAlignment="1">
      <alignment horizontal="center" vertical="center" textRotation="90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1" fontId="7" fillId="2" borderId="110" xfId="3" applyNumberFormat="1" applyFont="1" applyFill="1" applyBorder="1" applyAlignment="1">
      <alignment horizontal="center" vertical="center"/>
    </xf>
    <xf numFmtId="9" fontId="7" fillId="2" borderId="70" xfId="1" applyFont="1" applyFill="1" applyBorder="1" applyAlignment="1">
      <alignment horizontal="center" vertical="center"/>
    </xf>
    <xf numFmtId="9" fontId="7" fillId="2" borderId="71" xfId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3" borderId="64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" fontId="7" fillId="2" borderId="64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7" fillId="3" borderId="59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0" fontId="9" fillId="0" borderId="121" xfId="3" applyFont="1" applyFill="1" applyBorder="1" applyAlignment="1">
      <alignment horizontal="left" vertical="center" wrapText="1"/>
    </xf>
    <xf numFmtId="0" fontId="9" fillId="0" borderId="81" xfId="3" applyFont="1" applyFill="1" applyBorder="1" applyAlignment="1">
      <alignment horizontal="left" vertical="center" wrapText="1"/>
    </xf>
    <xf numFmtId="0" fontId="7" fillId="0" borderId="144" xfId="3" applyFont="1" applyFill="1" applyBorder="1" applyAlignment="1">
      <alignment vertical="center" wrapText="1"/>
    </xf>
    <xf numFmtId="0" fontId="7" fillId="0" borderId="95" xfId="3" applyFont="1" applyFill="1" applyBorder="1" applyAlignment="1">
      <alignment vertical="center" wrapText="1"/>
    </xf>
    <xf numFmtId="0" fontId="7" fillId="0" borderId="145" xfId="3" applyFont="1" applyFill="1" applyBorder="1" applyAlignment="1">
      <alignment vertical="center" wrapText="1"/>
    </xf>
    <xf numFmtId="0" fontId="7" fillId="0" borderId="5" xfId="3" applyFont="1" applyFill="1" applyBorder="1" applyAlignment="1">
      <alignment vertical="center" wrapText="1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1" fontId="7" fillId="2" borderId="11" xfId="3" applyNumberFormat="1" applyFont="1" applyFill="1" applyBorder="1" applyAlignment="1">
      <alignment horizontal="center" vertical="center"/>
    </xf>
    <xf numFmtId="1" fontId="7" fillId="3" borderId="26" xfId="3" applyNumberFormat="1" applyFont="1" applyFill="1" applyBorder="1" applyAlignment="1">
      <alignment horizontal="center" vertical="center"/>
    </xf>
    <xf numFmtId="1" fontId="7" fillId="3" borderId="27" xfId="3" applyNumberFormat="1" applyFont="1" applyFill="1" applyBorder="1" applyAlignment="1">
      <alignment horizontal="center" vertical="center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0" fontId="5" fillId="7" borderId="82" xfId="3" applyFont="1" applyFill="1" applyBorder="1" applyAlignment="1">
      <alignment horizontal="left" vertical="center"/>
    </xf>
    <xf numFmtId="0" fontId="5" fillId="7" borderId="9" xfId="3" applyFont="1" applyFill="1" applyBorder="1" applyAlignment="1">
      <alignment horizontal="left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0" fontId="5" fillId="7" borderId="82" xfId="3" applyFont="1" applyFill="1" applyBorder="1" applyAlignment="1">
      <alignment horizontal="left" vertical="center" wrapText="1"/>
    </xf>
    <xf numFmtId="0" fontId="5" fillId="7" borderId="0" xfId="3" applyFont="1" applyFill="1" applyBorder="1" applyAlignment="1">
      <alignment horizontal="left" vertical="center" wrapText="1"/>
    </xf>
    <xf numFmtId="0" fontId="5" fillId="7" borderId="9" xfId="3" applyFont="1" applyFill="1" applyBorder="1" applyAlignment="1">
      <alignment horizontal="left" vertical="center" wrapText="1"/>
    </xf>
    <xf numFmtId="0" fontId="7" fillId="0" borderId="99" xfId="3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3" fillId="0" borderId="100" xfId="3" applyFont="1" applyBorder="1" applyAlignment="1">
      <alignment horizontal="left" vertical="center"/>
    </xf>
    <xf numFmtId="0" fontId="43" fillId="0" borderId="52" xfId="3" applyFont="1" applyBorder="1" applyAlignment="1">
      <alignment horizontal="left" vertical="center"/>
    </xf>
    <xf numFmtId="0" fontId="5" fillId="19" borderId="100" xfId="3" applyFont="1" applyFill="1" applyBorder="1" applyAlignment="1">
      <alignment vertical="center"/>
    </xf>
    <xf numFmtId="0" fontId="5" fillId="19" borderId="52" xfId="3" applyFont="1" applyFill="1" applyBorder="1" applyAlignment="1">
      <alignment vertical="center"/>
    </xf>
    <xf numFmtId="0" fontId="7" fillId="2" borderId="9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1" fontId="7" fillId="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0" fontId="29" fillId="0" borderId="121" xfId="3" applyFont="1" applyFill="1" applyBorder="1" applyAlignment="1">
      <alignment vertical="center" wrapText="1"/>
    </xf>
    <xf numFmtId="0" fontId="29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0" fontId="35" fillId="0" borderId="0" xfId="3" applyFont="1"/>
    <xf numFmtId="0" fontId="26" fillId="2" borderId="83" xfId="3" applyFont="1" applyFill="1" applyBorder="1"/>
    <xf numFmtId="0" fontId="26" fillId="2" borderId="6" xfId="3" applyFont="1" applyFill="1" applyBorder="1"/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3" fillId="2" borderId="99" xfId="3" applyFont="1" applyFill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</cellXfs>
  <cellStyles count="6">
    <cellStyle name="Komma" xfId="2" builtinId="3"/>
    <cellStyle name="Komma 2" xfId="4"/>
    <cellStyle name="Prozent" xfId="1" builtinId="5"/>
    <cellStyle name="Prozent 2" xfId="5"/>
    <cellStyle name="Standard" xfId="0" builtinId="0"/>
    <cellStyle name="Standard 2" xfId="3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44"/>
  <sheetViews>
    <sheetView showGridLines="0" tabSelected="1" zoomScaleNormal="100" workbookViewId="0">
      <selection activeCell="A10" sqref="A10"/>
    </sheetView>
  </sheetViews>
  <sheetFormatPr baseColWidth="10" defaultRowHeight="12.75" x14ac:dyDescent="0.2"/>
  <cols>
    <col min="1" max="1" width="60.7109375" customWidth="1"/>
    <col min="2" max="2" width="20.7109375" style="257" customWidth="1"/>
    <col min="3" max="3" width="10.7109375" style="257" customWidth="1"/>
    <col min="4" max="4" width="7.7109375" customWidth="1"/>
    <col min="5" max="5" width="4.7109375" hidden="1" customWidth="1"/>
    <col min="6" max="6" width="77.140625" customWidth="1"/>
  </cols>
  <sheetData>
    <row r="1" spans="1:6" ht="18" x14ac:dyDescent="0.25">
      <c r="A1" s="609" t="s">
        <v>111</v>
      </c>
      <c r="F1" s="258" t="s">
        <v>221</v>
      </c>
    </row>
    <row r="2" spans="1:6" ht="7.5" customHeight="1" x14ac:dyDescent="0.2"/>
    <row r="3" spans="1:6" x14ac:dyDescent="0.2">
      <c r="A3" s="259" t="s">
        <v>85</v>
      </c>
      <c r="B3" s="630" t="s">
        <v>112</v>
      </c>
      <c r="C3" s="630"/>
      <c r="D3" s="631"/>
      <c r="E3" s="631"/>
      <c r="F3" s="260" t="s">
        <v>86</v>
      </c>
    </row>
    <row r="4" spans="1:6" x14ac:dyDescent="0.2">
      <c r="A4" s="259"/>
      <c r="B4" s="261" t="s">
        <v>87</v>
      </c>
      <c r="C4" s="597" t="s">
        <v>88</v>
      </c>
      <c r="D4" s="259" t="s">
        <v>214</v>
      </c>
      <c r="E4" s="262" t="s">
        <v>88</v>
      </c>
      <c r="F4" s="260"/>
    </row>
    <row r="5" spans="1:6" ht="7.5" hidden="1" customHeight="1" x14ac:dyDescent="0.2">
      <c r="A5" s="259"/>
      <c r="B5" s="263"/>
      <c r="C5" s="598"/>
      <c r="D5" s="264"/>
      <c r="E5" s="262"/>
      <c r="F5" s="260"/>
    </row>
    <row r="6" spans="1:6" x14ac:dyDescent="0.2">
      <c r="A6" s="265" t="s">
        <v>89</v>
      </c>
      <c r="B6" s="266">
        <f>SUM(B7:B15)</f>
        <v>5813340</v>
      </c>
      <c r="C6" s="599">
        <f>SUM(C7:C15)</f>
        <v>65150</v>
      </c>
      <c r="D6" s="595">
        <f t="shared" ref="D6:D11" si="0">B6/C6</f>
        <v>89.23008442056792</v>
      </c>
      <c r="E6" s="267">
        <f>SUM(E7:E15)</f>
        <v>0</v>
      </c>
      <c r="F6" s="269"/>
    </row>
    <row r="7" spans="1:6" ht="29.25" customHeight="1" x14ac:dyDescent="0.2">
      <c r="A7" s="270" t="s">
        <v>90</v>
      </c>
      <c r="B7" s="271">
        <f>352440+222900+254830</f>
        <v>830170</v>
      </c>
      <c r="C7" s="600">
        <f>2600+3000+4000</f>
        <v>9600</v>
      </c>
      <c r="D7" s="272">
        <f t="shared" si="0"/>
        <v>86.47604166666666</v>
      </c>
      <c r="E7" s="273"/>
      <c r="F7" s="274" t="s">
        <v>91</v>
      </c>
    </row>
    <row r="8" spans="1:6" x14ac:dyDescent="0.2">
      <c r="A8" s="275" t="s">
        <v>92</v>
      </c>
      <c r="B8" s="276">
        <f>391860+246670+308260+25875+30500</f>
        <v>1003165</v>
      </c>
      <c r="C8" s="601">
        <f>2800+3500+300+350+4500</f>
        <v>11450</v>
      </c>
      <c r="D8" s="278">
        <f t="shared" si="0"/>
        <v>87.612663755458513</v>
      </c>
      <c r="E8" s="279"/>
      <c r="F8" s="286" t="s">
        <v>114</v>
      </c>
    </row>
    <row r="9" spans="1:6" x14ac:dyDescent="0.2">
      <c r="A9" s="281" t="s">
        <v>93</v>
      </c>
      <c r="B9" s="276">
        <f>221070+284730</f>
        <v>505800</v>
      </c>
      <c r="C9" s="601">
        <f>3200+2500</f>
        <v>5700</v>
      </c>
      <c r="D9" s="278">
        <f t="shared" si="0"/>
        <v>88.736842105263165</v>
      </c>
      <c r="E9" s="279"/>
      <c r="F9" s="286" t="s">
        <v>115</v>
      </c>
    </row>
    <row r="10" spans="1:6" x14ac:dyDescent="0.2">
      <c r="A10" s="281" t="s">
        <v>95</v>
      </c>
      <c r="B10" s="283">
        <f>701360+655110</f>
        <v>1356470</v>
      </c>
      <c r="C10" s="601">
        <f>8000+8500</f>
        <v>16500</v>
      </c>
      <c r="D10" s="278">
        <f t="shared" si="0"/>
        <v>82.210303030303024</v>
      </c>
      <c r="E10" s="279"/>
      <c r="F10" s="618" t="s">
        <v>94</v>
      </c>
    </row>
    <row r="11" spans="1:6" ht="25.5" x14ac:dyDescent="0.2">
      <c r="A11" s="275" t="s">
        <v>96</v>
      </c>
      <c r="B11" s="283">
        <f>693160+925290</f>
        <v>1618450</v>
      </c>
      <c r="C11" s="601">
        <f>9500+7000</f>
        <v>16500</v>
      </c>
      <c r="D11" s="278">
        <f t="shared" si="0"/>
        <v>98.087878787878793</v>
      </c>
      <c r="E11" s="279"/>
      <c r="F11" s="280" t="s">
        <v>97</v>
      </c>
    </row>
    <row r="12" spans="1:6" x14ac:dyDescent="0.2">
      <c r="A12" s="275" t="s">
        <v>98</v>
      </c>
      <c r="B12" s="284">
        <f>45000</f>
        <v>45000</v>
      </c>
      <c r="C12" s="602" t="s">
        <v>99</v>
      </c>
      <c r="D12" s="285"/>
      <c r="E12" s="279"/>
      <c r="F12" s="282" t="s">
        <v>100</v>
      </c>
    </row>
    <row r="13" spans="1:6" x14ac:dyDescent="0.2">
      <c r="A13" s="860" t="s">
        <v>101</v>
      </c>
      <c r="B13" s="861">
        <v>184200</v>
      </c>
      <c r="C13" s="601">
        <v>2000</v>
      </c>
      <c r="D13" s="862">
        <v>92.1</v>
      </c>
      <c r="E13" s="277"/>
      <c r="F13" s="863" t="s">
        <v>102</v>
      </c>
    </row>
    <row r="14" spans="1:6" x14ac:dyDescent="0.2">
      <c r="A14" s="275" t="s">
        <v>103</v>
      </c>
      <c r="B14" s="283">
        <f>114690+155395</f>
        <v>270085</v>
      </c>
      <c r="C14" s="603">
        <f>1900+1500</f>
        <v>3400</v>
      </c>
      <c r="D14" s="278">
        <f>B14/C14</f>
        <v>79.436764705882354</v>
      </c>
      <c r="E14" s="287"/>
      <c r="F14" s="282" t="s">
        <v>94</v>
      </c>
    </row>
    <row r="15" spans="1:6" x14ac:dyDescent="0.2">
      <c r="A15" s="275"/>
      <c r="B15" s="283"/>
      <c r="C15" s="601"/>
      <c r="D15" s="278"/>
      <c r="E15" s="279"/>
      <c r="F15" s="288"/>
    </row>
    <row r="16" spans="1:6" x14ac:dyDescent="0.2">
      <c r="A16" s="265" t="s">
        <v>104</v>
      </c>
      <c r="B16" s="266">
        <f>SUM(B17:B29)</f>
        <v>1974387.15</v>
      </c>
      <c r="C16" s="623">
        <f>B16/D16</f>
        <v>18409.204195804195</v>
      </c>
      <c r="D16" s="268">
        <v>107.25</v>
      </c>
      <c r="E16" s="267">
        <f>SUM(E17:E29)</f>
        <v>0</v>
      </c>
      <c r="F16" s="269"/>
    </row>
    <row r="17" spans="1:6" x14ac:dyDescent="0.2">
      <c r="A17" s="336" t="s">
        <v>201</v>
      </c>
      <c r="B17" s="334">
        <v>98915.25</v>
      </c>
      <c r="C17" s="603"/>
      <c r="D17" s="335"/>
      <c r="E17" s="287"/>
      <c r="F17" s="293" t="s">
        <v>113</v>
      </c>
    </row>
    <row r="18" spans="1:6" x14ac:dyDescent="0.2">
      <c r="A18" s="336" t="s">
        <v>202</v>
      </c>
      <c r="B18" s="334">
        <v>137972.9</v>
      </c>
      <c r="C18" s="603"/>
      <c r="D18" s="335"/>
      <c r="E18" s="287"/>
      <c r="F18" s="293" t="s">
        <v>113</v>
      </c>
    </row>
    <row r="19" spans="1:6" x14ac:dyDescent="0.2">
      <c r="A19" s="336" t="s">
        <v>203</v>
      </c>
      <c r="B19" s="334">
        <v>12736.5</v>
      </c>
      <c r="C19" s="603"/>
      <c r="D19" s="335"/>
      <c r="E19" s="287"/>
      <c r="F19" s="293" t="s">
        <v>113</v>
      </c>
    </row>
    <row r="20" spans="1:6" x14ac:dyDescent="0.2">
      <c r="A20" s="336" t="s">
        <v>204</v>
      </c>
      <c r="B20" s="334">
        <v>457259</v>
      </c>
      <c r="C20" s="603"/>
      <c r="D20" s="335"/>
      <c r="E20" s="287"/>
      <c r="F20" s="293" t="s">
        <v>113</v>
      </c>
    </row>
    <row r="21" spans="1:6" x14ac:dyDescent="0.2">
      <c r="A21" s="336" t="s">
        <v>205</v>
      </c>
      <c r="B21" s="334">
        <v>24643.5</v>
      </c>
      <c r="C21" s="603"/>
      <c r="D21" s="335"/>
      <c r="E21" s="287"/>
      <c r="F21" s="293" t="s">
        <v>113</v>
      </c>
    </row>
    <row r="22" spans="1:6" x14ac:dyDescent="0.2">
      <c r="A22" s="336" t="s">
        <v>206</v>
      </c>
      <c r="B22" s="334">
        <v>428206</v>
      </c>
      <c r="C22" s="603"/>
      <c r="D22" s="335"/>
      <c r="E22" s="287"/>
      <c r="F22" s="293" t="s">
        <v>113</v>
      </c>
    </row>
    <row r="23" spans="1:6" x14ac:dyDescent="0.2">
      <c r="A23" s="336" t="s">
        <v>207</v>
      </c>
      <c r="B23" s="334">
        <v>54210</v>
      </c>
      <c r="C23" s="603"/>
      <c r="D23" s="335"/>
      <c r="E23" s="287"/>
      <c r="F23" s="293" t="s">
        <v>113</v>
      </c>
    </row>
    <row r="24" spans="1:6" x14ac:dyDescent="0.2">
      <c r="A24" s="336" t="s">
        <v>208</v>
      </c>
      <c r="B24" s="334">
        <v>225027</v>
      </c>
      <c r="C24" s="603"/>
      <c r="D24" s="335"/>
      <c r="E24" s="287"/>
      <c r="F24" s="293" t="s">
        <v>113</v>
      </c>
    </row>
    <row r="25" spans="1:6" x14ac:dyDescent="0.2">
      <c r="A25" s="336" t="s">
        <v>209</v>
      </c>
      <c r="B25" s="334">
        <v>182013</v>
      </c>
      <c r="C25" s="603"/>
      <c r="D25" s="335"/>
      <c r="E25" s="287"/>
      <c r="F25" s="293" t="s">
        <v>113</v>
      </c>
    </row>
    <row r="26" spans="1:6" x14ac:dyDescent="0.2">
      <c r="A26" s="336" t="s">
        <v>210</v>
      </c>
      <c r="B26" s="334">
        <v>149491</v>
      </c>
      <c r="C26" s="603"/>
      <c r="D26" s="335"/>
      <c r="E26" s="287"/>
      <c r="F26" s="293" t="s">
        <v>113</v>
      </c>
    </row>
    <row r="27" spans="1:6" x14ac:dyDescent="0.2">
      <c r="A27" s="336" t="s">
        <v>211</v>
      </c>
      <c r="B27" s="334">
        <v>203913</v>
      </c>
      <c r="C27" s="603"/>
      <c r="D27" s="335"/>
      <c r="E27" s="287"/>
      <c r="F27" s="293" t="s">
        <v>113</v>
      </c>
    </row>
    <row r="28" spans="1:6" x14ac:dyDescent="0.2">
      <c r="A28" s="294"/>
      <c r="B28" s="292"/>
      <c r="C28" s="601"/>
      <c r="D28" s="294"/>
      <c r="E28" s="277"/>
      <c r="F28" s="293"/>
    </row>
    <row r="29" spans="1:6" x14ac:dyDescent="0.2">
      <c r="A29" s="270"/>
      <c r="B29" s="289"/>
      <c r="C29" s="604"/>
      <c r="D29" s="290"/>
      <c r="E29" s="295"/>
      <c r="F29" s="291"/>
    </row>
    <row r="30" spans="1:6" x14ac:dyDescent="0.2">
      <c r="A30" s="265" t="s">
        <v>105</v>
      </c>
      <c r="B30" s="266">
        <f>SUM(B31:B33)</f>
        <v>318876.08484848484</v>
      </c>
      <c r="C30" s="599">
        <f>SUM(C31:C33)</f>
        <v>2652</v>
      </c>
      <c r="D30" s="595">
        <f>B30/C30</f>
        <v>120.23985099867453</v>
      </c>
      <c r="E30" s="267">
        <f>SUM(E31:E34)</f>
        <v>0</v>
      </c>
      <c r="F30" s="269"/>
    </row>
    <row r="31" spans="1:6" ht="38.25" x14ac:dyDescent="0.2">
      <c r="A31" s="281" t="s">
        <v>212</v>
      </c>
      <c r="B31" s="276">
        <f>C31*D11</f>
        <v>623054.20606060605</v>
      </c>
      <c r="C31" s="603">
        <f>'PEP Stand 29.07.20'!F48-C11</f>
        <v>6352</v>
      </c>
      <c r="D31" s="278">
        <f>B31/C31</f>
        <v>98.087878787878793</v>
      </c>
      <c r="E31" s="279"/>
      <c r="F31" s="293" t="s">
        <v>224</v>
      </c>
    </row>
    <row r="32" spans="1:6" x14ac:dyDescent="0.2">
      <c r="A32" s="619" t="s">
        <v>222</v>
      </c>
      <c r="B32" s="334">
        <f>C32*D32</f>
        <v>-139757.51515151514</v>
      </c>
      <c r="C32" s="620">
        <v>-1700</v>
      </c>
      <c r="D32" s="621">
        <f>D10</f>
        <v>82.210303030303024</v>
      </c>
      <c r="E32" s="279"/>
      <c r="F32" s="622" t="s">
        <v>213</v>
      </c>
    </row>
    <row r="33" spans="1:6" ht="25.5" x14ac:dyDescent="0.2">
      <c r="A33" s="619" t="s">
        <v>223</v>
      </c>
      <c r="B33" s="334">
        <f>C33*D33</f>
        <v>-164420.60606060605</v>
      </c>
      <c r="C33" s="620">
        <v>-2000</v>
      </c>
      <c r="D33" s="621">
        <f>D10</f>
        <v>82.210303030303024</v>
      </c>
      <c r="E33" s="279"/>
      <c r="F33" s="280" t="s">
        <v>226</v>
      </c>
    </row>
    <row r="34" spans="1:6" x14ac:dyDescent="0.2">
      <c r="A34" s="270"/>
      <c r="B34" s="289"/>
      <c r="C34" s="604"/>
      <c r="D34" s="290"/>
      <c r="E34" s="295"/>
      <c r="F34" s="291"/>
    </row>
    <row r="35" spans="1:6" x14ac:dyDescent="0.2">
      <c r="A35" s="265" t="s">
        <v>106</v>
      </c>
      <c r="B35" s="266">
        <f>B6+B16+B30</f>
        <v>8106603.2348484853</v>
      </c>
      <c r="C35" s="599">
        <f>SUM(C6+C16+C30)</f>
        <v>86211.204195804195</v>
      </c>
      <c r="D35" s="595">
        <f>B35/C35</f>
        <v>94.031898875193122</v>
      </c>
      <c r="E35" s="267">
        <f>SUM(E6+E16+E30)</f>
        <v>0</v>
      </c>
      <c r="F35" s="296"/>
    </row>
    <row r="36" spans="1:6" x14ac:dyDescent="0.2">
      <c r="A36" s="297"/>
      <c r="B36" s="298"/>
      <c r="C36" s="299"/>
      <c r="D36" s="297"/>
      <c r="E36" s="299"/>
      <c r="F36" s="300"/>
    </row>
    <row r="37" spans="1:6" s="304" customFormat="1" x14ac:dyDescent="0.2">
      <c r="A37" s="268" t="s">
        <v>107</v>
      </c>
      <c r="B37" s="266">
        <f>1.5*B6</f>
        <v>8720010</v>
      </c>
      <c r="C37" s="301"/>
      <c r="D37" s="268"/>
      <c r="E37" s="302"/>
      <c r="F37" s="303" t="s">
        <v>108</v>
      </c>
    </row>
    <row r="38" spans="1:6" ht="7.5" customHeight="1" x14ac:dyDescent="0.2"/>
    <row r="39" spans="1:6" s="304" customFormat="1" ht="12.75" customHeight="1" x14ac:dyDescent="0.2">
      <c r="A39" s="632" t="s">
        <v>200</v>
      </c>
      <c r="B39" s="633">
        <f>-B35+B37</f>
        <v>613406.76515151467</v>
      </c>
      <c r="C39" s="557"/>
      <c r="D39" s="635">
        <f>(B37-B39)*1.5/B37</f>
        <v>1.3944829022297829</v>
      </c>
      <c r="E39" s="557"/>
      <c r="F39" s="634" t="s">
        <v>109</v>
      </c>
    </row>
    <row r="40" spans="1:6" ht="7.5" customHeight="1" x14ac:dyDescent="0.2">
      <c r="A40" s="632"/>
      <c r="B40" s="633"/>
      <c r="C40" s="557"/>
      <c r="D40" s="635"/>
      <c r="E40" s="557"/>
      <c r="F40" s="634"/>
    </row>
    <row r="41" spans="1:6" x14ac:dyDescent="0.2">
      <c r="A41" s="632"/>
      <c r="B41" s="633"/>
      <c r="C41" s="557"/>
      <c r="D41" s="635"/>
      <c r="E41" s="557"/>
      <c r="F41" s="634"/>
    </row>
    <row r="43" spans="1:6" x14ac:dyDescent="0.2">
      <c r="A43" s="305" t="s">
        <v>110</v>
      </c>
    </row>
    <row r="44" spans="1:6" x14ac:dyDescent="0.2">
      <c r="A44" s="306" t="s">
        <v>99</v>
      </c>
    </row>
  </sheetData>
  <mergeCells count="6">
    <mergeCell ref="B3:C3"/>
    <mergeCell ref="D3:E3"/>
    <mergeCell ref="A39:A41"/>
    <mergeCell ref="B39:B41"/>
    <mergeCell ref="F39:F41"/>
    <mergeCell ref="D39:D41"/>
  </mergeCells>
  <printOptions horizontalCentered="1"/>
  <pageMargins left="0.39370078740157483" right="0.31496062992125984" top="0.47244094488188981" bottom="0.59055118110236227" header="0.23622047244094491" footer="0.23622047244094491"/>
  <pageSetup paperSize="9" scale="80" orientation="landscape" cellComments="asDisplayed" r:id="rId1"/>
  <headerFooter>
    <oddHeader>&amp;LEP SIEP</oddHeader>
    <oddFooter>&amp;LINGE EPSI / JS + AeBo
&amp;Z&amp;F</oddFooter>
  </headerFooter>
  <ignoredErrors>
    <ignoredError sqref="D35 D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view="pageBreakPreview" zoomScale="160" zoomScaleNormal="115" zoomScaleSheetLayoutView="160" zoomScalePageLayoutView="140" workbookViewId="0">
      <selection activeCell="V24" sqref="V24:W2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742" t="s">
        <v>227</v>
      </c>
      <c r="C2" s="743"/>
      <c r="D2" s="743"/>
      <c r="E2" s="484"/>
      <c r="F2" s="720" t="s">
        <v>20</v>
      </c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1"/>
      <c r="T2" s="702" t="s">
        <v>28</v>
      </c>
      <c r="U2" s="703"/>
      <c r="V2" s="703"/>
      <c r="W2" s="703"/>
      <c r="X2" s="703"/>
      <c r="Y2" s="703"/>
      <c r="Z2" s="703"/>
      <c r="AA2" s="703"/>
      <c r="AB2" s="703"/>
      <c r="AC2" s="703"/>
      <c r="AD2" s="703"/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  <c r="AP2" s="703"/>
      <c r="AQ2" s="722"/>
      <c r="AR2" s="702" t="s">
        <v>77</v>
      </c>
      <c r="AS2" s="703"/>
      <c r="AT2" s="703"/>
      <c r="AU2" s="703"/>
      <c r="AV2" s="703"/>
      <c r="AW2" s="703"/>
      <c r="AX2" s="703"/>
      <c r="AY2" s="703"/>
      <c r="AZ2" s="703"/>
      <c r="BA2" s="703"/>
      <c r="BB2" s="703"/>
      <c r="BC2" s="703"/>
      <c r="BD2" s="703"/>
      <c r="BE2" s="703"/>
      <c r="BF2" s="703"/>
      <c r="BG2" s="703"/>
      <c r="BH2" s="703"/>
      <c r="BI2" s="703"/>
      <c r="BJ2" s="703"/>
      <c r="BK2" s="703"/>
      <c r="BL2" s="703"/>
      <c r="BM2" s="703"/>
      <c r="BN2" s="703"/>
      <c r="BO2" s="722"/>
      <c r="BP2" s="702" t="s">
        <v>76</v>
      </c>
      <c r="BQ2" s="703"/>
      <c r="BR2" s="703"/>
      <c r="BS2" s="703"/>
      <c r="BT2" s="703"/>
      <c r="BU2" s="703"/>
      <c r="BV2" s="703"/>
      <c r="BW2" s="703"/>
      <c r="BX2" s="703"/>
      <c r="BY2" s="703"/>
      <c r="BZ2" s="703"/>
      <c r="CA2" s="703"/>
      <c r="CB2" s="703"/>
      <c r="CC2" s="703"/>
      <c r="CD2" s="703"/>
      <c r="CE2" s="703"/>
      <c r="CF2" s="703"/>
      <c r="CG2" s="703"/>
      <c r="CH2" s="703"/>
      <c r="CI2" s="703"/>
      <c r="CJ2" s="703"/>
      <c r="CK2" s="703"/>
      <c r="CL2" s="703"/>
      <c r="CM2" s="722"/>
      <c r="CN2" s="702" t="s">
        <v>75</v>
      </c>
      <c r="CO2" s="703"/>
      <c r="CP2" s="703"/>
      <c r="CQ2" s="703"/>
      <c r="CR2" s="703"/>
      <c r="CS2" s="703"/>
      <c r="CT2" s="703"/>
      <c r="CU2" s="703"/>
      <c r="CV2" s="703"/>
      <c r="CW2" s="703"/>
      <c r="CX2" s="703"/>
      <c r="CY2" s="703"/>
      <c r="CZ2" s="703"/>
      <c r="DA2" s="703"/>
      <c r="DB2" s="703"/>
      <c r="DC2" s="703"/>
      <c r="DD2" s="703"/>
      <c r="DE2" s="703"/>
      <c r="DF2" s="703"/>
      <c r="DG2" s="703"/>
      <c r="DH2" s="703"/>
      <c r="DI2" s="703"/>
      <c r="DJ2" s="703"/>
      <c r="DK2" s="722"/>
      <c r="DL2" s="702" t="s">
        <v>74</v>
      </c>
      <c r="DM2" s="703"/>
      <c r="DN2" s="703"/>
      <c r="DO2" s="703"/>
      <c r="DP2" s="703"/>
      <c r="DQ2" s="703"/>
      <c r="DR2" s="703"/>
      <c r="DS2" s="703"/>
      <c r="DT2" s="703"/>
      <c r="DU2" s="703"/>
      <c r="DV2" s="703"/>
      <c r="DW2" s="703"/>
      <c r="DX2" s="703"/>
      <c r="DY2" s="703"/>
      <c r="DZ2" s="703"/>
      <c r="EA2" s="703"/>
      <c r="EB2" s="703"/>
      <c r="EC2" s="703"/>
      <c r="EI2" s="484"/>
      <c r="EJ2" s="485"/>
      <c r="EK2" s="738">
        <f>SUM(EK3:EN3)</f>
        <v>0</v>
      </c>
      <c r="EL2" s="739"/>
      <c r="EM2" s="739"/>
      <c r="EN2" s="739"/>
      <c r="EO2" s="485"/>
      <c r="EP2" s="485"/>
      <c r="EQ2" s="68"/>
    </row>
    <row r="3" spans="1:152" s="184" customFormat="1" ht="9" customHeight="1" x14ac:dyDescent="0.15">
      <c r="B3" s="740"/>
      <c r="C3" s="741"/>
      <c r="D3" s="741"/>
      <c r="E3" s="572"/>
      <c r="F3" s="700" t="s">
        <v>7</v>
      </c>
      <c r="G3" s="701"/>
      <c r="H3" s="700" t="s">
        <v>8</v>
      </c>
      <c r="I3" s="701"/>
      <c r="J3" s="700" t="s">
        <v>9</v>
      </c>
      <c r="K3" s="701"/>
      <c r="L3" s="700" t="s">
        <v>10</v>
      </c>
      <c r="M3" s="701"/>
      <c r="N3" s="700" t="s">
        <v>11</v>
      </c>
      <c r="O3" s="701"/>
      <c r="P3" s="700" t="s">
        <v>12</v>
      </c>
      <c r="Q3" s="701"/>
      <c r="R3" s="700" t="s">
        <v>13</v>
      </c>
      <c r="S3" s="701"/>
      <c r="T3" s="700" t="s">
        <v>2</v>
      </c>
      <c r="U3" s="701"/>
      <c r="V3" s="700" t="s">
        <v>3</v>
      </c>
      <c r="W3" s="701"/>
      <c r="X3" s="700" t="s">
        <v>4</v>
      </c>
      <c r="Y3" s="701"/>
      <c r="Z3" s="700" t="s">
        <v>5</v>
      </c>
      <c r="AA3" s="701"/>
      <c r="AB3" s="700" t="s">
        <v>6</v>
      </c>
      <c r="AC3" s="701"/>
      <c r="AD3" s="700" t="s">
        <v>7</v>
      </c>
      <c r="AE3" s="701"/>
      <c r="AF3" s="700" t="s">
        <v>8</v>
      </c>
      <c r="AG3" s="701"/>
      <c r="AH3" s="700" t="s">
        <v>9</v>
      </c>
      <c r="AI3" s="701"/>
      <c r="AJ3" s="700" t="s">
        <v>10</v>
      </c>
      <c r="AK3" s="701"/>
      <c r="AL3" s="700" t="s">
        <v>11</v>
      </c>
      <c r="AM3" s="701"/>
      <c r="AN3" s="700" t="s">
        <v>12</v>
      </c>
      <c r="AO3" s="701"/>
      <c r="AP3" s="700" t="s">
        <v>13</v>
      </c>
      <c r="AQ3" s="701"/>
      <c r="AR3" s="700" t="s">
        <v>2</v>
      </c>
      <c r="AS3" s="701"/>
      <c r="AT3" s="700" t="s">
        <v>3</v>
      </c>
      <c r="AU3" s="701"/>
      <c r="AV3" s="700" t="s">
        <v>4</v>
      </c>
      <c r="AW3" s="701"/>
      <c r="AX3" s="700" t="s">
        <v>5</v>
      </c>
      <c r="AY3" s="701"/>
      <c r="AZ3" s="700" t="s">
        <v>6</v>
      </c>
      <c r="BA3" s="701"/>
      <c r="BB3" s="700" t="s">
        <v>7</v>
      </c>
      <c r="BC3" s="701"/>
      <c r="BD3" s="700" t="s">
        <v>8</v>
      </c>
      <c r="BE3" s="701"/>
      <c r="BF3" s="700" t="s">
        <v>9</v>
      </c>
      <c r="BG3" s="701"/>
      <c r="BH3" s="700" t="s">
        <v>10</v>
      </c>
      <c r="BI3" s="701"/>
      <c r="BJ3" s="700" t="s">
        <v>11</v>
      </c>
      <c r="BK3" s="701"/>
      <c r="BL3" s="700" t="s">
        <v>12</v>
      </c>
      <c r="BM3" s="701"/>
      <c r="BN3" s="700" t="s">
        <v>13</v>
      </c>
      <c r="BO3" s="701"/>
      <c r="BP3" s="700" t="s">
        <v>2</v>
      </c>
      <c r="BQ3" s="701"/>
      <c r="BR3" s="700" t="s">
        <v>3</v>
      </c>
      <c r="BS3" s="701"/>
      <c r="BT3" s="700" t="s">
        <v>4</v>
      </c>
      <c r="BU3" s="701"/>
      <c r="BV3" s="700" t="s">
        <v>5</v>
      </c>
      <c r="BW3" s="701"/>
      <c r="BX3" s="700" t="s">
        <v>6</v>
      </c>
      <c r="BY3" s="701"/>
      <c r="BZ3" s="700" t="s">
        <v>7</v>
      </c>
      <c r="CA3" s="701"/>
      <c r="CB3" s="700" t="s">
        <v>8</v>
      </c>
      <c r="CC3" s="701"/>
      <c r="CD3" s="700" t="s">
        <v>9</v>
      </c>
      <c r="CE3" s="701"/>
      <c r="CF3" s="700" t="s">
        <v>10</v>
      </c>
      <c r="CG3" s="701"/>
      <c r="CH3" s="700" t="s">
        <v>11</v>
      </c>
      <c r="CI3" s="701"/>
      <c r="CJ3" s="700" t="s">
        <v>12</v>
      </c>
      <c r="CK3" s="701"/>
      <c r="CL3" s="700" t="s">
        <v>13</v>
      </c>
      <c r="CM3" s="701"/>
      <c r="CN3" s="700" t="s">
        <v>2</v>
      </c>
      <c r="CO3" s="701"/>
      <c r="CP3" s="700" t="s">
        <v>3</v>
      </c>
      <c r="CQ3" s="701"/>
      <c r="CR3" s="700" t="s">
        <v>4</v>
      </c>
      <c r="CS3" s="701"/>
      <c r="CT3" s="700" t="s">
        <v>5</v>
      </c>
      <c r="CU3" s="701"/>
      <c r="CV3" s="700" t="s">
        <v>6</v>
      </c>
      <c r="CW3" s="701"/>
      <c r="CX3" s="700" t="s">
        <v>7</v>
      </c>
      <c r="CY3" s="701"/>
      <c r="CZ3" s="700" t="s">
        <v>8</v>
      </c>
      <c r="DA3" s="701"/>
      <c r="DB3" s="700" t="s">
        <v>9</v>
      </c>
      <c r="DC3" s="701"/>
      <c r="DD3" s="700" t="s">
        <v>10</v>
      </c>
      <c r="DE3" s="701"/>
      <c r="DF3" s="700" t="s">
        <v>11</v>
      </c>
      <c r="DG3" s="701"/>
      <c r="DH3" s="700" t="s">
        <v>12</v>
      </c>
      <c r="DI3" s="701"/>
      <c r="DJ3" s="700" t="s">
        <v>13</v>
      </c>
      <c r="DK3" s="701"/>
      <c r="DL3" s="700" t="s">
        <v>2</v>
      </c>
      <c r="DM3" s="701"/>
      <c r="DN3" s="700" t="s">
        <v>3</v>
      </c>
      <c r="DO3" s="701"/>
      <c r="DP3" s="700" t="s">
        <v>4</v>
      </c>
      <c r="DQ3" s="701"/>
      <c r="DR3" s="700" t="s">
        <v>5</v>
      </c>
      <c r="DS3" s="701"/>
      <c r="DT3" s="700" t="s">
        <v>6</v>
      </c>
      <c r="DU3" s="701"/>
      <c r="DV3" s="700" t="s">
        <v>7</v>
      </c>
      <c r="DW3" s="701"/>
      <c r="DX3" s="700" t="s">
        <v>8</v>
      </c>
      <c r="DY3" s="701"/>
      <c r="DZ3" s="700" t="s">
        <v>9</v>
      </c>
      <c r="EA3" s="701"/>
      <c r="EB3" s="700" t="s">
        <v>10</v>
      </c>
      <c r="EC3" s="701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612"/>
    </row>
    <row r="4" spans="1:152" ht="9" customHeight="1" x14ac:dyDescent="0.15">
      <c r="B4" s="573"/>
      <c r="C4" s="558" t="s">
        <v>57</v>
      </c>
      <c r="D4" s="627"/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733">
        <f>SUM(EM3:EN3)</f>
        <v>0</v>
      </c>
      <c r="EN4" s="734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628"/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613"/>
      <c r="EL5" s="613"/>
      <c r="EM5" s="735"/>
      <c r="EN5" s="735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736">
        <f>EM4*(1/($F48))</f>
        <v>0</v>
      </c>
      <c r="EN7" s="737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728" t="s">
        <v>198</v>
      </c>
      <c r="D9" s="728"/>
      <c r="E9" s="608" t="s">
        <v>181</v>
      </c>
      <c r="F9" s="508"/>
      <c r="G9" s="508"/>
      <c r="H9" s="508"/>
      <c r="I9" s="508"/>
      <c r="J9" s="508"/>
      <c r="K9" s="508"/>
      <c r="L9" s="731" t="s">
        <v>220</v>
      </c>
      <c r="M9" s="731"/>
      <c r="N9" s="731"/>
      <c r="O9" s="731"/>
      <c r="P9" s="731"/>
      <c r="Q9" s="731"/>
      <c r="R9" s="731"/>
      <c r="S9" s="731"/>
      <c r="T9" s="718" t="s">
        <v>116</v>
      </c>
      <c r="U9" s="718"/>
      <c r="V9" s="718"/>
      <c r="W9" s="718"/>
      <c r="X9" s="718"/>
      <c r="Y9" s="718"/>
      <c r="Z9" s="718"/>
      <c r="AA9" s="718"/>
      <c r="AB9" s="718"/>
      <c r="AC9" s="718"/>
      <c r="AD9" s="718"/>
      <c r="AE9" s="718"/>
      <c r="AF9" s="718"/>
      <c r="AG9" s="718"/>
      <c r="AH9" s="718"/>
      <c r="AI9" s="718"/>
      <c r="AJ9" s="718"/>
      <c r="AK9" s="718"/>
      <c r="AL9" s="718"/>
      <c r="AM9" s="718"/>
      <c r="AN9" s="718"/>
      <c r="AO9" s="718"/>
      <c r="AP9" s="718"/>
      <c r="AQ9" s="718"/>
      <c r="AR9" s="718" t="s">
        <v>183</v>
      </c>
      <c r="AS9" s="718"/>
      <c r="AT9" s="718"/>
      <c r="AU9" s="718"/>
      <c r="AV9" s="718"/>
      <c r="AW9" s="718"/>
      <c r="AX9" s="718"/>
      <c r="AY9" s="718"/>
      <c r="AZ9" s="718"/>
      <c r="BA9" s="718"/>
      <c r="BB9" s="718"/>
      <c r="BC9" s="718"/>
      <c r="BD9" s="718"/>
      <c r="BE9" s="718"/>
      <c r="BF9" s="718"/>
      <c r="BG9" s="718"/>
      <c r="BH9" s="718"/>
      <c r="BI9" s="718"/>
      <c r="BJ9" s="718"/>
      <c r="BK9" s="718"/>
      <c r="BL9" s="718"/>
      <c r="BM9" s="718"/>
      <c r="BN9" s="718"/>
      <c r="BO9" s="718"/>
      <c r="BP9" s="718" t="s">
        <v>183</v>
      </c>
      <c r="BQ9" s="718"/>
      <c r="BR9" s="718"/>
      <c r="BS9" s="718"/>
      <c r="BT9" s="718"/>
      <c r="BU9" s="718"/>
      <c r="BV9" s="718"/>
      <c r="BW9" s="718"/>
      <c r="BX9" s="718"/>
      <c r="BY9" s="718"/>
      <c r="BZ9" s="718"/>
      <c r="CA9" s="718"/>
      <c r="CB9" s="718"/>
      <c r="CC9" s="718"/>
      <c r="CD9" s="718"/>
      <c r="CE9" s="718"/>
      <c r="CF9" s="718"/>
      <c r="CG9" s="718"/>
      <c r="CH9" s="718"/>
      <c r="CI9" s="718"/>
      <c r="CJ9" s="718"/>
      <c r="CK9" s="718"/>
      <c r="CL9" s="718"/>
      <c r="CM9" s="718"/>
      <c r="CN9" s="718" t="s">
        <v>183</v>
      </c>
      <c r="CO9" s="718"/>
      <c r="CP9" s="718"/>
      <c r="CQ9" s="718"/>
      <c r="CR9" s="718"/>
      <c r="CS9" s="718"/>
      <c r="CT9" s="718"/>
      <c r="CU9" s="718"/>
      <c r="CV9" s="718"/>
      <c r="CW9" s="718"/>
      <c r="CX9" s="718"/>
      <c r="CY9" s="718"/>
      <c r="CZ9" s="718"/>
      <c r="DA9" s="718"/>
      <c r="DB9" s="718"/>
      <c r="DC9" s="718"/>
      <c r="DD9" s="718"/>
      <c r="DE9" s="718"/>
      <c r="DF9" s="718"/>
      <c r="DG9" s="718"/>
      <c r="DH9" s="718"/>
      <c r="DI9" s="718"/>
      <c r="DJ9" s="718"/>
      <c r="DK9" s="718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729"/>
      <c r="D10" s="729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718" t="s">
        <v>41</v>
      </c>
      <c r="U10" s="718"/>
      <c r="V10" s="718"/>
      <c r="W10" s="718"/>
      <c r="X10" s="718"/>
      <c r="Y10" s="718"/>
      <c r="Z10" s="718"/>
      <c r="AA10" s="718"/>
      <c r="AB10" s="718"/>
      <c r="AC10" s="718"/>
      <c r="AD10" s="718"/>
      <c r="AE10" s="718"/>
      <c r="AF10" s="718"/>
      <c r="AG10" s="718"/>
      <c r="AH10" s="718"/>
      <c r="AI10" s="718"/>
      <c r="AJ10" s="718"/>
      <c r="AK10" s="718"/>
      <c r="AL10" s="718"/>
      <c r="AM10" s="718"/>
      <c r="AN10" s="718"/>
      <c r="AO10" s="718"/>
      <c r="AP10" s="718"/>
      <c r="AQ10" s="718"/>
      <c r="AR10" s="718"/>
      <c r="AS10" s="718"/>
      <c r="AT10" s="718"/>
      <c r="AU10" s="718"/>
      <c r="AV10" s="718"/>
      <c r="AW10" s="718"/>
      <c r="AX10" s="718"/>
      <c r="AY10" s="718"/>
      <c r="AZ10" s="718"/>
      <c r="BA10" s="718"/>
      <c r="BB10" s="718"/>
      <c r="BC10" s="718"/>
      <c r="BD10" s="718"/>
      <c r="BE10" s="718"/>
      <c r="BF10" s="718"/>
      <c r="BG10" s="718"/>
      <c r="BH10" s="718"/>
      <c r="BI10" s="718"/>
      <c r="BJ10" s="718"/>
      <c r="BK10" s="718"/>
      <c r="BL10" s="718"/>
      <c r="BM10" s="718"/>
      <c r="BN10" s="718"/>
      <c r="BO10" s="718"/>
      <c r="BP10" s="732" t="s">
        <v>42</v>
      </c>
      <c r="BQ10" s="718"/>
      <c r="BR10" s="718"/>
      <c r="BS10" s="718"/>
      <c r="BT10" s="718"/>
      <c r="BU10" s="718"/>
      <c r="BV10" s="718"/>
      <c r="BW10" s="718"/>
      <c r="BX10" s="718"/>
      <c r="BY10" s="718"/>
      <c r="BZ10" s="718"/>
      <c r="CA10" s="718"/>
      <c r="CB10" s="718"/>
      <c r="CC10" s="718"/>
      <c r="CD10" s="725"/>
      <c r="CE10" s="724"/>
      <c r="CF10" s="723"/>
      <c r="CG10" s="724"/>
      <c r="CH10" s="723"/>
      <c r="CI10" s="724"/>
      <c r="CJ10" s="723"/>
      <c r="CK10" s="724"/>
      <c r="CL10" s="723"/>
      <c r="CM10" s="724"/>
      <c r="CN10" s="723"/>
      <c r="CO10" s="724"/>
      <c r="CP10" s="723"/>
      <c r="CQ10" s="724"/>
      <c r="CR10" s="723"/>
      <c r="CS10" s="724"/>
      <c r="CT10" s="723"/>
      <c r="CU10" s="724"/>
      <c r="CV10" s="723"/>
      <c r="CW10" s="724"/>
      <c r="CX10" s="723"/>
      <c r="CY10" s="724"/>
      <c r="CZ10" s="723"/>
      <c r="DA10" s="724"/>
      <c r="DB10" s="723"/>
      <c r="DC10" s="724"/>
      <c r="DD10" s="723"/>
      <c r="DE10" s="724"/>
      <c r="DF10" s="723"/>
      <c r="DG10" s="724"/>
      <c r="DH10" s="723"/>
      <c r="DI10" s="724"/>
      <c r="DJ10" s="723"/>
      <c r="DK10" s="724"/>
      <c r="DL10" s="723"/>
      <c r="DM10" s="725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729"/>
      <c r="D11" s="729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726" t="s">
        <v>117</v>
      </c>
      <c r="U11" s="726"/>
      <c r="V11" s="726"/>
      <c r="W11" s="726"/>
      <c r="X11" s="726"/>
      <c r="Y11" s="726"/>
      <c r="Z11" s="726"/>
      <c r="AA11" s="726"/>
      <c r="AB11" s="726"/>
      <c r="AC11" s="726"/>
      <c r="AD11" s="726"/>
      <c r="AE11" s="726"/>
      <c r="AF11" s="726"/>
      <c r="AG11" s="726"/>
      <c r="AH11" s="726"/>
      <c r="AI11" s="726"/>
      <c r="AJ11" s="726"/>
      <c r="AK11" s="726"/>
      <c r="AL11" s="726"/>
      <c r="AM11" s="726"/>
      <c r="AN11" s="726"/>
      <c r="AO11" s="726"/>
      <c r="AP11" s="726"/>
      <c r="AQ11" s="726"/>
      <c r="AR11" s="726" t="s">
        <v>119</v>
      </c>
      <c r="AS11" s="726"/>
      <c r="AT11" s="726"/>
      <c r="AU11" s="726"/>
      <c r="AV11" s="726"/>
      <c r="AW11" s="726"/>
      <c r="AX11" s="726"/>
      <c r="AY11" s="726"/>
      <c r="AZ11" s="726"/>
      <c r="BA11" s="726"/>
      <c r="BB11" s="726"/>
      <c r="BC11" s="726"/>
      <c r="BD11" s="726"/>
      <c r="BE11" s="726"/>
      <c r="BF11" s="726"/>
      <c r="BG11" s="726"/>
      <c r="BH11" s="726"/>
      <c r="BI11" s="726"/>
      <c r="BJ11" s="726"/>
      <c r="BK11" s="726"/>
      <c r="BL11" s="726"/>
      <c r="BM11" s="726"/>
      <c r="BN11" s="726"/>
      <c r="BO11" s="726"/>
      <c r="BP11" s="727"/>
      <c r="BQ11" s="727"/>
      <c r="BR11" s="727"/>
      <c r="BS11" s="727"/>
      <c r="BT11" s="727"/>
      <c r="BU11" s="727"/>
      <c r="BV11" s="727"/>
      <c r="BW11" s="727"/>
      <c r="BX11" s="727"/>
      <c r="BY11" s="727"/>
      <c r="BZ11" s="727"/>
      <c r="CA11" s="727"/>
      <c r="CB11" s="727"/>
      <c r="CC11" s="727"/>
      <c r="CD11" s="727"/>
      <c r="CE11" s="727"/>
      <c r="CF11" s="727"/>
      <c r="CG11" s="727"/>
      <c r="CH11" s="727"/>
      <c r="CI11" s="727"/>
      <c r="CJ11" s="727"/>
      <c r="CK11" s="727"/>
      <c r="CL11" s="727"/>
      <c r="CM11" s="727"/>
      <c r="CN11" s="718" t="s">
        <v>40</v>
      </c>
      <c r="CO11" s="718"/>
      <c r="CP11" s="718"/>
      <c r="CQ11" s="718"/>
      <c r="CR11" s="718"/>
      <c r="CS11" s="718"/>
      <c r="CT11" s="718"/>
      <c r="CU11" s="718"/>
      <c r="CV11" s="718"/>
      <c r="CW11" s="718"/>
      <c r="CX11" s="718"/>
      <c r="CY11" s="718"/>
      <c r="CZ11" s="718"/>
      <c r="DA11" s="718"/>
      <c r="DB11" s="718"/>
      <c r="DC11" s="718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729"/>
      <c r="D12" s="729"/>
      <c r="E12" s="716" t="s">
        <v>186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/>
      <c r="P12" s="614"/>
      <c r="Q12" s="614"/>
      <c r="R12" s="614"/>
      <c r="S12" s="614"/>
      <c r="T12" s="614"/>
      <c r="U12" s="614"/>
      <c r="V12" s="614"/>
      <c r="W12" s="614"/>
      <c r="X12" s="614"/>
      <c r="Y12" s="614"/>
      <c r="Z12" s="614"/>
      <c r="AA12" s="614"/>
      <c r="AB12" s="614"/>
      <c r="AC12" s="614"/>
      <c r="AD12" s="614"/>
      <c r="AE12" s="614"/>
      <c r="AF12" s="614"/>
      <c r="AG12" s="614"/>
      <c r="AH12" s="614"/>
      <c r="AI12" s="614"/>
      <c r="AJ12" s="614"/>
      <c r="AK12" s="614"/>
      <c r="AL12" s="614"/>
      <c r="AM12" s="614"/>
      <c r="AN12" s="614"/>
      <c r="AO12" s="614"/>
      <c r="AP12" s="614"/>
      <c r="AQ12" s="615"/>
      <c r="AR12" s="718" t="s">
        <v>44</v>
      </c>
      <c r="AS12" s="718"/>
      <c r="AT12" s="718"/>
      <c r="AU12" s="718"/>
      <c r="AV12" s="718"/>
      <c r="AW12" s="718"/>
      <c r="AX12" s="718"/>
      <c r="AY12" s="718"/>
      <c r="AZ12" s="718"/>
      <c r="BA12" s="718"/>
      <c r="BB12" s="718"/>
      <c r="BC12" s="718"/>
      <c r="BD12" s="718"/>
      <c r="BE12" s="718"/>
      <c r="BF12" s="718"/>
      <c r="BG12" s="718"/>
      <c r="BH12" s="718"/>
      <c r="BI12" s="718"/>
      <c r="BJ12" s="718"/>
      <c r="BK12" s="718"/>
      <c r="BL12" s="718"/>
      <c r="BM12" s="718"/>
      <c r="BN12" s="718"/>
      <c r="BO12" s="718"/>
      <c r="BP12" s="718" t="s">
        <v>45</v>
      </c>
      <c r="BQ12" s="718"/>
      <c r="BR12" s="718"/>
      <c r="BS12" s="718"/>
      <c r="BT12" s="718"/>
      <c r="BU12" s="718"/>
      <c r="BV12" s="718"/>
      <c r="BW12" s="718"/>
      <c r="BX12" s="718"/>
      <c r="BY12" s="718"/>
      <c r="BZ12" s="718"/>
      <c r="CA12" s="718"/>
      <c r="CB12" s="718"/>
      <c r="CC12" s="718"/>
      <c r="CD12" s="718"/>
      <c r="CE12" s="718"/>
      <c r="CF12" s="718"/>
      <c r="CG12" s="718"/>
      <c r="CH12" s="718"/>
      <c r="CI12" s="718"/>
      <c r="CJ12" s="718"/>
      <c r="CK12" s="718"/>
      <c r="CL12" s="718"/>
      <c r="CM12" s="718"/>
      <c r="CN12" s="718"/>
      <c r="CO12" s="718"/>
      <c r="CP12" s="718"/>
      <c r="CQ12" s="718"/>
      <c r="CR12" s="718"/>
      <c r="CS12" s="718"/>
      <c r="CT12" s="718"/>
      <c r="CU12" s="718"/>
      <c r="CV12" s="718"/>
      <c r="CW12" s="718"/>
      <c r="CX12" s="718"/>
      <c r="CY12" s="718"/>
      <c r="CZ12" s="718"/>
      <c r="DA12" s="718"/>
      <c r="DB12" s="718"/>
      <c r="DC12" s="718"/>
      <c r="DD12" s="718"/>
      <c r="DE12" s="718"/>
      <c r="DF12" s="718"/>
      <c r="DG12" s="718"/>
      <c r="DH12" s="718"/>
      <c r="DI12" s="718"/>
      <c r="DJ12" s="718"/>
      <c r="DK12" s="718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730"/>
      <c r="D13" s="730"/>
      <c r="E13" s="717"/>
      <c r="F13" s="616"/>
      <c r="G13" s="616"/>
      <c r="H13" s="616"/>
      <c r="I13" s="616"/>
      <c r="J13" s="616"/>
      <c r="K13" s="616"/>
      <c r="L13" s="616"/>
      <c r="M13" s="616"/>
      <c r="N13" s="616"/>
      <c r="O13" s="616"/>
      <c r="P13" s="616"/>
      <c r="Q13" s="616"/>
      <c r="R13" s="616"/>
      <c r="S13" s="616"/>
      <c r="T13" s="616"/>
      <c r="U13" s="616"/>
      <c r="V13" s="616"/>
      <c r="W13" s="616"/>
      <c r="X13" s="616"/>
      <c r="Y13" s="616"/>
      <c r="Z13" s="616"/>
      <c r="AA13" s="616"/>
      <c r="AB13" s="616"/>
      <c r="AC13" s="616"/>
      <c r="AD13" s="616"/>
      <c r="AE13" s="616"/>
      <c r="AF13" s="616"/>
      <c r="AG13" s="616"/>
      <c r="AH13" s="616"/>
      <c r="AI13" s="616"/>
      <c r="AJ13" s="616"/>
      <c r="AK13" s="616"/>
      <c r="AL13" s="616"/>
      <c r="AM13" s="616"/>
      <c r="AN13" s="616"/>
      <c r="AO13" s="616"/>
      <c r="AP13" s="616"/>
      <c r="AQ13" s="617"/>
      <c r="AR13" s="719" t="s">
        <v>50</v>
      </c>
      <c r="AS13" s="719"/>
      <c r="AT13" s="719"/>
      <c r="AU13" s="719"/>
      <c r="AV13" s="719"/>
      <c r="AW13" s="719"/>
      <c r="AX13" s="719"/>
      <c r="AY13" s="719"/>
      <c r="AZ13" s="719"/>
      <c r="BA13" s="719"/>
      <c r="BB13" s="719"/>
      <c r="BC13" s="719"/>
      <c r="BD13" s="719"/>
      <c r="BE13" s="719"/>
      <c r="BF13" s="719"/>
      <c r="BG13" s="719"/>
      <c r="BH13" s="719"/>
      <c r="BI13" s="719"/>
      <c r="BJ13" s="719"/>
      <c r="BK13" s="719"/>
      <c r="BL13" s="719"/>
      <c r="BM13" s="719"/>
      <c r="BN13" s="719"/>
      <c r="BO13" s="719"/>
      <c r="BP13" s="719" t="s">
        <v>51</v>
      </c>
      <c r="BQ13" s="719"/>
      <c r="BR13" s="719"/>
      <c r="BS13" s="719"/>
      <c r="BT13" s="719"/>
      <c r="BU13" s="719"/>
      <c r="BV13" s="719"/>
      <c r="BW13" s="719"/>
      <c r="BX13" s="719"/>
      <c r="BY13" s="719"/>
      <c r="BZ13" s="719"/>
      <c r="CA13" s="719"/>
      <c r="CB13" s="719"/>
      <c r="CC13" s="719"/>
      <c r="CD13" s="719"/>
      <c r="CE13" s="719"/>
      <c r="CF13" s="719"/>
      <c r="CG13" s="719"/>
      <c r="CH13" s="719"/>
      <c r="CI13" s="719"/>
      <c r="CJ13" s="719"/>
      <c r="CK13" s="719"/>
      <c r="CL13" s="719"/>
      <c r="CM13" s="719"/>
      <c r="CN13" s="719"/>
      <c r="CO13" s="719"/>
      <c r="CP13" s="719"/>
      <c r="CQ13" s="719"/>
      <c r="CR13" s="719"/>
      <c r="CS13" s="719"/>
      <c r="CT13" s="719"/>
      <c r="CU13" s="719"/>
      <c r="CV13" s="719"/>
      <c r="CW13" s="719"/>
      <c r="CX13" s="719"/>
      <c r="CY13" s="719"/>
      <c r="CZ13" s="719"/>
      <c r="DA13" s="719"/>
      <c r="DB13" s="719"/>
      <c r="DC13" s="719"/>
      <c r="DD13" s="719"/>
      <c r="DE13" s="719"/>
      <c r="DF13" s="719"/>
      <c r="DG13" s="719"/>
      <c r="DH13" s="719"/>
      <c r="DI13" s="719"/>
      <c r="DJ13" s="719"/>
      <c r="DK13" s="719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563">
        <f>ROUND((D4-(20*8.5))/12,0)</f>
        <v>-14</v>
      </c>
      <c r="E15" s="577"/>
      <c r="F15" s="720" t="s">
        <v>20</v>
      </c>
      <c r="G15" s="720"/>
      <c r="H15" s="720"/>
      <c r="I15" s="720"/>
      <c r="J15" s="720"/>
      <c r="K15" s="720"/>
      <c r="L15" s="720"/>
      <c r="M15" s="720"/>
      <c r="N15" s="720"/>
      <c r="O15" s="720"/>
      <c r="P15" s="720"/>
      <c r="Q15" s="720"/>
      <c r="R15" s="720"/>
      <c r="S15" s="721"/>
      <c r="T15" s="702" t="str">
        <f>T2</f>
        <v>Jahr 2022</v>
      </c>
      <c r="U15" s="703"/>
      <c r="V15" s="703"/>
      <c r="W15" s="703"/>
      <c r="X15" s="703"/>
      <c r="Y15" s="703"/>
      <c r="Z15" s="703"/>
      <c r="AA15" s="703"/>
      <c r="AB15" s="703"/>
      <c r="AC15" s="703"/>
      <c r="AD15" s="703"/>
      <c r="AE15" s="703"/>
      <c r="AF15" s="703"/>
      <c r="AG15" s="703"/>
      <c r="AH15" s="703"/>
      <c r="AI15" s="703"/>
      <c r="AJ15" s="703"/>
      <c r="AK15" s="703"/>
      <c r="AL15" s="703"/>
      <c r="AM15" s="703"/>
      <c r="AN15" s="703"/>
      <c r="AO15" s="703"/>
      <c r="AP15" s="703"/>
      <c r="AQ15" s="722"/>
      <c r="AR15" s="702" t="str">
        <f>AR2</f>
        <v>Jahr 2023</v>
      </c>
      <c r="AS15" s="703"/>
      <c r="AT15" s="703"/>
      <c r="AU15" s="703"/>
      <c r="AV15" s="703"/>
      <c r="AW15" s="703"/>
      <c r="AX15" s="703"/>
      <c r="AY15" s="703"/>
      <c r="AZ15" s="703"/>
      <c r="BA15" s="703"/>
      <c r="BB15" s="703"/>
      <c r="BC15" s="703"/>
      <c r="BD15" s="703"/>
      <c r="BE15" s="703"/>
      <c r="BF15" s="703"/>
      <c r="BG15" s="703"/>
      <c r="BH15" s="703"/>
      <c r="BI15" s="703"/>
      <c r="BJ15" s="703"/>
      <c r="BK15" s="703"/>
      <c r="BL15" s="703"/>
      <c r="BM15" s="703"/>
      <c r="BN15" s="703"/>
      <c r="BO15" s="722"/>
      <c r="BP15" s="702" t="str">
        <f>BP2</f>
        <v>Jahr 2024</v>
      </c>
      <c r="BQ15" s="703"/>
      <c r="BR15" s="703"/>
      <c r="BS15" s="703"/>
      <c r="BT15" s="703"/>
      <c r="BU15" s="703"/>
      <c r="BV15" s="703"/>
      <c r="BW15" s="703"/>
      <c r="BX15" s="703"/>
      <c r="BY15" s="703"/>
      <c r="BZ15" s="703"/>
      <c r="CA15" s="703"/>
      <c r="CB15" s="703"/>
      <c r="CC15" s="703"/>
      <c r="CD15" s="703"/>
      <c r="CE15" s="703"/>
      <c r="CF15" s="703"/>
      <c r="CG15" s="703"/>
      <c r="CH15" s="703"/>
      <c r="CI15" s="703"/>
      <c r="CJ15" s="703"/>
      <c r="CK15" s="703"/>
      <c r="CL15" s="703"/>
      <c r="CM15" s="722"/>
      <c r="CN15" s="702" t="str">
        <f>CN2</f>
        <v>Jahr 2025</v>
      </c>
      <c r="CO15" s="703"/>
      <c r="CP15" s="703"/>
      <c r="CQ15" s="703"/>
      <c r="CR15" s="703"/>
      <c r="CS15" s="703"/>
      <c r="CT15" s="703"/>
      <c r="CU15" s="703"/>
      <c r="CV15" s="703"/>
      <c r="CW15" s="703"/>
      <c r="CX15" s="703"/>
      <c r="CY15" s="703"/>
      <c r="CZ15" s="703"/>
      <c r="DA15" s="703"/>
      <c r="DB15" s="703"/>
      <c r="DC15" s="703"/>
      <c r="DD15" s="703"/>
      <c r="DE15" s="703"/>
      <c r="DF15" s="703"/>
      <c r="DG15" s="703"/>
      <c r="DH15" s="703"/>
      <c r="DI15" s="703"/>
      <c r="DJ15" s="703"/>
      <c r="DK15" s="722"/>
      <c r="DL15" s="702" t="str">
        <f>DL2</f>
        <v>Jahr 2026</v>
      </c>
      <c r="DM15" s="703"/>
      <c r="DN15" s="703"/>
      <c r="DO15" s="703"/>
      <c r="DP15" s="703"/>
      <c r="DQ15" s="703"/>
      <c r="DR15" s="703"/>
      <c r="DS15" s="703"/>
      <c r="DT15" s="703"/>
      <c r="DU15" s="703"/>
      <c r="DV15" s="703"/>
      <c r="DW15" s="703"/>
      <c r="DX15" s="703"/>
      <c r="DY15" s="703"/>
      <c r="DZ15" s="703"/>
      <c r="EA15" s="703"/>
      <c r="EB15" s="703"/>
      <c r="EC15" s="703"/>
      <c r="ED15" s="144"/>
      <c r="EE15" s="704" t="s">
        <v>15</v>
      </c>
      <c r="EF15" s="705"/>
      <c r="EG15" s="705"/>
      <c r="EH15" s="706"/>
      <c r="EI15" s="29"/>
      <c r="EJ15" s="29"/>
      <c r="EK15" s="710" t="s">
        <v>52</v>
      </c>
      <c r="EL15" s="711"/>
      <c r="EM15" s="711"/>
      <c r="EN15" s="712"/>
      <c r="EP15" s="29"/>
    </row>
    <row r="16" spans="1:152" ht="9" customHeight="1" thickBot="1" x14ac:dyDescent="0.2">
      <c r="B16" s="578"/>
      <c r="C16" s="579"/>
      <c r="D16" s="580"/>
      <c r="E16" s="577"/>
      <c r="F16" s="700" t="s">
        <v>7</v>
      </c>
      <c r="G16" s="701"/>
      <c r="H16" s="700" t="s">
        <v>8</v>
      </c>
      <c r="I16" s="701"/>
      <c r="J16" s="700" t="s">
        <v>9</v>
      </c>
      <c r="K16" s="701"/>
      <c r="L16" s="700" t="s">
        <v>10</v>
      </c>
      <c r="M16" s="701"/>
      <c r="N16" s="700" t="s">
        <v>11</v>
      </c>
      <c r="O16" s="701"/>
      <c r="P16" s="700" t="s">
        <v>12</v>
      </c>
      <c r="Q16" s="701"/>
      <c r="R16" s="700" t="s">
        <v>13</v>
      </c>
      <c r="S16" s="701"/>
      <c r="T16" s="700" t="s">
        <v>2</v>
      </c>
      <c r="U16" s="701"/>
      <c r="V16" s="700" t="s">
        <v>3</v>
      </c>
      <c r="W16" s="701"/>
      <c r="X16" s="700" t="s">
        <v>4</v>
      </c>
      <c r="Y16" s="701"/>
      <c r="Z16" s="700" t="s">
        <v>5</v>
      </c>
      <c r="AA16" s="701"/>
      <c r="AB16" s="700" t="s">
        <v>6</v>
      </c>
      <c r="AC16" s="701"/>
      <c r="AD16" s="700" t="s">
        <v>7</v>
      </c>
      <c r="AE16" s="701"/>
      <c r="AF16" s="700" t="s">
        <v>8</v>
      </c>
      <c r="AG16" s="701"/>
      <c r="AH16" s="700" t="s">
        <v>9</v>
      </c>
      <c r="AI16" s="701"/>
      <c r="AJ16" s="700" t="s">
        <v>10</v>
      </c>
      <c r="AK16" s="701"/>
      <c r="AL16" s="700" t="s">
        <v>11</v>
      </c>
      <c r="AM16" s="701"/>
      <c r="AN16" s="700" t="s">
        <v>12</v>
      </c>
      <c r="AO16" s="701"/>
      <c r="AP16" s="700" t="s">
        <v>13</v>
      </c>
      <c r="AQ16" s="701"/>
      <c r="AR16" s="700" t="s">
        <v>2</v>
      </c>
      <c r="AS16" s="701"/>
      <c r="AT16" s="700" t="s">
        <v>3</v>
      </c>
      <c r="AU16" s="701"/>
      <c r="AV16" s="700" t="s">
        <v>4</v>
      </c>
      <c r="AW16" s="701"/>
      <c r="AX16" s="700" t="s">
        <v>5</v>
      </c>
      <c r="AY16" s="701"/>
      <c r="AZ16" s="700" t="s">
        <v>6</v>
      </c>
      <c r="BA16" s="701"/>
      <c r="BB16" s="700" t="s">
        <v>7</v>
      </c>
      <c r="BC16" s="701"/>
      <c r="BD16" s="700" t="s">
        <v>8</v>
      </c>
      <c r="BE16" s="701"/>
      <c r="BF16" s="700" t="s">
        <v>9</v>
      </c>
      <c r="BG16" s="701"/>
      <c r="BH16" s="700" t="s">
        <v>10</v>
      </c>
      <c r="BI16" s="701"/>
      <c r="BJ16" s="700" t="s">
        <v>11</v>
      </c>
      <c r="BK16" s="701"/>
      <c r="BL16" s="700" t="s">
        <v>12</v>
      </c>
      <c r="BM16" s="701"/>
      <c r="BN16" s="700" t="s">
        <v>13</v>
      </c>
      <c r="BO16" s="701"/>
      <c r="BP16" s="700" t="s">
        <v>2</v>
      </c>
      <c r="BQ16" s="701"/>
      <c r="BR16" s="700" t="s">
        <v>3</v>
      </c>
      <c r="BS16" s="701"/>
      <c r="BT16" s="700" t="s">
        <v>4</v>
      </c>
      <c r="BU16" s="701"/>
      <c r="BV16" s="700" t="s">
        <v>5</v>
      </c>
      <c r="BW16" s="701"/>
      <c r="BX16" s="700" t="s">
        <v>6</v>
      </c>
      <c r="BY16" s="701"/>
      <c r="BZ16" s="700" t="s">
        <v>7</v>
      </c>
      <c r="CA16" s="701"/>
      <c r="CB16" s="700" t="s">
        <v>8</v>
      </c>
      <c r="CC16" s="701"/>
      <c r="CD16" s="700" t="s">
        <v>9</v>
      </c>
      <c r="CE16" s="701"/>
      <c r="CF16" s="700" t="s">
        <v>10</v>
      </c>
      <c r="CG16" s="701"/>
      <c r="CH16" s="700" t="s">
        <v>11</v>
      </c>
      <c r="CI16" s="701"/>
      <c r="CJ16" s="700" t="s">
        <v>12</v>
      </c>
      <c r="CK16" s="701"/>
      <c r="CL16" s="700" t="s">
        <v>13</v>
      </c>
      <c r="CM16" s="701"/>
      <c r="CN16" s="700" t="s">
        <v>2</v>
      </c>
      <c r="CO16" s="701"/>
      <c r="CP16" s="700" t="s">
        <v>3</v>
      </c>
      <c r="CQ16" s="701"/>
      <c r="CR16" s="700" t="s">
        <v>4</v>
      </c>
      <c r="CS16" s="701"/>
      <c r="CT16" s="700" t="s">
        <v>5</v>
      </c>
      <c r="CU16" s="701"/>
      <c r="CV16" s="700" t="s">
        <v>6</v>
      </c>
      <c r="CW16" s="701"/>
      <c r="CX16" s="700" t="s">
        <v>7</v>
      </c>
      <c r="CY16" s="701"/>
      <c r="CZ16" s="700" t="s">
        <v>8</v>
      </c>
      <c r="DA16" s="701"/>
      <c r="DB16" s="700" t="s">
        <v>9</v>
      </c>
      <c r="DC16" s="701"/>
      <c r="DD16" s="700" t="s">
        <v>10</v>
      </c>
      <c r="DE16" s="701"/>
      <c r="DF16" s="700" t="s">
        <v>11</v>
      </c>
      <c r="DG16" s="701"/>
      <c r="DH16" s="700" t="s">
        <v>12</v>
      </c>
      <c r="DI16" s="701"/>
      <c r="DJ16" s="700" t="s">
        <v>13</v>
      </c>
      <c r="DK16" s="701"/>
      <c r="DL16" s="700" t="s">
        <v>2</v>
      </c>
      <c r="DM16" s="701"/>
      <c r="DN16" s="700" t="s">
        <v>3</v>
      </c>
      <c r="DO16" s="701"/>
      <c r="DP16" s="700" t="s">
        <v>4</v>
      </c>
      <c r="DQ16" s="701"/>
      <c r="DR16" s="700" t="s">
        <v>5</v>
      </c>
      <c r="DS16" s="701"/>
      <c r="DT16" s="700" t="s">
        <v>6</v>
      </c>
      <c r="DU16" s="701"/>
      <c r="DV16" s="700" t="s">
        <v>7</v>
      </c>
      <c r="DW16" s="701"/>
      <c r="DX16" s="700" t="s">
        <v>8</v>
      </c>
      <c r="DY16" s="701"/>
      <c r="DZ16" s="700" t="s">
        <v>9</v>
      </c>
      <c r="EA16" s="701"/>
      <c r="EB16" s="700" t="s">
        <v>10</v>
      </c>
      <c r="EC16" s="701"/>
      <c r="ED16" s="144"/>
      <c r="EE16" s="707"/>
      <c r="EF16" s="708"/>
      <c r="EG16" s="708"/>
      <c r="EH16" s="709"/>
      <c r="EI16" s="29"/>
      <c r="EJ16" s="29"/>
      <c r="EK16" s="713"/>
      <c r="EL16" s="714"/>
      <c r="EM16" s="714"/>
      <c r="EN16" s="715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73"/>
      <c r="G18" s="673"/>
      <c r="H18" s="667"/>
      <c r="I18" s="670"/>
      <c r="J18" s="667"/>
      <c r="K18" s="670"/>
      <c r="L18" s="667"/>
      <c r="M18" s="670"/>
      <c r="N18" s="667"/>
      <c r="O18" s="670"/>
      <c r="P18" s="667"/>
      <c r="Q18" s="670"/>
      <c r="R18" s="667"/>
      <c r="S18" s="670"/>
      <c r="T18" s="667"/>
      <c r="U18" s="670"/>
      <c r="V18" s="667"/>
      <c r="W18" s="670"/>
      <c r="X18" s="667"/>
      <c r="Y18" s="670"/>
      <c r="Z18" s="667"/>
      <c r="AA18" s="670"/>
      <c r="AB18" s="667"/>
      <c r="AC18" s="670"/>
      <c r="AD18" s="667"/>
      <c r="AE18" s="670"/>
      <c r="AF18" s="667"/>
      <c r="AG18" s="670"/>
      <c r="AH18" s="667"/>
      <c r="AI18" s="670"/>
      <c r="AJ18" s="667"/>
      <c r="AK18" s="670"/>
      <c r="AL18" s="667"/>
      <c r="AM18" s="670"/>
      <c r="AN18" s="667"/>
      <c r="AO18" s="670"/>
      <c r="AP18" s="667"/>
      <c r="AQ18" s="670"/>
      <c r="AR18" s="667"/>
      <c r="AS18" s="670"/>
      <c r="AT18" s="667"/>
      <c r="AU18" s="670"/>
      <c r="AV18" s="667"/>
      <c r="AW18" s="670"/>
      <c r="AX18" s="667"/>
      <c r="AY18" s="670"/>
      <c r="AZ18" s="667"/>
      <c r="BA18" s="670"/>
      <c r="BB18" s="667"/>
      <c r="BC18" s="670"/>
      <c r="BD18" s="667"/>
      <c r="BE18" s="670"/>
      <c r="BF18" s="667"/>
      <c r="BG18" s="670"/>
      <c r="BH18" s="667"/>
      <c r="BI18" s="670"/>
      <c r="BJ18" s="667"/>
      <c r="BK18" s="670"/>
      <c r="BL18" s="667"/>
      <c r="BM18" s="670"/>
      <c r="BN18" s="667"/>
      <c r="BO18" s="670"/>
      <c r="BP18" s="667"/>
      <c r="BQ18" s="670"/>
      <c r="BR18" s="667"/>
      <c r="BS18" s="670"/>
      <c r="BT18" s="667"/>
      <c r="BU18" s="670"/>
      <c r="BV18" s="667"/>
      <c r="BW18" s="670"/>
      <c r="BX18" s="667"/>
      <c r="BY18" s="670"/>
      <c r="BZ18" s="667"/>
      <c r="CA18" s="670"/>
      <c r="CB18" s="667"/>
      <c r="CC18" s="670"/>
      <c r="CD18" s="667"/>
      <c r="CE18" s="670"/>
      <c r="CF18" s="667"/>
      <c r="CG18" s="670"/>
      <c r="CH18" s="667"/>
      <c r="CI18" s="670"/>
      <c r="CJ18" s="667"/>
      <c r="CK18" s="670"/>
      <c r="CL18" s="667"/>
      <c r="CM18" s="670"/>
      <c r="CN18" s="667"/>
      <c r="CO18" s="670"/>
      <c r="CP18" s="667"/>
      <c r="CQ18" s="670"/>
      <c r="CR18" s="667"/>
      <c r="CS18" s="670"/>
      <c r="CT18" s="667"/>
      <c r="CU18" s="670"/>
      <c r="CV18" s="667"/>
      <c r="CW18" s="670"/>
      <c r="CX18" s="667"/>
      <c r="CY18" s="670"/>
      <c r="CZ18" s="667"/>
      <c r="DA18" s="670"/>
      <c r="DB18" s="667"/>
      <c r="DC18" s="670"/>
      <c r="DD18" s="667"/>
      <c r="DE18" s="670"/>
      <c r="DF18" s="667"/>
      <c r="DG18" s="670"/>
      <c r="DH18" s="667"/>
      <c r="DI18" s="670"/>
      <c r="DJ18" s="667"/>
      <c r="DK18" s="670"/>
      <c r="DL18" s="667"/>
      <c r="DM18" s="670"/>
      <c r="DN18" s="667"/>
      <c r="DO18" s="670"/>
      <c r="DP18" s="667"/>
      <c r="DQ18" s="670"/>
      <c r="DR18" s="667"/>
      <c r="DS18" s="670"/>
      <c r="DT18" s="667"/>
      <c r="DU18" s="670"/>
      <c r="DV18" s="667"/>
      <c r="DW18" s="670"/>
      <c r="DX18" s="667"/>
      <c r="DY18" s="670"/>
      <c r="DZ18" s="667"/>
      <c r="EA18" s="670"/>
      <c r="EB18" s="667"/>
      <c r="EC18" s="668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7"/>
      <c r="G19" s="697"/>
      <c r="H19" s="698">
        <v>16</v>
      </c>
      <c r="I19" s="699"/>
      <c r="J19" s="698">
        <v>16</v>
      </c>
      <c r="K19" s="699"/>
      <c r="L19" s="698">
        <v>16</v>
      </c>
      <c r="M19" s="699"/>
      <c r="N19" s="698">
        <v>16</v>
      </c>
      <c r="O19" s="699"/>
      <c r="P19" s="698">
        <v>16</v>
      </c>
      <c r="Q19" s="699"/>
      <c r="R19" s="698">
        <v>16</v>
      </c>
      <c r="S19" s="699"/>
      <c r="T19" s="698">
        <v>16</v>
      </c>
      <c r="U19" s="699"/>
      <c r="V19" s="698">
        <v>16</v>
      </c>
      <c r="W19" s="699"/>
      <c r="X19" s="698">
        <v>16</v>
      </c>
      <c r="Y19" s="699"/>
      <c r="Z19" s="698">
        <v>16</v>
      </c>
      <c r="AA19" s="699"/>
      <c r="AB19" s="698">
        <v>16</v>
      </c>
      <c r="AC19" s="699"/>
      <c r="AD19" s="698">
        <v>16</v>
      </c>
      <c r="AE19" s="699"/>
      <c r="AF19" s="698">
        <v>16</v>
      </c>
      <c r="AG19" s="699"/>
      <c r="AH19" s="698">
        <v>16</v>
      </c>
      <c r="AI19" s="699"/>
      <c r="AJ19" s="698">
        <v>16</v>
      </c>
      <c r="AK19" s="699"/>
      <c r="AL19" s="698">
        <v>16</v>
      </c>
      <c r="AM19" s="699"/>
      <c r="AN19" s="698">
        <v>16</v>
      </c>
      <c r="AO19" s="699"/>
      <c r="AP19" s="698">
        <v>16</v>
      </c>
      <c r="AQ19" s="699"/>
      <c r="AR19" s="698">
        <v>16</v>
      </c>
      <c r="AS19" s="699"/>
      <c r="AT19" s="698">
        <v>16</v>
      </c>
      <c r="AU19" s="699"/>
      <c r="AV19" s="698">
        <v>16</v>
      </c>
      <c r="AW19" s="699"/>
      <c r="AX19" s="698">
        <v>16</v>
      </c>
      <c r="AY19" s="699"/>
      <c r="AZ19" s="698">
        <v>16</v>
      </c>
      <c r="BA19" s="699"/>
      <c r="BB19" s="698">
        <v>16</v>
      </c>
      <c r="BC19" s="699"/>
      <c r="BD19" s="698">
        <v>16</v>
      </c>
      <c r="BE19" s="699"/>
      <c r="BF19" s="698">
        <v>16</v>
      </c>
      <c r="BG19" s="699"/>
      <c r="BH19" s="698">
        <v>16</v>
      </c>
      <c r="BI19" s="699"/>
      <c r="BJ19" s="698">
        <v>16</v>
      </c>
      <c r="BK19" s="699"/>
      <c r="BL19" s="698">
        <v>16</v>
      </c>
      <c r="BM19" s="699"/>
      <c r="BN19" s="698">
        <v>16</v>
      </c>
      <c r="BO19" s="699"/>
      <c r="BP19" s="698">
        <v>16</v>
      </c>
      <c r="BQ19" s="699"/>
      <c r="BR19" s="698">
        <v>16</v>
      </c>
      <c r="BS19" s="699"/>
      <c r="BT19" s="698">
        <v>16</v>
      </c>
      <c r="BU19" s="699"/>
      <c r="BV19" s="698">
        <v>16</v>
      </c>
      <c r="BW19" s="699"/>
      <c r="BX19" s="698">
        <v>16</v>
      </c>
      <c r="BY19" s="699"/>
      <c r="BZ19" s="698">
        <v>16</v>
      </c>
      <c r="CA19" s="699"/>
      <c r="CB19" s="698">
        <v>16</v>
      </c>
      <c r="CC19" s="699"/>
      <c r="CD19" s="698">
        <v>16</v>
      </c>
      <c r="CE19" s="699"/>
      <c r="CF19" s="698">
        <v>16</v>
      </c>
      <c r="CG19" s="699"/>
      <c r="CH19" s="698">
        <v>16</v>
      </c>
      <c r="CI19" s="699"/>
      <c r="CJ19" s="698">
        <v>16</v>
      </c>
      <c r="CK19" s="699"/>
      <c r="CL19" s="698">
        <v>16</v>
      </c>
      <c r="CM19" s="699"/>
      <c r="CN19" s="698">
        <v>16</v>
      </c>
      <c r="CO19" s="699"/>
      <c r="CP19" s="698">
        <v>16</v>
      </c>
      <c r="CQ19" s="699"/>
      <c r="CR19" s="698">
        <v>16</v>
      </c>
      <c r="CS19" s="699"/>
      <c r="CT19" s="698">
        <v>16</v>
      </c>
      <c r="CU19" s="699"/>
      <c r="CV19" s="698">
        <v>16</v>
      </c>
      <c r="CW19" s="699"/>
      <c r="CX19" s="698">
        <v>16</v>
      </c>
      <c r="CY19" s="699"/>
      <c r="CZ19" s="698">
        <v>16</v>
      </c>
      <c r="DA19" s="699"/>
      <c r="DB19" s="698">
        <v>16</v>
      </c>
      <c r="DC19" s="699"/>
      <c r="DD19" s="698">
        <v>16</v>
      </c>
      <c r="DE19" s="699"/>
      <c r="DF19" s="698">
        <v>16</v>
      </c>
      <c r="DG19" s="699"/>
      <c r="DH19" s="698">
        <v>16</v>
      </c>
      <c r="DI19" s="699"/>
      <c r="DJ19" s="674">
        <v>8</v>
      </c>
      <c r="DK19" s="674"/>
      <c r="DL19" s="674">
        <v>8</v>
      </c>
      <c r="DM19" s="674"/>
      <c r="DN19" s="674">
        <v>8</v>
      </c>
      <c r="DO19" s="674"/>
      <c r="DP19" s="674">
        <v>8</v>
      </c>
      <c r="DQ19" s="674"/>
      <c r="DR19" s="674">
        <v>8</v>
      </c>
      <c r="DS19" s="674"/>
      <c r="DT19" s="674">
        <v>8</v>
      </c>
      <c r="DU19" s="674"/>
      <c r="DV19" s="674">
        <v>8</v>
      </c>
      <c r="DW19" s="674"/>
      <c r="DX19" s="671"/>
      <c r="DY19" s="675"/>
      <c r="DZ19" s="671"/>
      <c r="EA19" s="675"/>
      <c r="EB19" s="671"/>
      <c r="EC19" s="672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5"/>
      <c r="EW19" s="696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7"/>
      <c r="G20" s="697"/>
      <c r="H20" s="692"/>
      <c r="I20" s="692"/>
      <c r="J20" s="692"/>
      <c r="K20" s="692"/>
      <c r="L20" s="692"/>
      <c r="M20" s="692"/>
      <c r="N20" s="692"/>
      <c r="O20" s="692"/>
      <c r="P20" s="692"/>
      <c r="Q20" s="692"/>
      <c r="R20" s="692"/>
      <c r="S20" s="692"/>
      <c r="T20" s="692"/>
      <c r="U20" s="692"/>
      <c r="V20" s="692"/>
      <c r="W20" s="692"/>
      <c r="X20" s="692"/>
      <c r="Y20" s="692"/>
      <c r="Z20" s="692"/>
      <c r="AA20" s="692"/>
      <c r="AB20" s="692"/>
      <c r="AC20" s="692"/>
      <c r="AD20" s="692"/>
      <c r="AE20" s="692"/>
      <c r="AF20" s="692"/>
      <c r="AG20" s="692"/>
      <c r="AH20" s="692"/>
      <c r="AI20" s="692"/>
      <c r="AJ20" s="692"/>
      <c r="AK20" s="692"/>
      <c r="AL20" s="692"/>
      <c r="AM20" s="692"/>
      <c r="AN20" s="692"/>
      <c r="AO20" s="692"/>
      <c r="AP20" s="692"/>
      <c r="AQ20" s="692"/>
      <c r="AR20" s="692"/>
      <c r="AS20" s="692"/>
      <c r="AT20" s="692"/>
      <c r="AU20" s="692"/>
      <c r="AV20" s="692"/>
      <c r="AW20" s="692"/>
      <c r="AX20" s="692"/>
      <c r="AY20" s="692"/>
      <c r="AZ20" s="692"/>
      <c r="BA20" s="692"/>
      <c r="BB20" s="692"/>
      <c r="BC20" s="692"/>
      <c r="BD20" s="692"/>
      <c r="BE20" s="692"/>
      <c r="BF20" s="692"/>
      <c r="BG20" s="692"/>
      <c r="BH20" s="692"/>
      <c r="BI20" s="692"/>
      <c r="BJ20" s="692"/>
      <c r="BK20" s="692"/>
      <c r="BL20" s="692"/>
      <c r="BM20" s="692"/>
      <c r="BN20" s="692"/>
      <c r="BO20" s="692"/>
      <c r="BP20" s="692"/>
      <c r="BQ20" s="692"/>
      <c r="BR20" s="692"/>
      <c r="BS20" s="692"/>
      <c r="BT20" s="692"/>
      <c r="BU20" s="692"/>
      <c r="BV20" s="692"/>
      <c r="BW20" s="692"/>
      <c r="BX20" s="692"/>
      <c r="BY20" s="692"/>
      <c r="BZ20" s="692"/>
      <c r="CA20" s="692"/>
      <c r="CB20" s="692"/>
      <c r="CC20" s="692"/>
      <c r="CD20" s="692"/>
      <c r="CE20" s="692"/>
      <c r="CF20" s="692"/>
      <c r="CG20" s="692"/>
      <c r="CH20" s="692"/>
      <c r="CI20" s="692"/>
      <c r="CJ20" s="692"/>
      <c r="CK20" s="692"/>
      <c r="CL20" s="692"/>
      <c r="CM20" s="692"/>
      <c r="CN20" s="692"/>
      <c r="CO20" s="692"/>
      <c r="CP20" s="692"/>
      <c r="CQ20" s="692"/>
      <c r="CR20" s="692"/>
      <c r="CS20" s="692"/>
      <c r="CT20" s="692"/>
      <c r="CU20" s="692"/>
      <c r="CV20" s="692"/>
      <c r="CW20" s="692"/>
      <c r="CX20" s="692"/>
      <c r="CY20" s="692"/>
      <c r="CZ20" s="692"/>
      <c r="DA20" s="692"/>
      <c r="DB20" s="692"/>
      <c r="DC20" s="692"/>
      <c r="DD20" s="692"/>
      <c r="DE20" s="692"/>
      <c r="DF20" s="692"/>
      <c r="DG20" s="692"/>
      <c r="DH20" s="692"/>
      <c r="DI20" s="692"/>
      <c r="DJ20" s="692"/>
      <c r="DK20" s="692"/>
      <c r="DL20" s="692"/>
      <c r="DM20" s="692"/>
      <c r="DN20" s="692"/>
      <c r="DO20" s="692"/>
      <c r="DP20" s="692"/>
      <c r="DQ20" s="692"/>
      <c r="DR20" s="692"/>
      <c r="DS20" s="692"/>
      <c r="DT20" s="692"/>
      <c r="DU20" s="692"/>
      <c r="DV20" s="692"/>
      <c r="DW20" s="692"/>
      <c r="DX20" s="671"/>
      <c r="DY20" s="675"/>
      <c r="DZ20" s="671"/>
      <c r="EA20" s="675"/>
      <c r="EB20" s="671"/>
      <c r="EC20" s="672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693"/>
      <c r="EW20" s="694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661"/>
      <c r="G21" s="666"/>
      <c r="H21" s="664">
        <f>H19/180</f>
        <v>8.8888888888888892E-2</v>
      </c>
      <c r="I21" s="665"/>
      <c r="J21" s="664">
        <f>J19/180</f>
        <v>8.8888888888888892E-2</v>
      </c>
      <c r="K21" s="665"/>
      <c r="L21" s="664">
        <f>L19/180</f>
        <v>8.8888888888888892E-2</v>
      </c>
      <c r="M21" s="665"/>
      <c r="N21" s="664">
        <f>N19/180</f>
        <v>8.8888888888888892E-2</v>
      </c>
      <c r="O21" s="665"/>
      <c r="P21" s="664">
        <f>P19/180</f>
        <v>8.8888888888888892E-2</v>
      </c>
      <c r="Q21" s="665"/>
      <c r="R21" s="664">
        <f>R19/180</f>
        <v>8.8888888888888892E-2</v>
      </c>
      <c r="S21" s="665"/>
      <c r="T21" s="664">
        <f>T19/180</f>
        <v>8.8888888888888892E-2</v>
      </c>
      <c r="U21" s="665"/>
      <c r="V21" s="664">
        <f>V19/180</f>
        <v>8.8888888888888892E-2</v>
      </c>
      <c r="W21" s="665"/>
      <c r="X21" s="664">
        <f>X19/180</f>
        <v>8.8888888888888892E-2</v>
      </c>
      <c r="Y21" s="665"/>
      <c r="Z21" s="664">
        <f>Z19/180</f>
        <v>8.8888888888888892E-2</v>
      </c>
      <c r="AA21" s="665"/>
      <c r="AB21" s="664">
        <f>AB19/180</f>
        <v>8.8888888888888892E-2</v>
      </c>
      <c r="AC21" s="665"/>
      <c r="AD21" s="664">
        <f>AD19/180</f>
        <v>8.8888888888888892E-2</v>
      </c>
      <c r="AE21" s="665"/>
      <c r="AF21" s="664">
        <f>AF19/180</f>
        <v>8.8888888888888892E-2</v>
      </c>
      <c r="AG21" s="665"/>
      <c r="AH21" s="664">
        <f>AH19/180</f>
        <v>8.8888888888888892E-2</v>
      </c>
      <c r="AI21" s="665"/>
      <c r="AJ21" s="664">
        <f>AJ19/180</f>
        <v>8.8888888888888892E-2</v>
      </c>
      <c r="AK21" s="665"/>
      <c r="AL21" s="664">
        <f>AL19/180</f>
        <v>8.8888888888888892E-2</v>
      </c>
      <c r="AM21" s="665"/>
      <c r="AN21" s="664">
        <f>AN19/180</f>
        <v>8.8888888888888892E-2</v>
      </c>
      <c r="AO21" s="665"/>
      <c r="AP21" s="664">
        <f>AP19/180</f>
        <v>8.8888888888888892E-2</v>
      </c>
      <c r="AQ21" s="665"/>
      <c r="AR21" s="664">
        <f>AR19/180</f>
        <v>8.8888888888888892E-2</v>
      </c>
      <c r="AS21" s="665"/>
      <c r="AT21" s="664">
        <f>AT19/180</f>
        <v>8.8888888888888892E-2</v>
      </c>
      <c r="AU21" s="665"/>
      <c r="AV21" s="664">
        <f>AV19/180</f>
        <v>8.8888888888888892E-2</v>
      </c>
      <c r="AW21" s="665"/>
      <c r="AX21" s="664">
        <f>AX19/180</f>
        <v>8.8888888888888892E-2</v>
      </c>
      <c r="AY21" s="665"/>
      <c r="AZ21" s="664">
        <f>AZ19/180</f>
        <v>8.8888888888888892E-2</v>
      </c>
      <c r="BA21" s="665"/>
      <c r="BB21" s="664">
        <f>BB19/180</f>
        <v>8.8888888888888892E-2</v>
      </c>
      <c r="BC21" s="665"/>
      <c r="BD21" s="664">
        <f>BD19/180</f>
        <v>8.8888888888888892E-2</v>
      </c>
      <c r="BE21" s="665"/>
      <c r="BF21" s="664">
        <f>BF19/180</f>
        <v>8.8888888888888892E-2</v>
      </c>
      <c r="BG21" s="665"/>
      <c r="BH21" s="664">
        <f>BH19/180</f>
        <v>8.8888888888888892E-2</v>
      </c>
      <c r="BI21" s="665"/>
      <c r="BJ21" s="664">
        <f>BJ19/180</f>
        <v>8.8888888888888892E-2</v>
      </c>
      <c r="BK21" s="665"/>
      <c r="BL21" s="664">
        <f>BL19/180</f>
        <v>8.8888888888888892E-2</v>
      </c>
      <c r="BM21" s="665"/>
      <c r="BN21" s="664">
        <f>BN19/180</f>
        <v>8.8888888888888892E-2</v>
      </c>
      <c r="BO21" s="665"/>
      <c r="BP21" s="664">
        <f>BP19/180</f>
        <v>8.8888888888888892E-2</v>
      </c>
      <c r="BQ21" s="665"/>
      <c r="BR21" s="664">
        <f>BR19/180</f>
        <v>8.8888888888888892E-2</v>
      </c>
      <c r="BS21" s="665"/>
      <c r="BT21" s="664">
        <f>BT19/180</f>
        <v>8.8888888888888892E-2</v>
      </c>
      <c r="BU21" s="665"/>
      <c r="BV21" s="664">
        <f>BV19/180</f>
        <v>8.8888888888888892E-2</v>
      </c>
      <c r="BW21" s="665"/>
      <c r="BX21" s="664">
        <f>BX19/180</f>
        <v>8.8888888888888892E-2</v>
      </c>
      <c r="BY21" s="665"/>
      <c r="BZ21" s="664">
        <f>BZ19/180</f>
        <v>8.8888888888888892E-2</v>
      </c>
      <c r="CA21" s="665"/>
      <c r="CB21" s="664">
        <f>CB19/180</f>
        <v>8.8888888888888892E-2</v>
      </c>
      <c r="CC21" s="665"/>
      <c r="CD21" s="664">
        <f>CD19/180</f>
        <v>8.8888888888888892E-2</v>
      </c>
      <c r="CE21" s="665"/>
      <c r="CF21" s="664">
        <f>CF19/180</f>
        <v>8.8888888888888892E-2</v>
      </c>
      <c r="CG21" s="665"/>
      <c r="CH21" s="664">
        <f>CH19/180</f>
        <v>8.8888888888888892E-2</v>
      </c>
      <c r="CI21" s="665"/>
      <c r="CJ21" s="664">
        <f>CJ19/180</f>
        <v>8.8888888888888892E-2</v>
      </c>
      <c r="CK21" s="665"/>
      <c r="CL21" s="664">
        <f>CL19/180</f>
        <v>8.8888888888888892E-2</v>
      </c>
      <c r="CM21" s="665"/>
      <c r="CN21" s="664">
        <f>CN19/180</f>
        <v>8.8888888888888892E-2</v>
      </c>
      <c r="CO21" s="665"/>
      <c r="CP21" s="664">
        <f>CP19/180</f>
        <v>8.8888888888888892E-2</v>
      </c>
      <c r="CQ21" s="665"/>
      <c r="CR21" s="664">
        <f>CR19/180</f>
        <v>8.8888888888888892E-2</v>
      </c>
      <c r="CS21" s="665"/>
      <c r="CT21" s="664">
        <f>CT19/180</f>
        <v>8.8888888888888892E-2</v>
      </c>
      <c r="CU21" s="665"/>
      <c r="CV21" s="664">
        <f>CV19/180</f>
        <v>8.8888888888888892E-2</v>
      </c>
      <c r="CW21" s="665"/>
      <c r="CX21" s="664">
        <f>CX19/180</f>
        <v>8.8888888888888892E-2</v>
      </c>
      <c r="CY21" s="665"/>
      <c r="CZ21" s="664">
        <f>CZ19/180</f>
        <v>8.8888888888888892E-2</v>
      </c>
      <c r="DA21" s="665"/>
      <c r="DB21" s="664">
        <f>DB19/180</f>
        <v>8.8888888888888892E-2</v>
      </c>
      <c r="DC21" s="665"/>
      <c r="DD21" s="664">
        <f>DD19/180</f>
        <v>8.8888888888888892E-2</v>
      </c>
      <c r="DE21" s="665"/>
      <c r="DF21" s="664">
        <f>DF19/180</f>
        <v>8.8888888888888892E-2</v>
      </c>
      <c r="DG21" s="665"/>
      <c r="DH21" s="664">
        <f>DH19/180</f>
        <v>8.8888888888888892E-2</v>
      </c>
      <c r="DI21" s="665"/>
      <c r="DJ21" s="664">
        <f>DJ19/180</f>
        <v>4.4444444444444446E-2</v>
      </c>
      <c r="DK21" s="665"/>
      <c r="DL21" s="664">
        <f>DL19/180</f>
        <v>4.4444444444444446E-2</v>
      </c>
      <c r="DM21" s="665"/>
      <c r="DN21" s="664">
        <f>DN19/180</f>
        <v>4.4444444444444446E-2</v>
      </c>
      <c r="DO21" s="665"/>
      <c r="DP21" s="664">
        <f>DP19/180</f>
        <v>4.4444444444444446E-2</v>
      </c>
      <c r="DQ21" s="665"/>
      <c r="DR21" s="664">
        <f>DR19/180</f>
        <v>4.4444444444444446E-2</v>
      </c>
      <c r="DS21" s="665"/>
      <c r="DT21" s="664">
        <f>DT19/180</f>
        <v>4.4444444444444446E-2</v>
      </c>
      <c r="DU21" s="665"/>
      <c r="DV21" s="664">
        <f>DV19/180</f>
        <v>4.4444444444444446E-2</v>
      </c>
      <c r="DW21" s="665"/>
      <c r="DX21" s="661"/>
      <c r="DY21" s="666"/>
      <c r="DZ21" s="661"/>
      <c r="EA21" s="666"/>
      <c r="EB21" s="661"/>
      <c r="EC21" s="662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73"/>
      <c r="G22" s="673"/>
      <c r="H22" s="669">
        <v>60</v>
      </c>
      <c r="I22" s="669"/>
      <c r="J22" s="690">
        <v>60</v>
      </c>
      <c r="K22" s="691"/>
      <c r="L22" s="690">
        <v>80</v>
      </c>
      <c r="M22" s="691"/>
      <c r="N22" s="690">
        <v>80</v>
      </c>
      <c r="O22" s="691"/>
      <c r="P22" s="690">
        <v>80</v>
      </c>
      <c r="Q22" s="691"/>
      <c r="R22" s="690">
        <v>80</v>
      </c>
      <c r="S22" s="691"/>
      <c r="T22" s="690">
        <v>100</v>
      </c>
      <c r="U22" s="691"/>
      <c r="V22" s="690">
        <v>100</v>
      </c>
      <c r="W22" s="691"/>
      <c r="X22" s="690">
        <v>100</v>
      </c>
      <c r="Y22" s="691"/>
      <c r="Z22" s="690">
        <v>100</v>
      </c>
      <c r="AA22" s="691"/>
      <c r="AB22" s="690">
        <v>100</v>
      </c>
      <c r="AC22" s="691"/>
      <c r="AD22" s="690">
        <v>100</v>
      </c>
      <c r="AE22" s="691"/>
      <c r="AF22" s="690">
        <v>100</v>
      </c>
      <c r="AG22" s="691"/>
      <c r="AH22" s="690">
        <v>100</v>
      </c>
      <c r="AI22" s="691"/>
      <c r="AJ22" s="690">
        <v>100</v>
      </c>
      <c r="AK22" s="691"/>
      <c r="AL22" s="690">
        <v>100</v>
      </c>
      <c r="AM22" s="691"/>
      <c r="AN22" s="690">
        <v>100</v>
      </c>
      <c r="AO22" s="691"/>
      <c r="AP22" s="690">
        <v>100</v>
      </c>
      <c r="AQ22" s="691"/>
      <c r="AR22" s="690">
        <v>100</v>
      </c>
      <c r="AS22" s="691"/>
      <c r="AT22" s="690">
        <v>100</v>
      </c>
      <c r="AU22" s="691"/>
      <c r="AV22" s="690">
        <v>100</v>
      </c>
      <c r="AW22" s="691"/>
      <c r="AX22" s="690">
        <v>100</v>
      </c>
      <c r="AY22" s="691"/>
      <c r="AZ22" s="690">
        <v>100</v>
      </c>
      <c r="BA22" s="691"/>
      <c r="BB22" s="690">
        <v>100</v>
      </c>
      <c r="BC22" s="691"/>
      <c r="BD22" s="690">
        <v>100</v>
      </c>
      <c r="BE22" s="691"/>
      <c r="BF22" s="690">
        <v>100</v>
      </c>
      <c r="BG22" s="691"/>
      <c r="BH22" s="690">
        <v>100</v>
      </c>
      <c r="BI22" s="691"/>
      <c r="BJ22" s="690">
        <v>100</v>
      </c>
      <c r="BK22" s="691"/>
      <c r="BL22" s="690">
        <v>100</v>
      </c>
      <c r="BM22" s="691"/>
      <c r="BN22" s="690">
        <v>100</v>
      </c>
      <c r="BO22" s="691"/>
      <c r="BP22" s="690">
        <v>100</v>
      </c>
      <c r="BQ22" s="691"/>
      <c r="BR22" s="690">
        <v>100</v>
      </c>
      <c r="BS22" s="691"/>
      <c r="BT22" s="690">
        <v>100</v>
      </c>
      <c r="BU22" s="691"/>
      <c r="BV22" s="690">
        <v>100</v>
      </c>
      <c r="BW22" s="691"/>
      <c r="BX22" s="690">
        <v>100</v>
      </c>
      <c r="BY22" s="691"/>
      <c r="BZ22" s="690">
        <v>100</v>
      </c>
      <c r="CA22" s="691"/>
      <c r="CB22" s="690">
        <v>100</v>
      </c>
      <c r="CC22" s="691"/>
      <c r="CD22" s="690">
        <v>100</v>
      </c>
      <c r="CE22" s="691"/>
      <c r="CF22" s="690">
        <v>100</v>
      </c>
      <c r="CG22" s="691"/>
      <c r="CH22" s="690">
        <v>100</v>
      </c>
      <c r="CI22" s="691"/>
      <c r="CJ22" s="690">
        <v>100</v>
      </c>
      <c r="CK22" s="691"/>
      <c r="CL22" s="690">
        <v>100</v>
      </c>
      <c r="CM22" s="691"/>
      <c r="CN22" s="690">
        <v>100</v>
      </c>
      <c r="CO22" s="691"/>
      <c r="CP22" s="690">
        <v>100</v>
      </c>
      <c r="CQ22" s="691"/>
      <c r="CR22" s="690">
        <v>100</v>
      </c>
      <c r="CS22" s="691"/>
      <c r="CT22" s="690">
        <v>100</v>
      </c>
      <c r="CU22" s="691"/>
      <c r="CV22" s="690">
        <v>100</v>
      </c>
      <c r="CW22" s="691"/>
      <c r="CX22" s="690">
        <v>100</v>
      </c>
      <c r="CY22" s="691"/>
      <c r="CZ22" s="690">
        <v>100</v>
      </c>
      <c r="DA22" s="691"/>
      <c r="DB22" s="690">
        <v>100</v>
      </c>
      <c r="DC22" s="691"/>
      <c r="DD22" s="690">
        <v>100</v>
      </c>
      <c r="DE22" s="691"/>
      <c r="DF22" s="690">
        <v>100</v>
      </c>
      <c r="DG22" s="691"/>
      <c r="DH22" s="690">
        <v>100</v>
      </c>
      <c r="DI22" s="691"/>
      <c r="DJ22" s="690">
        <v>100</v>
      </c>
      <c r="DK22" s="691"/>
      <c r="DL22" s="690">
        <v>40</v>
      </c>
      <c r="DM22" s="691"/>
      <c r="DN22" s="690">
        <v>40</v>
      </c>
      <c r="DO22" s="691"/>
      <c r="DP22" s="690">
        <v>32</v>
      </c>
      <c r="DQ22" s="691"/>
      <c r="DR22" s="690">
        <v>32</v>
      </c>
      <c r="DS22" s="691"/>
      <c r="DT22" s="690">
        <v>32</v>
      </c>
      <c r="DU22" s="691"/>
      <c r="DV22" s="690">
        <v>16</v>
      </c>
      <c r="DW22" s="691"/>
      <c r="DX22" s="667"/>
      <c r="DY22" s="670"/>
      <c r="DZ22" s="667"/>
      <c r="EA22" s="670"/>
      <c r="EB22" s="667"/>
      <c r="EC22" s="668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661"/>
      <c r="G23" s="666"/>
      <c r="H23" s="664">
        <f>H22/180</f>
        <v>0.33333333333333331</v>
      </c>
      <c r="I23" s="665"/>
      <c r="J23" s="664">
        <f>J22/180</f>
        <v>0.33333333333333331</v>
      </c>
      <c r="K23" s="665"/>
      <c r="L23" s="664">
        <f>L22/180</f>
        <v>0.44444444444444442</v>
      </c>
      <c r="M23" s="665"/>
      <c r="N23" s="664">
        <f>N22/180</f>
        <v>0.44444444444444442</v>
      </c>
      <c r="O23" s="665"/>
      <c r="P23" s="664">
        <f>P22/180</f>
        <v>0.44444444444444442</v>
      </c>
      <c r="Q23" s="665"/>
      <c r="R23" s="664">
        <f>R22/180</f>
        <v>0.44444444444444442</v>
      </c>
      <c r="S23" s="665"/>
      <c r="T23" s="664">
        <f>T22/180</f>
        <v>0.55555555555555558</v>
      </c>
      <c r="U23" s="665"/>
      <c r="V23" s="664">
        <f>V22/180</f>
        <v>0.55555555555555558</v>
      </c>
      <c r="W23" s="665"/>
      <c r="X23" s="664">
        <f>X22/180</f>
        <v>0.55555555555555558</v>
      </c>
      <c r="Y23" s="665"/>
      <c r="Z23" s="664">
        <f>Z22/180</f>
        <v>0.55555555555555558</v>
      </c>
      <c r="AA23" s="665"/>
      <c r="AB23" s="664">
        <f>AB22/180</f>
        <v>0.55555555555555558</v>
      </c>
      <c r="AC23" s="665"/>
      <c r="AD23" s="664">
        <f>AD22/180</f>
        <v>0.55555555555555558</v>
      </c>
      <c r="AE23" s="665"/>
      <c r="AF23" s="664">
        <f>AF22/180</f>
        <v>0.55555555555555558</v>
      </c>
      <c r="AG23" s="665"/>
      <c r="AH23" s="664">
        <f>AH22/180</f>
        <v>0.55555555555555558</v>
      </c>
      <c r="AI23" s="665"/>
      <c r="AJ23" s="664">
        <f>AJ22/180</f>
        <v>0.55555555555555558</v>
      </c>
      <c r="AK23" s="665"/>
      <c r="AL23" s="664">
        <f>AL22/180</f>
        <v>0.55555555555555558</v>
      </c>
      <c r="AM23" s="665"/>
      <c r="AN23" s="664">
        <f>AN22/180</f>
        <v>0.55555555555555558</v>
      </c>
      <c r="AO23" s="665"/>
      <c r="AP23" s="664">
        <f>AP22/180</f>
        <v>0.55555555555555558</v>
      </c>
      <c r="AQ23" s="665"/>
      <c r="AR23" s="664">
        <f>AR22/180</f>
        <v>0.55555555555555558</v>
      </c>
      <c r="AS23" s="665"/>
      <c r="AT23" s="664">
        <f>AT22/180</f>
        <v>0.55555555555555558</v>
      </c>
      <c r="AU23" s="665"/>
      <c r="AV23" s="664">
        <f>AV22/180</f>
        <v>0.55555555555555558</v>
      </c>
      <c r="AW23" s="665"/>
      <c r="AX23" s="664">
        <f>AX22/180</f>
        <v>0.55555555555555558</v>
      </c>
      <c r="AY23" s="665"/>
      <c r="AZ23" s="664">
        <f>AZ22/180</f>
        <v>0.55555555555555558</v>
      </c>
      <c r="BA23" s="665"/>
      <c r="BB23" s="664">
        <f>BB22/180</f>
        <v>0.55555555555555558</v>
      </c>
      <c r="BC23" s="665"/>
      <c r="BD23" s="664">
        <f>BD22/180</f>
        <v>0.55555555555555558</v>
      </c>
      <c r="BE23" s="665"/>
      <c r="BF23" s="664">
        <f>BF22/180</f>
        <v>0.55555555555555558</v>
      </c>
      <c r="BG23" s="665"/>
      <c r="BH23" s="664">
        <f>BH22/180</f>
        <v>0.55555555555555558</v>
      </c>
      <c r="BI23" s="665"/>
      <c r="BJ23" s="664">
        <f>BJ22/180</f>
        <v>0.55555555555555558</v>
      </c>
      <c r="BK23" s="665"/>
      <c r="BL23" s="664">
        <f>BL22/180</f>
        <v>0.55555555555555558</v>
      </c>
      <c r="BM23" s="665"/>
      <c r="BN23" s="664">
        <f>BN22/180</f>
        <v>0.55555555555555558</v>
      </c>
      <c r="BO23" s="665"/>
      <c r="BP23" s="664">
        <f>BP22/180</f>
        <v>0.55555555555555558</v>
      </c>
      <c r="BQ23" s="665"/>
      <c r="BR23" s="664">
        <f>BR22/180</f>
        <v>0.55555555555555558</v>
      </c>
      <c r="BS23" s="665"/>
      <c r="BT23" s="664">
        <f>BT22/180</f>
        <v>0.55555555555555558</v>
      </c>
      <c r="BU23" s="665"/>
      <c r="BV23" s="664">
        <f>BV22/180</f>
        <v>0.55555555555555558</v>
      </c>
      <c r="BW23" s="665"/>
      <c r="BX23" s="664">
        <f>BX22/180</f>
        <v>0.55555555555555558</v>
      </c>
      <c r="BY23" s="665"/>
      <c r="BZ23" s="664">
        <f>BZ22/180</f>
        <v>0.55555555555555558</v>
      </c>
      <c r="CA23" s="665"/>
      <c r="CB23" s="664">
        <f>CB22/180</f>
        <v>0.55555555555555558</v>
      </c>
      <c r="CC23" s="665"/>
      <c r="CD23" s="664">
        <f>CD22/180</f>
        <v>0.55555555555555558</v>
      </c>
      <c r="CE23" s="665"/>
      <c r="CF23" s="664">
        <f>CF22/180</f>
        <v>0.55555555555555558</v>
      </c>
      <c r="CG23" s="665"/>
      <c r="CH23" s="664">
        <f>CH22/180</f>
        <v>0.55555555555555558</v>
      </c>
      <c r="CI23" s="665"/>
      <c r="CJ23" s="664">
        <f>CJ22/180</f>
        <v>0.55555555555555558</v>
      </c>
      <c r="CK23" s="665"/>
      <c r="CL23" s="664">
        <f>CL22/180</f>
        <v>0.55555555555555558</v>
      </c>
      <c r="CM23" s="665"/>
      <c r="CN23" s="664">
        <f>CN22/180</f>
        <v>0.55555555555555558</v>
      </c>
      <c r="CO23" s="665"/>
      <c r="CP23" s="664">
        <f>CP22/180</f>
        <v>0.55555555555555558</v>
      </c>
      <c r="CQ23" s="665"/>
      <c r="CR23" s="664">
        <f>CR22/180</f>
        <v>0.55555555555555558</v>
      </c>
      <c r="CS23" s="665"/>
      <c r="CT23" s="664">
        <f>CT22/180</f>
        <v>0.55555555555555558</v>
      </c>
      <c r="CU23" s="665"/>
      <c r="CV23" s="664">
        <f>CV22/180</f>
        <v>0.55555555555555558</v>
      </c>
      <c r="CW23" s="665"/>
      <c r="CX23" s="664">
        <f>CX22/180</f>
        <v>0.55555555555555558</v>
      </c>
      <c r="CY23" s="665"/>
      <c r="CZ23" s="664">
        <f>CZ22/180</f>
        <v>0.55555555555555558</v>
      </c>
      <c r="DA23" s="665"/>
      <c r="DB23" s="664">
        <f>DB22/180</f>
        <v>0.55555555555555558</v>
      </c>
      <c r="DC23" s="665"/>
      <c r="DD23" s="664">
        <f>DD22/180</f>
        <v>0.55555555555555558</v>
      </c>
      <c r="DE23" s="665"/>
      <c r="DF23" s="664">
        <f>DF22/180</f>
        <v>0.55555555555555558</v>
      </c>
      <c r="DG23" s="665"/>
      <c r="DH23" s="664">
        <f>DH22/180</f>
        <v>0.55555555555555558</v>
      </c>
      <c r="DI23" s="665"/>
      <c r="DJ23" s="664">
        <f>DJ22/180</f>
        <v>0.55555555555555558</v>
      </c>
      <c r="DK23" s="665"/>
      <c r="DL23" s="664">
        <f>DL22/180</f>
        <v>0.22222222222222221</v>
      </c>
      <c r="DM23" s="665"/>
      <c r="DN23" s="664">
        <f>DN22/180</f>
        <v>0.22222222222222221</v>
      </c>
      <c r="DO23" s="665"/>
      <c r="DP23" s="664">
        <f>DP22/180</f>
        <v>0.17777777777777778</v>
      </c>
      <c r="DQ23" s="665"/>
      <c r="DR23" s="664">
        <f>DR22/180</f>
        <v>0.17777777777777778</v>
      </c>
      <c r="DS23" s="665"/>
      <c r="DT23" s="664">
        <f>DT22/180</f>
        <v>0.17777777777777778</v>
      </c>
      <c r="DU23" s="665"/>
      <c r="DV23" s="664">
        <f>DV22/180</f>
        <v>8.8888888888888892E-2</v>
      </c>
      <c r="DW23" s="665"/>
      <c r="DX23" s="661"/>
      <c r="DY23" s="666"/>
      <c r="DZ23" s="661"/>
      <c r="EA23" s="666"/>
      <c r="EB23" s="661"/>
      <c r="EC23" s="662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73"/>
      <c r="G24" s="673"/>
      <c r="H24" s="673"/>
      <c r="I24" s="673"/>
      <c r="J24" s="673"/>
      <c r="K24" s="673"/>
      <c r="L24" s="673"/>
      <c r="M24" s="673"/>
      <c r="N24" s="673"/>
      <c r="O24" s="673"/>
      <c r="P24" s="673"/>
      <c r="Q24" s="673"/>
      <c r="R24" s="673"/>
      <c r="S24" s="673"/>
      <c r="T24" s="669">
        <v>50</v>
      </c>
      <c r="U24" s="669"/>
      <c r="V24" s="669">
        <v>50</v>
      </c>
      <c r="W24" s="669"/>
      <c r="X24" s="669">
        <v>50</v>
      </c>
      <c r="Y24" s="669"/>
      <c r="Z24" s="669">
        <v>50</v>
      </c>
      <c r="AA24" s="669"/>
      <c r="AB24" s="669">
        <v>50</v>
      </c>
      <c r="AC24" s="669"/>
      <c r="AD24" s="669">
        <v>50</v>
      </c>
      <c r="AE24" s="669"/>
      <c r="AF24" s="669">
        <v>50</v>
      </c>
      <c r="AG24" s="669"/>
      <c r="AH24" s="669">
        <v>50</v>
      </c>
      <c r="AI24" s="669"/>
      <c r="AJ24" s="669">
        <v>50</v>
      </c>
      <c r="AK24" s="669"/>
      <c r="AL24" s="669">
        <v>50</v>
      </c>
      <c r="AM24" s="669"/>
      <c r="AN24" s="669">
        <v>50</v>
      </c>
      <c r="AO24" s="669"/>
      <c r="AP24" s="669">
        <v>50</v>
      </c>
      <c r="AQ24" s="669"/>
      <c r="AR24" s="669">
        <v>50</v>
      </c>
      <c r="AS24" s="669"/>
      <c r="AT24" s="669">
        <v>100</v>
      </c>
      <c r="AU24" s="669"/>
      <c r="AV24" s="669">
        <v>100</v>
      </c>
      <c r="AW24" s="669"/>
      <c r="AX24" s="669">
        <v>100</v>
      </c>
      <c r="AY24" s="669"/>
      <c r="AZ24" s="669">
        <v>100</v>
      </c>
      <c r="BA24" s="669"/>
      <c r="BB24" s="669">
        <v>100</v>
      </c>
      <c r="BC24" s="669"/>
      <c r="BD24" s="669">
        <v>100</v>
      </c>
      <c r="BE24" s="669"/>
      <c r="BF24" s="669">
        <v>100</v>
      </c>
      <c r="BG24" s="669"/>
      <c r="BH24" s="669">
        <v>100</v>
      </c>
      <c r="BI24" s="669"/>
      <c r="BJ24" s="669">
        <v>100</v>
      </c>
      <c r="BK24" s="669"/>
      <c r="BL24" s="669">
        <v>100</v>
      </c>
      <c r="BM24" s="669"/>
      <c r="BN24" s="669">
        <v>50</v>
      </c>
      <c r="BO24" s="669"/>
      <c r="BP24" s="669">
        <v>50</v>
      </c>
      <c r="BQ24" s="669"/>
      <c r="BR24" s="669">
        <v>100</v>
      </c>
      <c r="BS24" s="669"/>
      <c r="BT24" s="669">
        <v>100</v>
      </c>
      <c r="BU24" s="669"/>
      <c r="BV24" s="669">
        <v>100</v>
      </c>
      <c r="BW24" s="669"/>
      <c r="BX24" s="669">
        <v>100</v>
      </c>
      <c r="BY24" s="669"/>
      <c r="BZ24" s="669">
        <v>100</v>
      </c>
      <c r="CA24" s="669"/>
      <c r="CB24" s="669">
        <v>100</v>
      </c>
      <c r="CC24" s="669"/>
      <c r="CD24" s="669">
        <v>100</v>
      </c>
      <c r="CE24" s="669"/>
      <c r="CF24" s="669">
        <v>100</v>
      </c>
      <c r="CG24" s="669"/>
      <c r="CH24" s="669">
        <v>100</v>
      </c>
      <c r="CI24" s="669"/>
      <c r="CJ24" s="669">
        <v>50</v>
      </c>
      <c r="CK24" s="669"/>
      <c r="CL24" s="669">
        <v>50</v>
      </c>
      <c r="CM24" s="669"/>
      <c r="CN24" s="669">
        <v>50</v>
      </c>
      <c r="CO24" s="669"/>
      <c r="CP24" s="669">
        <v>100</v>
      </c>
      <c r="CQ24" s="669"/>
      <c r="CR24" s="669">
        <v>100</v>
      </c>
      <c r="CS24" s="669"/>
      <c r="CT24" s="669">
        <v>100</v>
      </c>
      <c r="CU24" s="669"/>
      <c r="CV24" s="669">
        <v>100</v>
      </c>
      <c r="CW24" s="669"/>
      <c r="CX24" s="669">
        <v>100</v>
      </c>
      <c r="CY24" s="669"/>
      <c r="CZ24" s="669">
        <v>100</v>
      </c>
      <c r="DA24" s="669"/>
      <c r="DB24" s="669">
        <v>100</v>
      </c>
      <c r="DC24" s="669"/>
      <c r="DD24" s="669">
        <v>100</v>
      </c>
      <c r="DE24" s="669"/>
      <c r="DF24" s="669">
        <v>100</v>
      </c>
      <c r="DG24" s="669"/>
      <c r="DH24" s="669">
        <v>40</v>
      </c>
      <c r="DI24" s="669"/>
      <c r="DJ24" s="669">
        <v>40</v>
      </c>
      <c r="DK24" s="669"/>
      <c r="DL24" s="667"/>
      <c r="DM24" s="670"/>
      <c r="DN24" s="667"/>
      <c r="DO24" s="670"/>
      <c r="DP24" s="667"/>
      <c r="DQ24" s="670"/>
      <c r="DR24" s="667"/>
      <c r="DS24" s="670"/>
      <c r="DT24" s="667"/>
      <c r="DU24" s="670"/>
      <c r="DV24" s="667"/>
      <c r="DW24" s="670"/>
      <c r="DX24" s="667"/>
      <c r="DY24" s="670"/>
      <c r="DZ24" s="667"/>
      <c r="EA24" s="670"/>
      <c r="EB24" s="667"/>
      <c r="EC24" s="668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661"/>
      <c r="G25" s="666"/>
      <c r="H25" s="664"/>
      <c r="I25" s="665"/>
      <c r="J25" s="664"/>
      <c r="K25" s="665"/>
      <c r="L25" s="664"/>
      <c r="M25" s="665"/>
      <c r="N25" s="664"/>
      <c r="O25" s="665"/>
      <c r="P25" s="664"/>
      <c r="Q25" s="665"/>
      <c r="R25" s="664"/>
      <c r="S25" s="665"/>
      <c r="T25" s="664">
        <f>T24/180</f>
        <v>0.27777777777777779</v>
      </c>
      <c r="U25" s="665"/>
      <c r="V25" s="664">
        <f>V24/180</f>
        <v>0.27777777777777779</v>
      </c>
      <c r="W25" s="665"/>
      <c r="X25" s="664">
        <f>X24/180</f>
        <v>0.27777777777777779</v>
      </c>
      <c r="Y25" s="665"/>
      <c r="Z25" s="664">
        <f>Z24/180</f>
        <v>0.27777777777777779</v>
      </c>
      <c r="AA25" s="665"/>
      <c r="AB25" s="664">
        <f>AB24/180</f>
        <v>0.27777777777777779</v>
      </c>
      <c r="AC25" s="665"/>
      <c r="AD25" s="664">
        <f>AD24/180</f>
        <v>0.27777777777777779</v>
      </c>
      <c r="AE25" s="665"/>
      <c r="AF25" s="664">
        <f>AF24/180</f>
        <v>0.27777777777777779</v>
      </c>
      <c r="AG25" s="665"/>
      <c r="AH25" s="664">
        <f>AH24/180</f>
        <v>0.27777777777777779</v>
      </c>
      <c r="AI25" s="665"/>
      <c r="AJ25" s="664">
        <f>AJ24/180</f>
        <v>0.27777777777777779</v>
      </c>
      <c r="AK25" s="665"/>
      <c r="AL25" s="664">
        <f>AL24/180</f>
        <v>0.27777777777777779</v>
      </c>
      <c r="AM25" s="665"/>
      <c r="AN25" s="664">
        <f>AN24/180</f>
        <v>0.27777777777777779</v>
      </c>
      <c r="AO25" s="665"/>
      <c r="AP25" s="664">
        <f>AP24/180</f>
        <v>0.27777777777777779</v>
      </c>
      <c r="AQ25" s="665"/>
      <c r="AR25" s="664">
        <f>AR24/180</f>
        <v>0.27777777777777779</v>
      </c>
      <c r="AS25" s="665"/>
      <c r="AT25" s="664">
        <f>AT24/180</f>
        <v>0.55555555555555558</v>
      </c>
      <c r="AU25" s="665"/>
      <c r="AV25" s="664">
        <f>AV24/180</f>
        <v>0.55555555555555558</v>
      </c>
      <c r="AW25" s="665"/>
      <c r="AX25" s="664">
        <f>AX24/180</f>
        <v>0.55555555555555558</v>
      </c>
      <c r="AY25" s="665"/>
      <c r="AZ25" s="664">
        <f>AZ24/180</f>
        <v>0.55555555555555558</v>
      </c>
      <c r="BA25" s="665"/>
      <c r="BB25" s="664">
        <f>BB24/180</f>
        <v>0.55555555555555558</v>
      </c>
      <c r="BC25" s="665"/>
      <c r="BD25" s="664">
        <f>BD24/180</f>
        <v>0.55555555555555558</v>
      </c>
      <c r="BE25" s="665"/>
      <c r="BF25" s="664">
        <f>BF24/180</f>
        <v>0.55555555555555558</v>
      </c>
      <c r="BG25" s="665"/>
      <c r="BH25" s="664">
        <f>BH24/180</f>
        <v>0.55555555555555558</v>
      </c>
      <c r="BI25" s="665"/>
      <c r="BJ25" s="664">
        <f>BJ24/180</f>
        <v>0.55555555555555558</v>
      </c>
      <c r="BK25" s="665"/>
      <c r="BL25" s="664">
        <f>BL24/180</f>
        <v>0.55555555555555558</v>
      </c>
      <c r="BM25" s="665"/>
      <c r="BN25" s="664">
        <f>BN24/180</f>
        <v>0.27777777777777779</v>
      </c>
      <c r="BO25" s="665"/>
      <c r="BP25" s="664">
        <f>BP24/180</f>
        <v>0.27777777777777779</v>
      </c>
      <c r="BQ25" s="665"/>
      <c r="BR25" s="664">
        <f>BR24/180</f>
        <v>0.55555555555555558</v>
      </c>
      <c r="BS25" s="665"/>
      <c r="BT25" s="664">
        <f>BT24/180</f>
        <v>0.55555555555555558</v>
      </c>
      <c r="BU25" s="665"/>
      <c r="BV25" s="664">
        <f>BV24/180</f>
        <v>0.55555555555555558</v>
      </c>
      <c r="BW25" s="665"/>
      <c r="BX25" s="664">
        <f>BX24/180</f>
        <v>0.55555555555555558</v>
      </c>
      <c r="BY25" s="665"/>
      <c r="BZ25" s="664">
        <f>BZ24/180</f>
        <v>0.55555555555555558</v>
      </c>
      <c r="CA25" s="665"/>
      <c r="CB25" s="664">
        <f>CB24/180</f>
        <v>0.55555555555555558</v>
      </c>
      <c r="CC25" s="665"/>
      <c r="CD25" s="664">
        <f>CD24/180</f>
        <v>0.55555555555555558</v>
      </c>
      <c r="CE25" s="665"/>
      <c r="CF25" s="664">
        <f>CF24/180</f>
        <v>0.55555555555555558</v>
      </c>
      <c r="CG25" s="665"/>
      <c r="CH25" s="664">
        <f>CH24/180</f>
        <v>0.55555555555555558</v>
      </c>
      <c r="CI25" s="665"/>
      <c r="CJ25" s="664">
        <f>CJ24/180</f>
        <v>0.27777777777777779</v>
      </c>
      <c r="CK25" s="665"/>
      <c r="CL25" s="664">
        <f>CL24/180</f>
        <v>0.27777777777777779</v>
      </c>
      <c r="CM25" s="665"/>
      <c r="CN25" s="664">
        <f>CN24/180</f>
        <v>0.27777777777777779</v>
      </c>
      <c r="CO25" s="665"/>
      <c r="CP25" s="664">
        <f>CP24/180</f>
        <v>0.55555555555555558</v>
      </c>
      <c r="CQ25" s="665"/>
      <c r="CR25" s="664">
        <f>CR24/180</f>
        <v>0.55555555555555558</v>
      </c>
      <c r="CS25" s="665"/>
      <c r="CT25" s="664">
        <f>CT24/180</f>
        <v>0.55555555555555558</v>
      </c>
      <c r="CU25" s="665"/>
      <c r="CV25" s="664">
        <f>CV24/180</f>
        <v>0.55555555555555558</v>
      </c>
      <c r="CW25" s="665"/>
      <c r="CX25" s="664">
        <f>CX24/180</f>
        <v>0.55555555555555558</v>
      </c>
      <c r="CY25" s="665"/>
      <c r="CZ25" s="664">
        <f>CZ24/180</f>
        <v>0.55555555555555558</v>
      </c>
      <c r="DA25" s="665"/>
      <c r="DB25" s="664">
        <f>DB24/180</f>
        <v>0.55555555555555558</v>
      </c>
      <c r="DC25" s="665"/>
      <c r="DD25" s="664">
        <f>DD24/180</f>
        <v>0.55555555555555558</v>
      </c>
      <c r="DE25" s="665"/>
      <c r="DF25" s="664">
        <f>DF24/180</f>
        <v>0.55555555555555558</v>
      </c>
      <c r="DG25" s="665"/>
      <c r="DH25" s="664">
        <f>DH24/180</f>
        <v>0.22222222222222221</v>
      </c>
      <c r="DI25" s="665"/>
      <c r="DJ25" s="664">
        <f>DJ24/180</f>
        <v>0.22222222222222221</v>
      </c>
      <c r="DK25" s="665"/>
      <c r="DL25" s="664"/>
      <c r="DM25" s="665"/>
      <c r="DN25" s="664"/>
      <c r="DO25" s="665"/>
      <c r="DP25" s="664"/>
      <c r="DQ25" s="665"/>
      <c r="DR25" s="664"/>
      <c r="DS25" s="665"/>
      <c r="DT25" s="664"/>
      <c r="DU25" s="665"/>
      <c r="DV25" s="664"/>
      <c r="DW25" s="665"/>
      <c r="DX25" s="661"/>
      <c r="DY25" s="666"/>
      <c r="DZ25" s="661"/>
      <c r="EA25" s="666"/>
      <c r="EB25" s="661"/>
      <c r="EC25" s="662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73"/>
      <c r="G26" s="673"/>
      <c r="H26" s="673"/>
      <c r="I26" s="673"/>
      <c r="J26" s="673"/>
      <c r="K26" s="673"/>
      <c r="L26" s="673"/>
      <c r="M26" s="673"/>
      <c r="N26" s="673"/>
      <c r="O26" s="673"/>
      <c r="P26" s="673"/>
      <c r="Q26" s="673"/>
      <c r="R26" s="673"/>
      <c r="S26" s="673"/>
      <c r="T26" s="690">
        <v>40</v>
      </c>
      <c r="U26" s="691"/>
      <c r="V26" s="690">
        <v>140</v>
      </c>
      <c r="W26" s="691"/>
      <c r="X26" s="690">
        <v>140</v>
      </c>
      <c r="Y26" s="691"/>
      <c r="Z26" s="690">
        <v>140</v>
      </c>
      <c r="AA26" s="691"/>
      <c r="AB26" s="690">
        <v>140</v>
      </c>
      <c r="AC26" s="691"/>
      <c r="AD26" s="690">
        <v>140</v>
      </c>
      <c r="AE26" s="691"/>
      <c r="AF26" s="690">
        <v>140</v>
      </c>
      <c r="AG26" s="691"/>
      <c r="AH26" s="690">
        <v>140</v>
      </c>
      <c r="AI26" s="691"/>
      <c r="AJ26" s="690">
        <v>140</v>
      </c>
      <c r="AK26" s="691"/>
      <c r="AL26" s="690">
        <v>140</v>
      </c>
      <c r="AM26" s="691"/>
      <c r="AN26" s="690">
        <v>100</v>
      </c>
      <c r="AO26" s="691"/>
      <c r="AP26" s="690">
        <v>100</v>
      </c>
      <c r="AQ26" s="691"/>
      <c r="AR26" s="690">
        <v>100</v>
      </c>
      <c r="AS26" s="691"/>
      <c r="AT26" s="690">
        <v>140</v>
      </c>
      <c r="AU26" s="691"/>
      <c r="AV26" s="690">
        <v>140</v>
      </c>
      <c r="AW26" s="691"/>
      <c r="AX26" s="690">
        <v>140</v>
      </c>
      <c r="AY26" s="691"/>
      <c r="AZ26" s="690">
        <v>140</v>
      </c>
      <c r="BA26" s="691"/>
      <c r="BB26" s="690">
        <v>140</v>
      </c>
      <c r="BC26" s="691"/>
      <c r="BD26" s="690">
        <v>140</v>
      </c>
      <c r="BE26" s="691"/>
      <c r="BF26" s="690">
        <v>140</v>
      </c>
      <c r="BG26" s="691"/>
      <c r="BH26" s="690">
        <v>140</v>
      </c>
      <c r="BI26" s="691"/>
      <c r="BJ26" s="690">
        <v>140</v>
      </c>
      <c r="BK26" s="691"/>
      <c r="BL26" s="690">
        <v>140</v>
      </c>
      <c r="BM26" s="691"/>
      <c r="BN26" s="690">
        <v>40</v>
      </c>
      <c r="BO26" s="691"/>
      <c r="BP26" s="690">
        <v>40</v>
      </c>
      <c r="BQ26" s="691"/>
      <c r="BR26" s="690">
        <v>40</v>
      </c>
      <c r="BS26" s="691"/>
      <c r="BT26" s="690">
        <v>40</v>
      </c>
      <c r="BU26" s="691"/>
      <c r="BV26" s="690">
        <v>40</v>
      </c>
      <c r="BW26" s="691"/>
      <c r="BX26" s="690">
        <v>40</v>
      </c>
      <c r="BY26" s="691"/>
      <c r="BZ26" s="690">
        <v>40</v>
      </c>
      <c r="CA26" s="691"/>
      <c r="CB26" s="690">
        <v>40</v>
      </c>
      <c r="CC26" s="691"/>
      <c r="CD26" s="667"/>
      <c r="CE26" s="670"/>
      <c r="CF26" s="667"/>
      <c r="CG26" s="670"/>
      <c r="CH26" s="667"/>
      <c r="CI26" s="670"/>
      <c r="CJ26" s="667"/>
      <c r="CK26" s="670"/>
      <c r="CL26" s="667"/>
      <c r="CM26" s="670"/>
      <c r="CN26" s="667"/>
      <c r="CO26" s="670"/>
      <c r="CP26" s="667"/>
      <c r="CQ26" s="670"/>
      <c r="CR26" s="667"/>
      <c r="CS26" s="670"/>
      <c r="CT26" s="667"/>
      <c r="CU26" s="670"/>
      <c r="CV26" s="667"/>
      <c r="CW26" s="670"/>
      <c r="CX26" s="667"/>
      <c r="CY26" s="670"/>
      <c r="CZ26" s="667"/>
      <c r="DA26" s="670"/>
      <c r="DB26" s="667"/>
      <c r="DC26" s="670"/>
      <c r="DD26" s="667"/>
      <c r="DE26" s="670"/>
      <c r="DF26" s="667"/>
      <c r="DG26" s="670"/>
      <c r="DH26" s="667"/>
      <c r="DI26" s="670"/>
      <c r="DJ26" s="667"/>
      <c r="DK26" s="670"/>
      <c r="DL26" s="667"/>
      <c r="DM26" s="670"/>
      <c r="DN26" s="667"/>
      <c r="DO26" s="670"/>
      <c r="DP26" s="667"/>
      <c r="DQ26" s="670"/>
      <c r="DR26" s="690">
        <v>40</v>
      </c>
      <c r="DS26" s="691"/>
      <c r="DT26" s="690">
        <v>40</v>
      </c>
      <c r="DU26" s="691"/>
      <c r="DV26" s="690">
        <v>40</v>
      </c>
      <c r="DW26" s="691"/>
      <c r="DX26" s="667"/>
      <c r="DY26" s="670"/>
      <c r="DZ26" s="667"/>
      <c r="EA26" s="670"/>
      <c r="EB26" s="667"/>
      <c r="EC26" s="668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661"/>
      <c r="G27" s="666"/>
      <c r="H27" s="664"/>
      <c r="I27" s="665"/>
      <c r="J27" s="664"/>
      <c r="K27" s="665"/>
      <c r="L27" s="664"/>
      <c r="M27" s="665"/>
      <c r="N27" s="664"/>
      <c r="O27" s="665"/>
      <c r="P27" s="664"/>
      <c r="Q27" s="665"/>
      <c r="R27" s="664"/>
      <c r="S27" s="665"/>
      <c r="T27" s="664">
        <f>T26/180</f>
        <v>0.22222222222222221</v>
      </c>
      <c r="U27" s="665"/>
      <c r="V27" s="664">
        <f>V26/180</f>
        <v>0.77777777777777779</v>
      </c>
      <c r="W27" s="665"/>
      <c r="X27" s="664">
        <f>X26/180</f>
        <v>0.77777777777777779</v>
      </c>
      <c r="Y27" s="665"/>
      <c r="Z27" s="664">
        <f>Z26/180</f>
        <v>0.77777777777777779</v>
      </c>
      <c r="AA27" s="665"/>
      <c r="AB27" s="664">
        <f>AB26/180</f>
        <v>0.77777777777777779</v>
      </c>
      <c r="AC27" s="665"/>
      <c r="AD27" s="664">
        <f>AD26/180</f>
        <v>0.77777777777777779</v>
      </c>
      <c r="AE27" s="665"/>
      <c r="AF27" s="664">
        <f>AF26/180</f>
        <v>0.77777777777777779</v>
      </c>
      <c r="AG27" s="665"/>
      <c r="AH27" s="664">
        <f>AH26/180</f>
        <v>0.77777777777777779</v>
      </c>
      <c r="AI27" s="665"/>
      <c r="AJ27" s="664">
        <f>AJ26/180</f>
        <v>0.77777777777777779</v>
      </c>
      <c r="AK27" s="665"/>
      <c r="AL27" s="664">
        <f>AL26/180</f>
        <v>0.77777777777777779</v>
      </c>
      <c r="AM27" s="665"/>
      <c r="AN27" s="664">
        <f>AN26/180</f>
        <v>0.55555555555555558</v>
      </c>
      <c r="AO27" s="665"/>
      <c r="AP27" s="664">
        <f>AP26/180</f>
        <v>0.55555555555555558</v>
      </c>
      <c r="AQ27" s="665"/>
      <c r="AR27" s="664">
        <f>AR26/180</f>
        <v>0.55555555555555558</v>
      </c>
      <c r="AS27" s="665"/>
      <c r="AT27" s="664">
        <f>AT26/180</f>
        <v>0.77777777777777779</v>
      </c>
      <c r="AU27" s="665"/>
      <c r="AV27" s="664">
        <f>AV26/180</f>
        <v>0.77777777777777779</v>
      </c>
      <c r="AW27" s="665"/>
      <c r="AX27" s="664">
        <f>AX26/180</f>
        <v>0.77777777777777779</v>
      </c>
      <c r="AY27" s="665"/>
      <c r="AZ27" s="664">
        <f>AZ26/180</f>
        <v>0.77777777777777779</v>
      </c>
      <c r="BA27" s="665"/>
      <c r="BB27" s="664">
        <f>BB26/180</f>
        <v>0.77777777777777779</v>
      </c>
      <c r="BC27" s="665"/>
      <c r="BD27" s="664">
        <f>BD26/180</f>
        <v>0.77777777777777779</v>
      </c>
      <c r="BE27" s="665"/>
      <c r="BF27" s="664">
        <f>BF26/180</f>
        <v>0.77777777777777779</v>
      </c>
      <c r="BG27" s="665"/>
      <c r="BH27" s="664">
        <f>BH26/180</f>
        <v>0.77777777777777779</v>
      </c>
      <c r="BI27" s="665"/>
      <c r="BJ27" s="664">
        <f>BJ26/180</f>
        <v>0.77777777777777779</v>
      </c>
      <c r="BK27" s="665"/>
      <c r="BL27" s="664">
        <f>BL26/180</f>
        <v>0.77777777777777779</v>
      </c>
      <c r="BM27" s="665"/>
      <c r="BN27" s="664">
        <f>BN26/180</f>
        <v>0.22222222222222221</v>
      </c>
      <c r="BO27" s="665"/>
      <c r="BP27" s="664">
        <f>BP26/180</f>
        <v>0.22222222222222221</v>
      </c>
      <c r="BQ27" s="665"/>
      <c r="BR27" s="664">
        <f>BR26/180</f>
        <v>0.22222222222222221</v>
      </c>
      <c r="BS27" s="665"/>
      <c r="BT27" s="664">
        <f>BT26/180</f>
        <v>0.22222222222222221</v>
      </c>
      <c r="BU27" s="665"/>
      <c r="BV27" s="664">
        <f>BV26/180</f>
        <v>0.22222222222222221</v>
      </c>
      <c r="BW27" s="665"/>
      <c r="BX27" s="664">
        <f>BX26/180</f>
        <v>0.22222222222222221</v>
      </c>
      <c r="BY27" s="665"/>
      <c r="BZ27" s="664">
        <f>BZ26/180</f>
        <v>0.22222222222222221</v>
      </c>
      <c r="CA27" s="665"/>
      <c r="CB27" s="664">
        <f>CB26/180</f>
        <v>0.22222222222222221</v>
      </c>
      <c r="CC27" s="665"/>
      <c r="CD27" s="664"/>
      <c r="CE27" s="665"/>
      <c r="CF27" s="664"/>
      <c r="CG27" s="665"/>
      <c r="CH27" s="664"/>
      <c r="CI27" s="665"/>
      <c r="CJ27" s="664"/>
      <c r="CK27" s="665"/>
      <c r="CL27" s="664"/>
      <c r="CM27" s="665"/>
      <c r="CN27" s="664"/>
      <c r="CO27" s="665"/>
      <c r="CP27" s="664"/>
      <c r="CQ27" s="665"/>
      <c r="CR27" s="664"/>
      <c r="CS27" s="665"/>
      <c r="CT27" s="664"/>
      <c r="CU27" s="665"/>
      <c r="CV27" s="664"/>
      <c r="CW27" s="665"/>
      <c r="CX27" s="664"/>
      <c r="CY27" s="665"/>
      <c r="CZ27" s="664"/>
      <c r="DA27" s="665"/>
      <c r="DB27" s="664"/>
      <c r="DC27" s="665"/>
      <c r="DD27" s="664"/>
      <c r="DE27" s="665"/>
      <c r="DF27" s="664"/>
      <c r="DG27" s="665"/>
      <c r="DH27" s="664"/>
      <c r="DI27" s="665"/>
      <c r="DJ27" s="664"/>
      <c r="DK27" s="665"/>
      <c r="DL27" s="664"/>
      <c r="DM27" s="665"/>
      <c r="DN27" s="664"/>
      <c r="DO27" s="665"/>
      <c r="DP27" s="664"/>
      <c r="DQ27" s="665"/>
      <c r="DR27" s="664">
        <f>DR26/180</f>
        <v>0.22222222222222221</v>
      </c>
      <c r="DS27" s="665"/>
      <c r="DT27" s="664">
        <f>DT26/180</f>
        <v>0.22222222222222221</v>
      </c>
      <c r="DU27" s="665"/>
      <c r="DV27" s="664">
        <f>DV26/180</f>
        <v>0.22222222222222221</v>
      </c>
      <c r="DW27" s="665"/>
      <c r="DX27" s="661"/>
      <c r="DY27" s="666"/>
      <c r="DZ27" s="661"/>
      <c r="EA27" s="666"/>
      <c r="EB27" s="661"/>
      <c r="EC27" s="662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73"/>
      <c r="G28" s="673"/>
      <c r="H28" s="673"/>
      <c r="I28" s="673"/>
      <c r="J28" s="673"/>
      <c r="K28" s="673"/>
      <c r="L28" s="673"/>
      <c r="M28" s="673"/>
      <c r="N28" s="673"/>
      <c r="O28" s="673"/>
      <c r="P28" s="673"/>
      <c r="Q28" s="673"/>
      <c r="R28" s="673"/>
      <c r="S28" s="673"/>
      <c r="T28" s="690">
        <v>40</v>
      </c>
      <c r="U28" s="691"/>
      <c r="V28" s="690">
        <v>60</v>
      </c>
      <c r="W28" s="691"/>
      <c r="X28" s="690">
        <v>60</v>
      </c>
      <c r="Y28" s="691"/>
      <c r="Z28" s="690">
        <v>60</v>
      </c>
      <c r="AA28" s="691"/>
      <c r="AB28" s="690">
        <v>60</v>
      </c>
      <c r="AC28" s="691"/>
      <c r="AD28" s="690">
        <v>60</v>
      </c>
      <c r="AE28" s="691"/>
      <c r="AF28" s="690">
        <v>60</v>
      </c>
      <c r="AG28" s="691"/>
      <c r="AH28" s="690">
        <v>60</v>
      </c>
      <c r="AI28" s="691"/>
      <c r="AJ28" s="690">
        <v>60</v>
      </c>
      <c r="AK28" s="691"/>
      <c r="AL28" s="690">
        <v>60</v>
      </c>
      <c r="AM28" s="691"/>
      <c r="AN28" s="690">
        <v>60</v>
      </c>
      <c r="AO28" s="691"/>
      <c r="AP28" s="690">
        <v>40</v>
      </c>
      <c r="AQ28" s="691"/>
      <c r="AR28" s="690">
        <v>40</v>
      </c>
      <c r="AS28" s="691"/>
      <c r="AT28" s="690">
        <v>60</v>
      </c>
      <c r="AU28" s="691"/>
      <c r="AV28" s="690">
        <v>60</v>
      </c>
      <c r="AW28" s="691"/>
      <c r="AX28" s="690">
        <v>60</v>
      </c>
      <c r="AY28" s="691"/>
      <c r="AZ28" s="690">
        <v>60</v>
      </c>
      <c r="BA28" s="691"/>
      <c r="BB28" s="690">
        <v>60</v>
      </c>
      <c r="BC28" s="691"/>
      <c r="BD28" s="690">
        <v>60</v>
      </c>
      <c r="BE28" s="691"/>
      <c r="BF28" s="690">
        <v>60</v>
      </c>
      <c r="BG28" s="691"/>
      <c r="BH28" s="690">
        <v>60</v>
      </c>
      <c r="BI28" s="691"/>
      <c r="BJ28" s="690">
        <v>60</v>
      </c>
      <c r="BK28" s="691"/>
      <c r="BL28" s="690">
        <v>60</v>
      </c>
      <c r="BM28" s="691"/>
      <c r="BN28" s="690">
        <v>40</v>
      </c>
      <c r="BO28" s="691"/>
      <c r="BP28" s="667"/>
      <c r="BQ28" s="670"/>
      <c r="BR28" s="667"/>
      <c r="BS28" s="670"/>
      <c r="BT28" s="667"/>
      <c r="BU28" s="670"/>
      <c r="BV28" s="667"/>
      <c r="BW28" s="670"/>
      <c r="BX28" s="667"/>
      <c r="BY28" s="670"/>
      <c r="BZ28" s="667"/>
      <c r="CA28" s="670"/>
      <c r="CB28" s="667"/>
      <c r="CC28" s="670"/>
      <c r="CD28" s="667"/>
      <c r="CE28" s="670"/>
      <c r="CF28" s="667"/>
      <c r="CG28" s="670"/>
      <c r="CH28" s="667"/>
      <c r="CI28" s="670"/>
      <c r="CJ28" s="667"/>
      <c r="CK28" s="670"/>
      <c r="CL28" s="667"/>
      <c r="CM28" s="670"/>
      <c r="CN28" s="669">
        <v>20</v>
      </c>
      <c r="CO28" s="669"/>
      <c r="CP28" s="669">
        <v>20</v>
      </c>
      <c r="CQ28" s="669"/>
      <c r="CR28" s="669">
        <v>20</v>
      </c>
      <c r="CS28" s="669"/>
      <c r="CT28" s="669">
        <v>20</v>
      </c>
      <c r="CU28" s="669"/>
      <c r="CV28" s="669">
        <v>20</v>
      </c>
      <c r="CW28" s="669"/>
      <c r="CX28" s="669">
        <v>20</v>
      </c>
      <c r="CY28" s="669"/>
      <c r="CZ28" s="669">
        <v>20</v>
      </c>
      <c r="DA28" s="669"/>
      <c r="DB28" s="669">
        <v>20</v>
      </c>
      <c r="DC28" s="669"/>
      <c r="DD28" s="667"/>
      <c r="DE28" s="670"/>
      <c r="DF28" s="667"/>
      <c r="DG28" s="670"/>
      <c r="DH28" s="667"/>
      <c r="DI28" s="670"/>
      <c r="DJ28" s="667"/>
      <c r="DK28" s="670"/>
      <c r="DL28" s="667"/>
      <c r="DM28" s="670"/>
      <c r="DN28" s="667"/>
      <c r="DO28" s="670"/>
      <c r="DP28" s="667"/>
      <c r="DQ28" s="670"/>
      <c r="DR28" s="667"/>
      <c r="DS28" s="670"/>
      <c r="DT28" s="667"/>
      <c r="DU28" s="670"/>
      <c r="DV28" s="667"/>
      <c r="DW28" s="670"/>
      <c r="DX28" s="667"/>
      <c r="DY28" s="670"/>
      <c r="DZ28" s="667"/>
      <c r="EA28" s="670"/>
      <c r="EB28" s="667"/>
      <c r="EC28" s="668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661"/>
      <c r="G29" s="666"/>
      <c r="H29" s="664"/>
      <c r="I29" s="665"/>
      <c r="J29" s="664"/>
      <c r="K29" s="665"/>
      <c r="L29" s="664"/>
      <c r="M29" s="665"/>
      <c r="N29" s="664"/>
      <c r="O29" s="665"/>
      <c r="P29" s="664"/>
      <c r="Q29" s="665"/>
      <c r="R29" s="664"/>
      <c r="S29" s="665"/>
      <c r="T29" s="664">
        <f>T28/180</f>
        <v>0.22222222222222221</v>
      </c>
      <c r="U29" s="665"/>
      <c r="V29" s="664">
        <f>V28/180</f>
        <v>0.33333333333333331</v>
      </c>
      <c r="W29" s="665"/>
      <c r="X29" s="664">
        <f>X28/180</f>
        <v>0.33333333333333331</v>
      </c>
      <c r="Y29" s="665"/>
      <c r="Z29" s="664">
        <f>Z28/180</f>
        <v>0.33333333333333331</v>
      </c>
      <c r="AA29" s="665"/>
      <c r="AB29" s="664">
        <f>AB28/180</f>
        <v>0.33333333333333331</v>
      </c>
      <c r="AC29" s="665"/>
      <c r="AD29" s="664">
        <f>AD28/180</f>
        <v>0.33333333333333331</v>
      </c>
      <c r="AE29" s="665"/>
      <c r="AF29" s="664">
        <f>AF28/180</f>
        <v>0.33333333333333331</v>
      </c>
      <c r="AG29" s="665"/>
      <c r="AH29" s="664">
        <f>AH28/180</f>
        <v>0.33333333333333331</v>
      </c>
      <c r="AI29" s="665"/>
      <c r="AJ29" s="664">
        <f>AJ28/180</f>
        <v>0.33333333333333331</v>
      </c>
      <c r="AK29" s="665"/>
      <c r="AL29" s="664">
        <f>AL28/180</f>
        <v>0.33333333333333331</v>
      </c>
      <c r="AM29" s="665"/>
      <c r="AN29" s="664">
        <f>AN28/180</f>
        <v>0.33333333333333331</v>
      </c>
      <c r="AO29" s="665"/>
      <c r="AP29" s="664">
        <f>AP28/180</f>
        <v>0.22222222222222221</v>
      </c>
      <c r="AQ29" s="665"/>
      <c r="AR29" s="664">
        <f>AR28/180</f>
        <v>0.22222222222222221</v>
      </c>
      <c r="AS29" s="665"/>
      <c r="AT29" s="664">
        <f>AT28/180</f>
        <v>0.33333333333333331</v>
      </c>
      <c r="AU29" s="665"/>
      <c r="AV29" s="664">
        <f>AV28/180</f>
        <v>0.33333333333333331</v>
      </c>
      <c r="AW29" s="665"/>
      <c r="AX29" s="664">
        <f>AX28/180</f>
        <v>0.33333333333333331</v>
      </c>
      <c r="AY29" s="665"/>
      <c r="AZ29" s="664">
        <f>AZ28/180</f>
        <v>0.33333333333333331</v>
      </c>
      <c r="BA29" s="665"/>
      <c r="BB29" s="664">
        <f>BB28/180</f>
        <v>0.33333333333333331</v>
      </c>
      <c r="BC29" s="665"/>
      <c r="BD29" s="664">
        <f>BD28/180</f>
        <v>0.33333333333333331</v>
      </c>
      <c r="BE29" s="665"/>
      <c r="BF29" s="664">
        <f>BF28/180</f>
        <v>0.33333333333333331</v>
      </c>
      <c r="BG29" s="665"/>
      <c r="BH29" s="664">
        <f>BH28/180</f>
        <v>0.33333333333333331</v>
      </c>
      <c r="BI29" s="665"/>
      <c r="BJ29" s="664">
        <f>BJ28/180</f>
        <v>0.33333333333333331</v>
      </c>
      <c r="BK29" s="665"/>
      <c r="BL29" s="664">
        <f>BL28/180</f>
        <v>0.33333333333333331</v>
      </c>
      <c r="BM29" s="665"/>
      <c r="BN29" s="664">
        <f>BN28/180</f>
        <v>0.22222222222222221</v>
      </c>
      <c r="BO29" s="665"/>
      <c r="BP29" s="664"/>
      <c r="BQ29" s="665"/>
      <c r="BR29" s="664"/>
      <c r="BS29" s="665"/>
      <c r="BT29" s="664"/>
      <c r="BU29" s="665"/>
      <c r="BV29" s="664"/>
      <c r="BW29" s="665"/>
      <c r="BX29" s="664"/>
      <c r="BY29" s="665"/>
      <c r="BZ29" s="664"/>
      <c r="CA29" s="665"/>
      <c r="CB29" s="664"/>
      <c r="CC29" s="665"/>
      <c r="CD29" s="664"/>
      <c r="CE29" s="665"/>
      <c r="CF29" s="664"/>
      <c r="CG29" s="665"/>
      <c r="CH29" s="664"/>
      <c r="CI29" s="665"/>
      <c r="CJ29" s="664"/>
      <c r="CK29" s="665"/>
      <c r="CL29" s="664"/>
      <c r="CM29" s="665"/>
      <c r="CN29" s="664">
        <f>CN28/180</f>
        <v>0.1111111111111111</v>
      </c>
      <c r="CO29" s="665"/>
      <c r="CP29" s="664">
        <f>CP28/180</f>
        <v>0.1111111111111111</v>
      </c>
      <c r="CQ29" s="665"/>
      <c r="CR29" s="664">
        <f>CR28/180</f>
        <v>0.1111111111111111</v>
      </c>
      <c r="CS29" s="665"/>
      <c r="CT29" s="664">
        <f>CT28/180</f>
        <v>0.1111111111111111</v>
      </c>
      <c r="CU29" s="665"/>
      <c r="CV29" s="664">
        <f>CV28/180</f>
        <v>0.1111111111111111</v>
      </c>
      <c r="CW29" s="665"/>
      <c r="CX29" s="664">
        <f>CX28/180</f>
        <v>0.1111111111111111</v>
      </c>
      <c r="CY29" s="665"/>
      <c r="CZ29" s="664">
        <f>CZ28/180</f>
        <v>0.1111111111111111</v>
      </c>
      <c r="DA29" s="665"/>
      <c r="DB29" s="664">
        <f>DB28/180</f>
        <v>0.1111111111111111</v>
      </c>
      <c r="DC29" s="665"/>
      <c r="DD29" s="664"/>
      <c r="DE29" s="665"/>
      <c r="DF29" s="664"/>
      <c r="DG29" s="665"/>
      <c r="DH29" s="664"/>
      <c r="DI29" s="665"/>
      <c r="DJ29" s="664"/>
      <c r="DK29" s="665"/>
      <c r="DL29" s="664"/>
      <c r="DM29" s="665"/>
      <c r="DN29" s="664"/>
      <c r="DO29" s="665"/>
      <c r="DP29" s="664"/>
      <c r="DQ29" s="665"/>
      <c r="DR29" s="664"/>
      <c r="DS29" s="665"/>
      <c r="DT29" s="664"/>
      <c r="DU29" s="665"/>
      <c r="DV29" s="664"/>
      <c r="DW29" s="665"/>
      <c r="DX29" s="661"/>
      <c r="DY29" s="666"/>
      <c r="DZ29" s="661"/>
      <c r="EA29" s="666"/>
      <c r="EB29" s="661"/>
      <c r="EC29" s="662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73"/>
      <c r="G30" s="673"/>
      <c r="H30" s="673"/>
      <c r="I30" s="673"/>
      <c r="J30" s="673"/>
      <c r="K30" s="673"/>
      <c r="L30" s="673"/>
      <c r="M30" s="673"/>
      <c r="N30" s="673"/>
      <c r="O30" s="673"/>
      <c r="P30" s="673"/>
      <c r="Q30" s="673"/>
      <c r="R30" s="673"/>
      <c r="S30" s="673"/>
      <c r="T30" s="673"/>
      <c r="U30" s="673"/>
      <c r="V30" s="673"/>
      <c r="W30" s="673"/>
      <c r="X30" s="673"/>
      <c r="Y30" s="673"/>
      <c r="Z30" s="673"/>
      <c r="AA30" s="673"/>
      <c r="AB30" s="673"/>
      <c r="AC30" s="673"/>
      <c r="AD30" s="673"/>
      <c r="AE30" s="673"/>
      <c r="AF30" s="673"/>
      <c r="AG30" s="673"/>
      <c r="AH30" s="673"/>
      <c r="AI30" s="673"/>
      <c r="AJ30" s="673"/>
      <c r="AK30" s="673"/>
      <c r="AL30" s="673"/>
      <c r="AM30" s="673"/>
      <c r="AN30" s="673"/>
      <c r="AO30" s="673"/>
      <c r="AP30" s="673"/>
      <c r="AQ30" s="673"/>
      <c r="AR30" s="690">
        <v>100</v>
      </c>
      <c r="AS30" s="691"/>
      <c r="AT30" s="690">
        <v>100</v>
      </c>
      <c r="AU30" s="691"/>
      <c r="AV30" s="690">
        <v>100</v>
      </c>
      <c r="AW30" s="691"/>
      <c r="AX30" s="690">
        <v>100</v>
      </c>
      <c r="AY30" s="691"/>
      <c r="AZ30" s="690">
        <v>100</v>
      </c>
      <c r="BA30" s="691"/>
      <c r="BB30" s="690">
        <v>100</v>
      </c>
      <c r="BC30" s="691"/>
      <c r="BD30" s="690">
        <v>100</v>
      </c>
      <c r="BE30" s="691"/>
      <c r="BF30" s="690">
        <v>100</v>
      </c>
      <c r="BG30" s="691"/>
      <c r="BH30" s="690">
        <v>100</v>
      </c>
      <c r="BI30" s="691"/>
      <c r="BJ30" s="690">
        <v>100</v>
      </c>
      <c r="BK30" s="691"/>
      <c r="BL30" s="690">
        <v>100</v>
      </c>
      <c r="BM30" s="691"/>
      <c r="BN30" s="690">
        <v>100</v>
      </c>
      <c r="BO30" s="691"/>
      <c r="BP30" s="690">
        <v>100</v>
      </c>
      <c r="BQ30" s="691"/>
      <c r="BR30" s="690">
        <v>100</v>
      </c>
      <c r="BS30" s="691"/>
      <c r="BT30" s="690">
        <v>160</v>
      </c>
      <c r="BU30" s="691"/>
      <c r="BV30" s="690">
        <v>160</v>
      </c>
      <c r="BW30" s="691"/>
      <c r="BX30" s="690">
        <v>160</v>
      </c>
      <c r="BY30" s="691"/>
      <c r="BZ30" s="690">
        <v>160</v>
      </c>
      <c r="CA30" s="691"/>
      <c r="CB30" s="690">
        <v>160</v>
      </c>
      <c r="CC30" s="691"/>
      <c r="CD30" s="690">
        <v>160</v>
      </c>
      <c r="CE30" s="691"/>
      <c r="CF30" s="690">
        <v>160</v>
      </c>
      <c r="CG30" s="691"/>
      <c r="CH30" s="690">
        <v>160</v>
      </c>
      <c r="CI30" s="691"/>
      <c r="CJ30" s="690">
        <v>160</v>
      </c>
      <c r="CK30" s="691"/>
      <c r="CL30" s="669">
        <v>140</v>
      </c>
      <c r="CM30" s="669"/>
      <c r="CN30" s="669">
        <v>140</v>
      </c>
      <c r="CO30" s="669"/>
      <c r="CP30" s="669">
        <v>140</v>
      </c>
      <c r="CQ30" s="669"/>
      <c r="CR30" s="690">
        <v>160</v>
      </c>
      <c r="CS30" s="691"/>
      <c r="CT30" s="690">
        <v>160</v>
      </c>
      <c r="CU30" s="691"/>
      <c r="CV30" s="690">
        <v>160</v>
      </c>
      <c r="CW30" s="691"/>
      <c r="CX30" s="690">
        <v>160</v>
      </c>
      <c r="CY30" s="691"/>
      <c r="CZ30" s="690">
        <v>160</v>
      </c>
      <c r="DA30" s="691"/>
      <c r="DB30" s="690">
        <v>160</v>
      </c>
      <c r="DC30" s="691"/>
      <c r="DD30" s="690">
        <v>160</v>
      </c>
      <c r="DE30" s="691"/>
      <c r="DF30" s="690">
        <v>160</v>
      </c>
      <c r="DG30" s="691"/>
      <c r="DH30" s="690">
        <v>160</v>
      </c>
      <c r="DI30" s="691"/>
      <c r="DJ30" s="669">
        <v>140</v>
      </c>
      <c r="DK30" s="669"/>
      <c r="DL30" s="667"/>
      <c r="DM30" s="670"/>
      <c r="DN30" s="667"/>
      <c r="DO30" s="670"/>
      <c r="DP30" s="667"/>
      <c r="DQ30" s="670"/>
      <c r="DR30" s="667"/>
      <c r="DS30" s="670"/>
      <c r="DT30" s="667"/>
      <c r="DU30" s="670"/>
      <c r="DV30" s="667"/>
      <c r="DW30" s="670"/>
      <c r="DX30" s="667"/>
      <c r="DY30" s="670"/>
      <c r="DZ30" s="667"/>
      <c r="EA30" s="670"/>
      <c r="EB30" s="667"/>
      <c r="EC30" s="668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661"/>
      <c r="G31" s="666"/>
      <c r="H31" s="664"/>
      <c r="I31" s="665"/>
      <c r="J31" s="664"/>
      <c r="K31" s="665"/>
      <c r="L31" s="664"/>
      <c r="M31" s="665"/>
      <c r="N31" s="664"/>
      <c r="O31" s="665"/>
      <c r="P31" s="664"/>
      <c r="Q31" s="665"/>
      <c r="R31" s="664"/>
      <c r="S31" s="665"/>
      <c r="T31" s="664"/>
      <c r="U31" s="665"/>
      <c r="V31" s="664"/>
      <c r="W31" s="665"/>
      <c r="X31" s="664"/>
      <c r="Y31" s="665"/>
      <c r="Z31" s="664"/>
      <c r="AA31" s="665"/>
      <c r="AB31" s="664"/>
      <c r="AC31" s="665"/>
      <c r="AD31" s="664"/>
      <c r="AE31" s="665"/>
      <c r="AF31" s="664"/>
      <c r="AG31" s="665"/>
      <c r="AH31" s="664"/>
      <c r="AI31" s="665"/>
      <c r="AJ31" s="664"/>
      <c r="AK31" s="665"/>
      <c r="AL31" s="664"/>
      <c r="AM31" s="665"/>
      <c r="AN31" s="664"/>
      <c r="AO31" s="665"/>
      <c r="AP31" s="664"/>
      <c r="AQ31" s="665"/>
      <c r="AR31" s="664">
        <f>AR30/180</f>
        <v>0.55555555555555558</v>
      </c>
      <c r="AS31" s="665"/>
      <c r="AT31" s="664">
        <f>AT30/180</f>
        <v>0.55555555555555558</v>
      </c>
      <c r="AU31" s="665"/>
      <c r="AV31" s="664">
        <f>AV30/180</f>
        <v>0.55555555555555558</v>
      </c>
      <c r="AW31" s="665"/>
      <c r="AX31" s="664">
        <f>AX30/180</f>
        <v>0.55555555555555558</v>
      </c>
      <c r="AY31" s="665"/>
      <c r="AZ31" s="664">
        <f>AZ30/180</f>
        <v>0.55555555555555558</v>
      </c>
      <c r="BA31" s="665"/>
      <c r="BB31" s="664">
        <f>BB30/180</f>
        <v>0.55555555555555558</v>
      </c>
      <c r="BC31" s="665"/>
      <c r="BD31" s="664">
        <f>BD30/180</f>
        <v>0.55555555555555558</v>
      </c>
      <c r="BE31" s="665"/>
      <c r="BF31" s="664">
        <f>BF30/180</f>
        <v>0.55555555555555558</v>
      </c>
      <c r="BG31" s="665"/>
      <c r="BH31" s="664">
        <f>BH30/180</f>
        <v>0.55555555555555558</v>
      </c>
      <c r="BI31" s="665"/>
      <c r="BJ31" s="664">
        <f>BJ30/180</f>
        <v>0.55555555555555558</v>
      </c>
      <c r="BK31" s="665"/>
      <c r="BL31" s="664">
        <f>BL30/180</f>
        <v>0.55555555555555558</v>
      </c>
      <c r="BM31" s="665"/>
      <c r="BN31" s="664">
        <f>BN30/180</f>
        <v>0.55555555555555558</v>
      </c>
      <c r="BO31" s="665"/>
      <c r="BP31" s="664">
        <f>BP30/180</f>
        <v>0.55555555555555558</v>
      </c>
      <c r="BQ31" s="665"/>
      <c r="BR31" s="664">
        <f>BR30/180</f>
        <v>0.55555555555555558</v>
      </c>
      <c r="BS31" s="665"/>
      <c r="BT31" s="664">
        <f>BT30/180</f>
        <v>0.88888888888888884</v>
      </c>
      <c r="BU31" s="665"/>
      <c r="BV31" s="664">
        <f>BV30/180</f>
        <v>0.88888888888888884</v>
      </c>
      <c r="BW31" s="665"/>
      <c r="BX31" s="664">
        <f>BX30/180</f>
        <v>0.88888888888888884</v>
      </c>
      <c r="BY31" s="665"/>
      <c r="BZ31" s="664">
        <f>BZ30/180</f>
        <v>0.88888888888888884</v>
      </c>
      <c r="CA31" s="665"/>
      <c r="CB31" s="664">
        <f>CB30/180</f>
        <v>0.88888888888888884</v>
      </c>
      <c r="CC31" s="665"/>
      <c r="CD31" s="664">
        <f>CD30/180</f>
        <v>0.88888888888888884</v>
      </c>
      <c r="CE31" s="665"/>
      <c r="CF31" s="664">
        <f>CF30/180</f>
        <v>0.88888888888888884</v>
      </c>
      <c r="CG31" s="665"/>
      <c r="CH31" s="664">
        <f>CH30/180</f>
        <v>0.88888888888888884</v>
      </c>
      <c r="CI31" s="665"/>
      <c r="CJ31" s="664">
        <f>CJ30/180</f>
        <v>0.88888888888888884</v>
      </c>
      <c r="CK31" s="665"/>
      <c r="CL31" s="664">
        <f>CL30/180</f>
        <v>0.77777777777777779</v>
      </c>
      <c r="CM31" s="665"/>
      <c r="CN31" s="664">
        <f>CN30/180</f>
        <v>0.77777777777777779</v>
      </c>
      <c r="CO31" s="665"/>
      <c r="CP31" s="664">
        <f>CP30/180</f>
        <v>0.77777777777777779</v>
      </c>
      <c r="CQ31" s="665"/>
      <c r="CR31" s="664">
        <f>CR30/180</f>
        <v>0.88888888888888884</v>
      </c>
      <c r="CS31" s="665"/>
      <c r="CT31" s="664">
        <f>CT30/180</f>
        <v>0.88888888888888884</v>
      </c>
      <c r="CU31" s="665"/>
      <c r="CV31" s="664">
        <f>CV30/180</f>
        <v>0.88888888888888884</v>
      </c>
      <c r="CW31" s="665"/>
      <c r="CX31" s="664">
        <f>CX30/180</f>
        <v>0.88888888888888884</v>
      </c>
      <c r="CY31" s="665"/>
      <c r="CZ31" s="664">
        <f>CZ30/180</f>
        <v>0.88888888888888884</v>
      </c>
      <c r="DA31" s="665"/>
      <c r="DB31" s="664">
        <f>DB30/180</f>
        <v>0.88888888888888884</v>
      </c>
      <c r="DC31" s="665"/>
      <c r="DD31" s="664">
        <f>DD30/180</f>
        <v>0.88888888888888884</v>
      </c>
      <c r="DE31" s="665"/>
      <c r="DF31" s="664">
        <f>DF30/180</f>
        <v>0.88888888888888884</v>
      </c>
      <c r="DG31" s="665"/>
      <c r="DH31" s="664">
        <f>DH30/180</f>
        <v>0.88888888888888884</v>
      </c>
      <c r="DI31" s="665"/>
      <c r="DJ31" s="664">
        <f>DJ30/180</f>
        <v>0.77777777777777779</v>
      </c>
      <c r="DK31" s="665"/>
      <c r="DL31" s="664"/>
      <c r="DM31" s="665"/>
      <c r="DN31" s="664"/>
      <c r="DO31" s="665"/>
      <c r="DP31" s="664"/>
      <c r="DQ31" s="665"/>
      <c r="DR31" s="664"/>
      <c r="DS31" s="665"/>
      <c r="DT31" s="664"/>
      <c r="DU31" s="665"/>
      <c r="DV31" s="664"/>
      <c r="DW31" s="665"/>
      <c r="DX31" s="661"/>
      <c r="DY31" s="666"/>
      <c r="DZ31" s="661"/>
      <c r="EA31" s="666"/>
      <c r="EB31" s="661"/>
      <c r="EC31" s="662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684" t="s">
        <v>217</v>
      </c>
      <c r="D33" s="686" t="s">
        <v>215</v>
      </c>
      <c r="E33" s="687"/>
      <c r="F33" s="673"/>
      <c r="G33" s="673"/>
      <c r="H33" s="673"/>
      <c r="I33" s="673"/>
      <c r="J33" s="673"/>
      <c r="K33" s="673"/>
      <c r="L33" s="673"/>
      <c r="M33" s="673"/>
      <c r="N33" s="673"/>
      <c r="O33" s="673"/>
      <c r="P33" s="673"/>
      <c r="Q33" s="673"/>
      <c r="R33" s="673"/>
      <c r="S33" s="673"/>
      <c r="T33" s="669">
        <v>24</v>
      </c>
      <c r="U33" s="669"/>
      <c r="V33" s="669">
        <v>24</v>
      </c>
      <c r="W33" s="669"/>
      <c r="X33" s="669">
        <v>24</v>
      </c>
      <c r="Y33" s="669"/>
      <c r="Z33" s="669">
        <v>24</v>
      </c>
      <c r="AA33" s="669"/>
      <c r="AB33" s="669">
        <v>16</v>
      </c>
      <c r="AC33" s="669"/>
      <c r="AD33" s="669">
        <v>16</v>
      </c>
      <c r="AE33" s="669"/>
      <c r="AF33" s="669">
        <v>16</v>
      </c>
      <c r="AG33" s="669"/>
      <c r="AH33" s="669">
        <v>16</v>
      </c>
      <c r="AI33" s="669"/>
      <c r="AJ33" s="669">
        <v>16</v>
      </c>
      <c r="AK33" s="669"/>
      <c r="AL33" s="669">
        <v>16</v>
      </c>
      <c r="AM33" s="669"/>
      <c r="AN33" s="669">
        <v>16</v>
      </c>
      <c r="AO33" s="669"/>
      <c r="AP33" s="669">
        <v>8</v>
      </c>
      <c r="AQ33" s="669"/>
      <c r="AR33" s="669">
        <v>24</v>
      </c>
      <c r="AS33" s="669"/>
      <c r="AT33" s="669">
        <v>24</v>
      </c>
      <c r="AU33" s="669"/>
      <c r="AV33" s="669">
        <v>24</v>
      </c>
      <c r="AW33" s="669"/>
      <c r="AX33" s="669">
        <v>24</v>
      </c>
      <c r="AY33" s="669"/>
      <c r="AZ33" s="669">
        <v>24</v>
      </c>
      <c r="BA33" s="669"/>
      <c r="BB33" s="669">
        <v>24</v>
      </c>
      <c r="BC33" s="669"/>
      <c r="BD33" s="669">
        <v>24</v>
      </c>
      <c r="BE33" s="669"/>
      <c r="BF33" s="669">
        <v>24</v>
      </c>
      <c r="BG33" s="669"/>
      <c r="BH33" s="669">
        <v>24</v>
      </c>
      <c r="BI33" s="669"/>
      <c r="BJ33" s="669">
        <v>24</v>
      </c>
      <c r="BK33" s="669"/>
      <c r="BL33" s="669">
        <v>24</v>
      </c>
      <c r="BM33" s="669"/>
      <c r="BN33" s="669">
        <v>16</v>
      </c>
      <c r="BO33" s="669"/>
      <c r="BP33" s="669">
        <v>16</v>
      </c>
      <c r="BQ33" s="669"/>
      <c r="BR33" s="669">
        <v>24</v>
      </c>
      <c r="BS33" s="669"/>
      <c r="BT33" s="669">
        <v>24</v>
      </c>
      <c r="BU33" s="669"/>
      <c r="BV33" s="669">
        <v>24</v>
      </c>
      <c r="BW33" s="669"/>
      <c r="BX33" s="669">
        <v>24</v>
      </c>
      <c r="BY33" s="669"/>
      <c r="BZ33" s="669">
        <v>24</v>
      </c>
      <c r="CA33" s="669"/>
      <c r="CB33" s="669">
        <v>24</v>
      </c>
      <c r="CC33" s="669"/>
      <c r="CD33" s="669">
        <v>16</v>
      </c>
      <c r="CE33" s="669"/>
      <c r="CF33" s="669">
        <v>16</v>
      </c>
      <c r="CG33" s="669"/>
      <c r="CH33" s="669">
        <v>16</v>
      </c>
      <c r="CI33" s="669"/>
      <c r="CJ33" s="669">
        <v>16</v>
      </c>
      <c r="CK33" s="669"/>
      <c r="CL33" s="669">
        <v>8</v>
      </c>
      <c r="CM33" s="669"/>
      <c r="CN33" s="669">
        <v>16</v>
      </c>
      <c r="CO33" s="669"/>
      <c r="CP33" s="669">
        <v>24</v>
      </c>
      <c r="CQ33" s="669"/>
      <c r="CR33" s="669">
        <v>24</v>
      </c>
      <c r="CS33" s="669"/>
      <c r="CT33" s="669">
        <v>24</v>
      </c>
      <c r="CU33" s="669"/>
      <c r="CV33" s="669">
        <v>24</v>
      </c>
      <c r="CW33" s="669"/>
      <c r="CX33" s="669">
        <v>24</v>
      </c>
      <c r="CY33" s="669"/>
      <c r="CZ33" s="669">
        <v>16</v>
      </c>
      <c r="DA33" s="669"/>
      <c r="DB33" s="669">
        <v>16</v>
      </c>
      <c r="DC33" s="669"/>
      <c r="DD33" s="669">
        <v>16</v>
      </c>
      <c r="DE33" s="669"/>
      <c r="DF33" s="669">
        <v>16</v>
      </c>
      <c r="DG33" s="669"/>
      <c r="DH33" s="669">
        <v>16</v>
      </c>
      <c r="DI33" s="669"/>
      <c r="DJ33" s="669">
        <v>8</v>
      </c>
      <c r="DK33" s="669"/>
      <c r="DL33" s="667"/>
      <c r="DM33" s="670"/>
      <c r="DN33" s="667"/>
      <c r="DO33" s="670"/>
      <c r="DP33" s="667"/>
      <c r="DQ33" s="670"/>
      <c r="DR33" s="669">
        <v>8</v>
      </c>
      <c r="DS33" s="669"/>
      <c r="DT33" s="669">
        <v>8</v>
      </c>
      <c r="DU33" s="669"/>
      <c r="DV33" s="669">
        <v>8</v>
      </c>
      <c r="DW33" s="669"/>
      <c r="DX33" s="667"/>
      <c r="DY33" s="670"/>
      <c r="DZ33" s="667"/>
      <c r="EA33" s="670"/>
      <c r="EB33" s="667"/>
      <c r="EC33" s="668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3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685"/>
      <c r="D34" s="688"/>
      <c r="E34" s="689"/>
      <c r="F34" s="661"/>
      <c r="G34" s="666"/>
      <c r="H34" s="661"/>
      <c r="I34" s="666"/>
      <c r="J34" s="661"/>
      <c r="K34" s="666"/>
      <c r="L34" s="661"/>
      <c r="M34" s="666"/>
      <c r="N34" s="661"/>
      <c r="O34" s="666"/>
      <c r="P34" s="661"/>
      <c r="Q34" s="666"/>
      <c r="R34" s="661"/>
      <c r="S34" s="666"/>
      <c r="T34" s="664">
        <f>T33/180</f>
        <v>0.13333333333333333</v>
      </c>
      <c r="U34" s="665"/>
      <c r="V34" s="664">
        <f>V33/180</f>
        <v>0.13333333333333333</v>
      </c>
      <c r="W34" s="665"/>
      <c r="X34" s="664">
        <f>X33/180</f>
        <v>0.13333333333333333</v>
      </c>
      <c r="Y34" s="665"/>
      <c r="Z34" s="664">
        <f>Z33/180</f>
        <v>0.13333333333333333</v>
      </c>
      <c r="AA34" s="665"/>
      <c r="AB34" s="664">
        <f>AB33/180</f>
        <v>8.8888888888888892E-2</v>
      </c>
      <c r="AC34" s="665"/>
      <c r="AD34" s="664">
        <f>AD33/180</f>
        <v>8.8888888888888892E-2</v>
      </c>
      <c r="AE34" s="665"/>
      <c r="AF34" s="664">
        <f>AF33/180</f>
        <v>8.8888888888888892E-2</v>
      </c>
      <c r="AG34" s="665"/>
      <c r="AH34" s="664">
        <f>AH33/180</f>
        <v>8.8888888888888892E-2</v>
      </c>
      <c r="AI34" s="665"/>
      <c r="AJ34" s="664">
        <f>AJ33/180</f>
        <v>8.8888888888888892E-2</v>
      </c>
      <c r="AK34" s="665"/>
      <c r="AL34" s="664">
        <f>AL33/180</f>
        <v>8.8888888888888892E-2</v>
      </c>
      <c r="AM34" s="665"/>
      <c r="AN34" s="664">
        <f>AN33/180</f>
        <v>8.8888888888888892E-2</v>
      </c>
      <c r="AO34" s="665"/>
      <c r="AP34" s="664">
        <f>AP33/180</f>
        <v>4.4444444444444446E-2</v>
      </c>
      <c r="AQ34" s="665"/>
      <c r="AR34" s="664">
        <f>AR33/180</f>
        <v>0.13333333333333333</v>
      </c>
      <c r="AS34" s="665"/>
      <c r="AT34" s="664">
        <f>AT33/180</f>
        <v>0.13333333333333333</v>
      </c>
      <c r="AU34" s="665"/>
      <c r="AV34" s="664">
        <f>AV33/180</f>
        <v>0.13333333333333333</v>
      </c>
      <c r="AW34" s="665"/>
      <c r="AX34" s="664">
        <f>AX33/180</f>
        <v>0.13333333333333333</v>
      </c>
      <c r="AY34" s="665"/>
      <c r="AZ34" s="664">
        <f>AZ33/180</f>
        <v>0.13333333333333333</v>
      </c>
      <c r="BA34" s="665"/>
      <c r="BB34" s="664">
        <f>BB33/180</f>
        <v>0.13333333333333333</v>
      </c>
      <c r="BC34" s="665"/>
      <c r="BD34" s="664">
        <f>BD33/180</f>
        <v>0.13333333333333333</v>
      </c>
      <c r="BE34" s="665"/>
      <c r="BF34" s="664">
        <f>BF33/180</f>
        <v>0.13333333333333333</v>
      </c>
      <c r="BG34" s="665"/>
      <c r="BH34" s="664">
        <f>BH33/180</f>
        <v>0.13333333333333333</v>
      </c>
      <c r="BI34" s="665"/>
      <c r="BJ34" s="664">
        <f>BJ33/180</f>
        <v>0.13333333333333333</v>
      </c>
      <c r="BK34" s="665"/>
      <c r="BL34" s="664">
        <f>BL33/180</f>
        <v>0.13333333333333333</v>
      </c>
      <c r="BM34" s="665"/>
      <c r="BN34" s="664">
        <f>BN33/180</f>
        <v>8.8888888888888892E-2</v>
      </c>
      <c r="BO34" s="665"/>
      <c r="BP34" s="664">
        <f>BP33/180</f>
        <v>8.8888888888888892E-2</v>
      </c>
      <c r="BQ34" s="665"/>
      <c r="BR34" s="664">
        <f>BR33/180</f>
        <v>0.13333333333333333</v>
      </c>
      <c r="BS34" s="665"/>
      <c r="BT34" s="664">
        <f>BT33/180</f>
        <v>0.13333333333333333</v>
      </c>
      <c r="BU34" s="665"/>
      <c r="BV34" s="664">
        <f>BV33/180</f>
        <v>0.13333333333333333</v>
      </c>
      <c r="BW34" s="665"/>
      <c r="BX34" s="664">
        <f>BX33/180</f>
        <v>0.13333333333333333</v>
      </c>
      <c r="BY34" s="665"/>
      <c r="BZ34" s="664">
        <f>BZ33/180</f>
        <v>0.13333333333333333</v>
      </c>
      <c r="CA34" s="665"/>
      <c r="CB34" s="664">
        <f>CB33/180</f>
        <v>0.13333333333333333</v>
      </c>
      <c r="CC34" s="665"/>
      <c r="CD34" s="664">
        <f>CD33/180</f>
        <v>8.8888888888888892E-2</v>
      </c>
      <c r="CE34" s="665"/>
      <c r="CF34" s="664">
        <f>CF33/180</f>
        <v>8.8888888888888892E-2</v>
      </c>
      <c r="CG34" s="665"/>
      <c r="CH34" s="664">
        <f>CH33/180</f>
        <v>8.8888888888888892E-2</v>
      </c>
      <c r="CI34" s="665"/>
      <c r="CJ34" s="664">
        <f>CJ33/180</f>
        <v>8.8888888888888892E-2</v>
      </c>
      <c r="CK34" s="665"/>
      <c r="CL34" s="664">
        <f>CL33/180</f>
        <v>4.4444444444444446E-2</v>
      </c>
      <c r="CM34" s="665"/>
      <c r="CN34" s="664">
        <f>CN33/180</f>
        <v>8.8888888888888892E-2</v>
      </c>
      <c r="CO34" s="665"/>
      <c r="CP34" s="664">
        <f>CP33/180</f>
        <v>0.13333333333333333</v>
      </c>
      <c r="CQ34" s="665"/>
      <c r="CR34" s="664">
        <f>CR33/180</f>
        <v>0.13333333333333333</v>
      </c>
      <c r="CS34" s="665"/>
      <c r="CT34" s="664">
        <f>CT33/180</f>
        <v>0.13333333333333333</v>
      </c>
      <c r="CU34" s="665"/>
      <c r="CV34" s="664">
        <f>CV33/180</f>
        <v>0.13333333333333333</v>
      </c>
      <c r="CW34" s="665"/>
      <c r="CX34" s="664">
        <f>CX33/180</f>
        <v>0.13333333333333333</v>
      </c>
      <c r="CY34" s="665"/>
      <c r="CZ34" s="664">
        <f>CZ33/180</f>
        <v>8.8888888888888892E-2</v>
      </c>
      <c r="DA34" s="665"/>
      <c r="DB34" s="664">
        <f>DB33/180</f>
        <v>8.8888888888888892E-2</v>
      </c>
      <c r="DC34" s="665"/>
      <c r="DD34" s="664">
        <f>DD33/180</f>
        <v>8.8888888888888892E-2</v>
      </c>
      <c r="DE34" s="665"/>
      <c r="DF34" s="664">
        <f>DF33/180</f>
        <v>8.8888888888888892E-2</v>
      </c>
      <c r="DG34" s="665"/>
      <c r="DH34" s="664">
        <f>DH33/180</f>
        <v>8.8888888888888892E-2</v>
      </c>
      <c r="DI34" s="665"/>
      <c r="DJ34" s="664">
        <f>DJ33/180</f>
        <v>4.4444444444444446E-2</v>
      </c>
      <c r="DK34" s="665"/>
      <c r="DL34" s="661"/>
      <c r="DM34" s="666"/>
      <c r="DN34" s="661"/>
      <c r="DO34" s="666"/>
      <c r="DP34" s="661"/>
      <c r="DQ34" s="666"/>
      <c r="DR34" s="664">
        <f>DR33/180</f>
        <v>4.4444444444444446E-2</v>
      </c>
      <c r="DS34" s="665"/>
      <c r="DT34" s="664">
        <f>DT33/180</f>
        <v>4.4444444444444446E-2</v>
      </c>
      <c r="DU34" s="665"/>
      <c r="DV34" s="664">
        <f>DV33/180</f>
        <v>4.4444444444444446E-2</v>
      </c>
      <c r="DW34" s="665"/>
      <c r="DX34" s="661"/>
      <c r="DY34" s="666"/>
      <c r="DZ34" s="661"/>
      <c r="EA34" s="666"/>
      <c r="EB34" s="661"/>
      <c r="EC34" s="662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3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683"/>
      <c r="G35" s="683"/>
      <c r="H35" s="681"/>
      <c r="I35" s="681"/>
      <c r="J35" s="681"/>
      <c r="K35" s="681"/>
      <c r="L35" s="681"/>
      <c r="M35" s="681"/>
      <c r="N35" s="681"/>
      <c r="O35" s="681"/>
      <c r="P35" s="681"/>
      <c r="Q35" s="681"/>
      <c r="R35" s="681"/>
      <c r="S35" s="681"/>
      <c r="T35" s="681"/>
      <c r="U35" s="681"/>
      <c r="V35" s="681"/>
      <c r="W35" s="681"/>
      <c r="X35" s="681"/>
      <c r="Y35" s="681"/>
      <c r="Z35" s="681"/>
      <c r="AA35" s="681"/>
      <c r="AB35" s="681"/>
      <c r="AC35" s="681"/>
      <c r="AD35" s="681"/>
      <c r="AE35" s="681"/>
      <c r="AF35" s="681"/>
      <c r="AG35" s="681"/>
      <c r="AH35" s="681"/>
      <c r="AI35" s="681"/>
      <c r="AJ35" s="681"/>
      <c r="AK35" s="681"/>
      <c r="AL35" s="681"/>
      <c r="AM35" s="681"/>
      <c r="AN35" s="681"/>
      <c r="AO35" s="681"/>
      <c r="AP35" s="681"/>
      <c r="AQ35" s="681"/>
      <c r="AR35" s="681"/>
      <c r="AS35" s="681"/>
      <c r="AT35" s="681"/>
      <c r="AU35" s="681"/>
      <c r="AV35" s="681"/>
      <c r="AW35" s="681"/>
      <c r="AX35" s="681"/>
      <c r="AY35" s="681"/>
      <c r="AZ35" s="681"/>
      <c r="BA35" s="681"/>
      <c r="BB35" s="681"/>
      <c r="BC35" s="681"/>
      <c r="BD35" s="681"/>
      <c r="BE35" s="681"/>
      <c r="BF35" s="681"/>
      <c r="BG35" s="681"/>
      <c r="BH35" s="681"/>
      <c r="BI35" s="681"/>
      <c r="BJ35" s="681"/>
      <c r="BK35" s="681"/>
      <c r="BL35" s="681"/>
      <c r="BM35" s="681"/>
      <c r="BN35" s="681"/>
      <c r="BO35" s="681"/>
      <c r="BP35" s="681"/>
      <c r="BQ35" s="681"/>
      <c r="BR35" s="681"/>
      <c r="BS35" s="681"/>
      <c r="BT35" s="681"/>
      <c r="BU35" s="681"/>
      <c r="BV35" s="681"/>
      <c r="BW35" s="681"/>
      <c r="BX35" s="681"/>
      <c r="BY35" s="681"/>
      <c r="BZ35" s="681"/>
      <c r="CA35" s="681"/>
      <c r="CB35" s="681"/>
      <c r="CC35" s="681"/>
      <c r="CD35" s="681"/>
      <c r="CE35" s="681"/>
      <c r="CF35" s="681"/>
      <c r="CG35" s="681"/>
      <c r="CH35" s="681"/>
      <c r="CI35" s="681"/>
      <c r="CJ35" s="681"/>
      <c r="CK35" s="681"/>
      <c r="CL35" s="681"/>
      <c r="CM35" s="681"/>
      <c r="CN35" s="681"/>
      <c r="CO35" s="681"/>
      <c r="CP35" s="681"/>
      <c r="CQ35" s="681"/>
      <c r="CR35" s="681"/>
      <c r="CS35" s="681"/>
      <c r="CT35" s="681"/>
      <c r="CU35" s="681"/>
      <c r="CV35" s="681"/>
      <c r="CW35" s="681"/>
      <c r="CX35" s="681"/>
      <c r="CY35" s="681"/>
      <c r="CZ35" s="681"/>
      <c r="DA35" s="681"/>
      <c r="DB35" s="681"/>
      <c r="DC35" s="681"/>
      <c r="DD35" s="681"/>
      <c r="DE35" s="681"/>
      <c r="DF35" s="681"/>
      <c r="DG35" s="681"/>
      <c r="DH35" s="681"/>
      <c r="DI35" s="681"/>
      <c r="DJ35" s="681"/>
      <c r="DK35" s="681"/>
      <c r="DL35" s="681"/>
      <c r="DM35" s="681"/>
      <c r="DN35" s="681"/>
      <c r="DO35" s="681"/>
      <c r="DP35" s="681"/>
      <c r="DQ35" s="681"/>
      <c r="DR35" s="681"/>
      <c r="DS35" s="681"/>
      <c r="DT35" s="681"/>
      <c r="DU35" s="681"/>
      <c r="DV35" s="681"/>
      <c r="DW35" s="681"/>
      <c r="DX35" s="681"/>
      <c r="DY35" s="681"/>
      <c r="DZ35" s="679"/>
      <c r="EA35" s="682"/>
      <c r="EB35" s="679"/>
      <c r="EC35" s="680"/>
      <c r="ED35" s="49"/>
      <c r="EE35" s="523"/>
      <c r="EF35" s="530"/>
      <c r="EG35" s="530"/>
      <c r="EH35" s="524"/>
      <c r="EI35" s="49"/>
      <c r="EJ35" s="49"/>
      <c r="EK35" s="525">
        <f t="shared" si="3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677"/>
      <c r="G36" s="678"/>
      <c r="H36" s="671"/>
      <c r="I36" s="675"/>
      <c r="J36" s="671"/>
      <c r="K36" s="675"/>
      <c r="L36" s="671"/>
      <c r="M36" s="675"/>
      <c r="N36" s="671"/>
      <c r="O36" s="675"/>
      <c r="P36" s="671"/>
      <c r="Q36" s="675"/>
      <c r="R36" s="671"/>
      <c r="S36" s="675"/>
      <c r="T36" s="671"/>
      <c r="U36" s="675"/>
      <c r="V36" s="671"/>
      <c r="W36" s="675"/>
      <c r="X36" s="671"/>
      <c r="Y36" s="675"/>
      <c r="Z36" s="671"/>
      <c r="AA36" s="675"/>
      <c r="AB36" s="671"/>
      <c r="AC36" s="675"/>
      <c r="AD36" s="671"/>
      <c r="AE36" s="675"/>
      <c r="AF36" s="671"/>
      <c r="AG36" s="675"/>
      <c r="AH36" s="671"/>
      <c r="AI36" s="675"/>
      <c r="AJ36" s="671"/>
      <c r="AK36" s="675"/>
      <c r="AL36" s="671"/>
      <c r="AM36" s="675"/>
      <c r="AN36" s="671"/>
      <c r="AO36" s="675"/>
      <c r="AP36" s="671"/>
      <c r="AQ36" s="675"/>
      <c r="AR36" s="671"/>
      <c r="AS36" s="675"/>
      <c r="AT36" s="671"/>
      <c r="AU36" s="675"/>
      <c r="AV36" s="671"/>
      <c r="AW36" s="675"/>
      <c r="AX36" s="671"/>
      <c r="AY36" s="675"/>
      <c r="AZ36" s="671"/>
      <c r="BA36" s="675"/>
      <c r="BB36" s="671"/>
      <c r="BC36" s="675"/>
      <c r="BD36" s="671"/>
      <c r="BE36" s="675"/>
      <c r="BF36" s="671"/>
      <c r="BG36" s="675"/>
      <c r="BH36" s="671"/>
      <c r="BI36" s="675"/>
      <c r="BJ36" s="671"/>
      <c r="BK36" s="675"/>
      <c r="BL36" s="671"/>
      <c r="BM36" s="675"/>
      <c r="BN36" s="671"/>
      <c r="BO36" s="675"/>
      <c r="BP36" s="671"/>
      <c r="BQ36" s="675"/>
      <c r="BR36" s="671"/>
      <c r="BS36" s="675"/>
      <c r="BT36" s="671"/>
      <c r="BU36" s="675"/>
      <c r="BV36" s="671"/>
      <c r="BW36" s="675"/>
      <c r="BX36" s="671"/>
      <c r="BY36" s="675"/>
      <c r="BZ36" s="671"/>
      <c r="CA36" s="675"/>
      <c r="CB36" s="671"/>
      <c r="CC36" s="675"/>
      <c r="CD36" s="671"/>
      <c r="CE36" s="675"/>
      <c r="CF36" s="671"/>
      <c r="CG36" s="675"/>
      <c r="CH36" s="671"/>
      <c r="CI36" s="675"/>
      <c r="CJ36" s="671"/>
      <c r="CK36" s="675"/>
      <c r="CL36" s="671"/>
      <c r="CM36" s="675"/>
      <c r="CN36" s="671"/>
      <c r="CO36" s="675"/>
      <c r="CP36" s="671"/>
      <c r="CQ36" s="675"/>
      <c r="CR36" s="671"/>
      <c r="CS36" s="675"/>
      <c r="CT36" s="671"/>
      <c r="CU36" s="675"/>
      <c r="CV36" s="671"/>
      <c r="CW36" s="675"/>
      <c r="CX36" s="671"/>
      <c r="CY36" s="675"/>
      <c r="CZ36" s="671"/>
      <c r="DA36" s="675"/>
      <c r="DB36" s="671"/>
      <c r="DC36" s="675"/>
      <c r="DD36" s="671"/>
      <c r="DE36" s="675"/>
      <c r="DF36" s="671"/>
      <c r="DG36" s="675"/>
      <c r="DH36" s="671"/>
      <c r="DI36" s="675"/>
      <c r="DJ36" s="671"/>
      <c r="DK36" s="675"/>
      <c r="DL36" s="671"/>
      <c r="DM36" s="675"/>
      <c r="DN36" s="671"/>
      <c r="DO36" s="675"/>
      <c r="DP36" s="671"/>
      <c r="DQ36" s="675"/>
      <c r="DR36" s="671"/>
      <c r="DS36" s="675"/>
      <c r="DT36" s="671"/>
      <c r="DU36" s="675"/>
      <c r="DV36" s="671"/>
      <c r="DW36" s="675"/>
      <c r="DX36" s="671"/>
      <c r="DY36" s="675"/>
      <c r="DZ36" s="671"/>
      <c r="EA36" s="675"/>
      <c r="EB36" s="671"/>
      <c r="EC36" s="672"/>
      <c r="ED36" s="49"/>
      <c r="EE36" s="523"/>
      <c r="EF36" s="530"/>
      <c r="EG36" s="530"/>
      <c r="EH36" s="524"/>
      <c r="EI36" s="49"/>
      <c r="EJ36" s="49"/>
      <c r="EK36" s="32">
        <f t="shared" si="3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676"/>
      <c r="G37" s="676"/>
      <c r="H37" s="674"/>
      <c r="I37" s="674"/>
      <c r="J37" s="674"/>
      <c r="K37" s="674"/>
      <c r="L37" s="674"/>
      <c r="M37" s="674"/>
      <c r="N37" s="674"/>
      <c r="O37" s="674"/>
      <c r="P37" s="674"/>
      <c r="Q37" s="674"/>
      <c r="R37" s="674"/>
      <c r="S37" s="674"/>
      <c r="T37" s="674"/>
      <c r="U37" s="674"/>
      <c r="V37" s="674"/>
      <c r="W37" s="674"/>
      <c r="X37" s="674"/>
      <c r="Y37" s="674"/>
      <c r="Z37" s="674"/>
      <c r="AA37" s="674"/>
      <c r="AB37" s="674"/>
      <c r="AC37" s="674"/>
      <c r="AD37" s="674"/>
      <c r="AE37" s="674"/>
      <c r="AF37" s="674"/>
      <c r="AG37" s="674"/>
      <c r="AH37" s="674"/>
      <c r="AI37" s="674"/>
      <c r="AJ37" s="674"/>
      <c r="AK37" s="674"/>
      <c r="AL37" s="674"/>
      <c r="AM37" s="674"/>
      <c r="AN37" s="674"/>
      <c r="AO37" s="674"/>
      <c r="AP37" s="674"/>
      <c r="AQ37" s="674"/>
      <c r="AR37" s="674"/>
      <c r="AS37" s="674"/>
      <c r="AT37" s="674"/>
      <c r="AU37" s="674"/>
      <c r="AV37" s="674"/>
      <c r="AW37" s="674"/>
      <c r="AX37" s="674"/>
      <c r="AY37" s="674"/>
      <c r="AZ37" s="674"/>
      <c r="BA37" s="674"/>
      <c r="BB37" s="674"/>
      <c r="BC37" s="674"/>
      <c r="BD37" s="674"/>
      <c r="BE37" s="674"/>
      <c r="BF37" s="674"/>
      <c r="BG37" s="674"/>
      <c r="BH37" s="674"/>
      <c r="BI37" s="674"/>
      <c r="BJ37" s="674"/>
      <c r="BK37" s="674"/>
      <c r="BL37" s="674"/>
      <c r="BM37" s="674"/>
      <c r="BN37" s="674"/>
      <c r="BO37" s="674"/>
      <c r="BP37" s="674"/>
      <c r="BQ37" s="674"/>
      <c r="BR37" s="674"/>
      <c r="BS37" s="674"/>
      <c r="BT37" s="674"/>
      <c r="BU37" s="674"/>
      <c r="BV37" s="674"/>
      <c r="BW37" s="674"/>
      <c r="BX37" s="674"/>
      <c r="BY37" s="674"/>
      <c r="BZ37" s="674"/>
      <c r="CA37" s="674"/>
      <c r="CB37" s="674"/>
      <c r="CC37" s="674"/>
      <c r="CD37" s="674"/>
      <c r="CE37" s="674"/>
      <c r="CF37" s="674"/>
      <c r="CG37" s="674"/>
      <c r="CH37" s="674"/>
      <c r="CI37" s="674"/>
      <c r="CJ37" s="674"/>
      <c r="CK37" s="674"/>
      <c r="CL37" s="674"/>
      <c r="CM37" s="674"/>
      <c r="CN37" s="674"/>
      <c r="CO37" s="674"/>
      <c r="CP37" s="674"/>
      <c r="CQ37" s="674"/>
      <c r="CR37" s="674"/>
      <c r="CS37" s="674"/>
      <c r="CT37" s="674"/>
      <c r="CU37" s="674"/>
      <c r="CV37" s="674"/>
      <c r="CW37" s="674"/>
      <c r="CX37" s="674"/>
      <c r="CY37" s="674"/>
      <c r="CZ37" s="674"/>
      <c r="DA37" s="674"/>
      <c r="DB37" s="674"/>
      <c r="DC37" s="674"/>
      <c r="DD37" s="674"/>
      <c r="DE37" s="674"/>
      <c r="DF37" s="674"/>
      <c r="DG37" s="674"/>
      <c r="DH37" s="674"/>
      <c r="DI37" s="674"/>
      <c r="DJ37" s="674"/>
      <c r="DK37" s="674"/>
      <c r="DL37" s="674"/>
      <c r="DM37" s="674"/>
      <c r="DN37" s="674"/>
      <c r="DO37" s="674"/>
      <c r="DP37" s="674"/>
      <c r="DQ37" s="674"/>
      <c r="DR37" s="674"/>
      <c r="DS37" s="674"/>
      <c r="DT37" s="674"/>
      <c r="DU37" s="674"/>
      <c r="DV37" s="674"/>
      <c r="DW37" s="674"/>
      <c r="DX37" s="674"/>
      <c r="DY37" s="674"/>
      <c r="DZ37" s="671"/>
      <c r="EA37" s="675"/>
      <c r="EB37" s="671"/>
      <c r="EC37" s="672"/>
      <c r="ED37" s="49"/>
      <c r="EE37" s="523"/>
      <c r="EF37" s="530"/>
      <c r="EG37" s="530"/>
      <c r="EH37" s="524"/>
      <c r="EI37" s="49"/>
      <c r="EJ37" s="49"/>
      <c r="EK37" s="525">
        <f t="shared" si="3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677"/>
      <c r="G38" s="678"/>
      <c r="H38" s="671"/>
      <c r="I38" s="675"/>
      <c r="J38" s="671"/>
      <c r="K38" s="675"/>
      <c r="L38" s="671"/>
      <c r="M38" s="675"/>
      <c r="N38" s="671"/>
      <c r="O38" s="675"/>
      <c r="P38" s="671"/>
      <c r="Q38" s="675"/>
      <c r="R38" s="671"/>
      <c r="S38" s="675"/>
      <c r="T38" s="671"/>
      <c r="U38" s="675"/>
      <c r="V38" s="671"/>
      <c r="W38" s="675"/>
      <c r="X38" s="671"/>
      <c r="Y38" s="675"/>
      <c r="Z38" s="671"/>
      <c r="AA38" s="675"/>
      <c r="AB38" s="671"/>
      <c r="AC38" s="675"/>
      <c r="AD38" s="671"/>
      <c r="AE38" s="675"/>
      <c r="AF38" s="671"/>
      <c r="AG38" s="675"/>
      <c r="AH38" s="671"/>
      <c r="AI38" s="675"/>
      <c r="AJ38" s="671"/>
      <c r="AK38" s="675"/>
      <c r="AL38" s="671"/>
      <c r="AM38" s="675"/>
      <c r="AN38" s="671"/>
      <c r="AO38" s="675"/>
      <c r="AP38" s="671"/>
      <c r="AQ38" s="675"/>
      <c r="AR38" s="671"/>
      <c r="AS38" s="675"/>
      <c r="AT38" s="671"/>
      <c r="AU38" s="675"/>
      <c r="AV38" s="671"/>
      <c r="AW38" s="675"/>
      <c r="AX38" s="671"/>
      <c r="AY38" s="675"/>
      <c r="AZ38" s="671"/>
      <c r="BA38" s="675"/>
      <c r="BB38" s="671"/>
      <c r="BC38" s="675"/>
      <c r="BD38" s="671"/>
      <c r="BE38" s="675"/>
      <c r="BF38" s="671"/>
      <c r="BG38" s="675"/>
      <c r="BH38" s="671"/>
      <c r="BI38" s="675"/>
      <c r="BJ38" s="671"/>
      <c r="BK38" s="675"/>
      <c r="BL38" s="671"/>
      <c r="BM38" s="675"/>
      <c r="BN38" s="671"/>
      <c r="BO38" s="675"/>
      <c r="BP38" s="671"/>
      <c r="BQ38" s="675"/>
      <c r="BR38" s="671"/>
      <c r="BS38" s="675"/>
      <c r="BT38" s="671"/>
      <c r="BU38" s="675"/>
      <c r="BV38" s="671"/>
      <c r="BW38" s="675"/>
      <c r="BX38" s="671"/>
      <c r="BY38" s="675"/>
      <c r="BZ38" s="671"/>
      <c r="CA38" s="675"/>
      <c r="CB38" s="671"/>
      <c r="CC38" s="675"/>
      <c r="CD38" s="671"/>
      <c r="CE38" s="675"/>
      <c r="CF38" s="671"/>
      <c r="CG38" s="675"/>
      <c r="CH38" s="671"/>
      <c r="CI38" s="675"/>
      <c r="CJ38" s="671"/>
      <c r="CK38" s="675"/>
      <c r="CL38" s="671"/>
      <c r="CM38" s="675"/>
      <c r="CN38" s="671"/>
      <c r="CO38" s="675"/>
      <c r="CP38" s="671"/>
      <c r="CQ38" s="675"/>
      <c r="CR38" s="671"/>
      <c r="CS38" s="675"/>
      <c r="CT38" s="671"/>
      <c r="CU38" s="675"/>
      <c r="CV38" s="671"/>
      <c r="CW38" s="675"/>
      <c r="CX38" s="671"/>
      <c r="CY38" s="675"/>
      <c r="CZ38" s="671"/>
      <c r="DA38" s="675"/>
      <c r="DB38" s="671"/>
      <c r="DC38" s="675"/>
      <c r="DD38" s="671"/>
      <c r="DE38" s="675"/>
      <c r="DF38" s="671"/>
      <c r="DG38" s="675"/>
      <c r="DH38" s="671"/>
      <c r="DI38" s="675"/>
      <c r="DJ38" s="671"/>
      <c r="DK38" s="675"/>
      <c r="DL38" s="671"/>
      <c r="DM38" s="675"/>
      <c r="DN38" s="671"/>
      <c r="DO38" s="675"/>
      <c r="DP38" s="671"/>
      <c r="DQ38" s="675"/>
      <c r="DR38" s="671"/>
      <c r="DS38" s="675"/>
      <c r="DT38" s="671"/>
      <c r="DU38" s="675"/>
      <c r="DV38" s="671"/>
      <c r="DW38" s="675"/>
      <c r="DX38" s="671"/>
      <c r="DY38" s="675"/>
      <c r="DZ38" s="671"/>
      <c r="EA38" s="675"/>
      <c r="EB38" s="671"/>
      <c r="EC38" s="672"/>
      <c r="ED38" s="49"/>
      <c r="EE38" s="523"/>
      <c r="EF38" s="530"/>
      <c r="EG38" s="530"/>
      <c r="EH38" s="524"/>
      <c r="EI38" s="49"/>
      <c r="EJ38" s="49"/>
      <c r="EK38" s="32">
        <f t="shared" si="3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676"/>
      <c r="G39" s="676"/>
      <c r="H39" s="674"/>
      <c r="I39" s="674"/>
      <c r="J39" s="674"/>
      <c r="K39" s="674"/>
      <c r="L39" s="674"/>
      <c r="M39" s="674"/>
      <c r="N39" s="674"/>
      <c r="O39" s="674"/>
      <c r="P39" s="674"/>
      <c r="Q39" s="674"/>
      <c r="R39" s="674"/>
      <c r="S39" s="674"/>
      <c r="T39" s="674"/>
      <c r="U39" s="674"/>
      <c r="V39" s="674"/>
      <c r="W39" s="674"/>
      <c r="X39" s="674"/>
      <c r="Y39" s="674"/>
      <c r="Z39" s="674"/>
      <c r="AA39" s="674"/>
      <c r="AB39" s="674"/>
      <c r="AC39" s="674"/>
      <c r="AD39" s="674"/>
      <c r="AE39" s="674"/>
      <c r="AF39" s="674"/>
      <c r="AG39" s="674"/>
      <c r="AH39" s="674"/>
      <c r="AI39" s="674"/>
      <c r="AJ39" s="674"/>
      <c r="AK39" s="674"/>
      <c r="AL39" s="674"/>
      <c r="AM39" s="674"/>
      <c r="AN39" s="674"/>
      <c r="AO39" s="674"/>
      <c r="AP39" s="674"/>
      <c r="AQ39" s="674"/>
      <c r="AR39" s="674"/>
      <c r="AS39" s="674"/>
      <c r="AT39" s="674"/>
      <c r="AU39" s="674"/>
      <c r="AV39" s="674"/>
      <c r="AW39" s="674"/>
      <c r="AX39" s="674"/>
      <c r="AY39" s="674"/>
      <c r="AZ39" s="674"/>
      <c r="BA39" s="674"/>
      <c r="BB39" s="674"/>
      <c r="BC39" s="674"/>
      <c r="BD39" s="674"/>
      <c r="BE39" s="674"/>
      <c r="BF39" s="674"/>
      <c r="BG39" s="674"/>
      <c r="BH39" s="674"/>
      <c r="BI39" s="674"/>
      <c r="BJ39" s="674"/>
      <c r="BK39" s="674"/>
      <c r="BL39" s="674"/>
      <c r="BM39" s="674"/>
      <c r="BN39" s="674"/>
      <c r="BO39" s="674"/>
      <c r="BP39" s="674"/>
      <c r="BQ39" s="674"/>
      <c r="BR39" s="674"/>
      <c r="BS39" s="674"/>
      <c r="BT39" s="674"/>
      <c r="BU39" s="674"/>
      <c r="BV39" s="674"/>
      <c r="BW39" s="674"/>
      <c r="BX39" s="674"/>
      <c r="BY39" s="674"/>
      <c r="BZ39" s="674"/>
      <c r="CA39" s="674"/>
      <c r="CB39" s="674"/>
      <c r="CC39" s="674"/>
      <c r="CD39" s="674"/>
      <c r="CE39" s="674"/>
      <c r="CF39" s="674"/>
      <c r="CG39" s="674"/>
      <c r="CH39" s="674"/>
      <c r="CI39" s="674"/>
      <c r="CJ39" s="674"/>
      <c r="CK39" s="674"/>
      <c r="CL39" s="674"/>
      <c r="CM39" s="674"/>
      <c r="CN39" s="674"/>
      <c r="CO39" s="674"/>
      <c r="CP39" s="674"/>
      <c r="CQ39" s="674"/>
      <c r="CR39" s="674"/>
      <c r="CS39" s="674"/>
      <c r="CT39" s="674"/>
      <c r="CU39" s="674"/>
      <c r="CV39" s="674"/>
      <c r="CW39" s="674"/>
      <c r="CX39" s="674"/>
      <c r="CY39" s="674"/>
      <c r="CZ39" s="674"/>
      <c r="DA39" s="674"/>
      <c r="DB39" s="674"/>
      <c r="DC39" s="674"/>
      <c r="DD39" s="674"/>
      <c r="DE39" s="674"/>
      <c r="DF39" s="674"/>
      <c r="DG39" s="674"/>
      <c r="DH39" s="674"/>
      <c r="DI39" s="674"/>
      <c r="DJ39" s="674"/>
      <c r="DK39" s="674"/>
      <c r="DL39" s="674"/>
      <c r="DM39" s="674"/>
      <c r="DN39" s="674"/>
      <c r="DO39" s="674"/>
      <c r="DP39" s="674"/>
      <c r="DQ39" s="674"/>
      <c r="DR39" s="674"/>
      <c r="DS39" s="674"/>
      <c r="DT39" s="674"/>
      <c r="DU39" s="674"/>
      <c r="DV39" s="674"/>
      <c r="DW39" s="674"/>
      <c r="DX39" s="674"/>
      <c r="DY39" s="674"/>
      <c r="DZ39" s="671"/>
      <c r="EA39" s="675"/>
      <c r="EB39" s="671"/>
      <c r="EC39" s="672"/>
      <c r="ED39" s="49"/>
      <c r="EE39" s="523"/>
      <c r="EF39" s="530"/>
      <c r="EG39" s="530"/>
      <c r="EH39" s="524"/>
      <c r="EI39" s="49"/>
      <c r="EJ39" s="49"/>
      <c r="EK39" s="525">
        <f t="shared" si="3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73"/>
      <c r="G40" s="673"/>
      <c r="H40" s="669">
        <v>20</v>
      </c>
      <c r="I40" s="669"/>
      <c r="J40" s="669">
        <v>20</v>
      </c>
      <c r="K40" s="669"/>
      <c r="L40" s="669">
        <v>20</v>
      </c>
      <c r="M40" s="669"/>
      <c r="N40" s="669">
        <v>20</v>
      </c>
      <c r="O40" s="669"/>
      <c r="P40" s="669">
        <v>20</v>
      </c>
      <c r="Q40" s="669"/>
      <c r="R40" s="669">
        <v>20</v>
      </c>
      <c r="S40" s="669"/>
      <c r="T40" s="669">
        <v>20</v>
      </c>
      <c r="U40" s="669"/>
      <c r="V40" s="669">
        <v>20</v>
      </c>
      <c r="W40" s="669"/>
      <c r="X40" s="669">
        <v>20</v>
      </c>
      <c r="Y40" s="669"/>
      <c r="Z40" s="669">
        <v>20</v>
      </c>
      <c r="AA40" s="669"/>
      <c r="AB40" s="669">
        <v>20</v>
      </c>
      <c r="AC40" s="669"/>
      <c r="AD40" s="669">
        <v>20</v>
      </c>
      <c r="AE40" s="669"/>
      <c r="AF40" s="669">
        <v>20</v>
      </c>
      <c r="AG40" s="669"/>
      <c r="AH40" s="669">
        <v>20</v>
      </c>
      <c r="AI40" s="669"/>
      <c r="AJ40" s="669">
        <v>20</v>
      </c>
      <c r="AK40" s="669"/>
      <c r="AL40" s="669">
        <v>20</v>
      </c>
      <c r="AM40" s="669"/>
      <c r="AN40" s="669">
        <v>20</v>
      </c>
      <c r="AO40" s="669"/>
      <c r="AP40" s="669">
        <v>30</v>
      </c>
      <c r="AQ40" s="669"/>
      <c r="AR40" s="669">
        <v>40</v>
      </c>
      <c r="AS40" s="669"/>
      <c r="AT40" s="669">
        <v>40</v>
      </c>
      <c r="AU40" s="669"/>
      <c r="AV40" s="669">
        <v>40</v>
      </c>
      <c r="AW40" s="669"/>
      <c r="AX40" s="669">
        <v>40</v>
      </c>
      <c r="AY40" s="669"/>
      <c r="AZ40" s="669">
        <v>40</v>
      </c>
      <c r="BA40" s="669"/>
      <c r="BB40" s="669">
        <v>40</v>
      </c>
      <c r="BC40" s="669"/>
      <c r="BD40" s="669">
        <v>40</v>
      </c>
      <c r="BE40" s="669"/>
      <c r="BF40" s="669">
        <v>40</v>
      </c>
      <c r="BG40" s="669"/>
      <c r="BH40" s="669">
        <v>40</v>
      </c>
      <c r="BI40" s="669"/>
      <c r="BJ40" s="669">
        <v>40</v>
      </c>
      <c r="BK40" s="669"/>
      <c r="BL40" s="669">
        <v>40</v>
      </c>
      <c r="BM40" s="669"/>
      <c r="BN40" s="669">
        <v>40</v>
      </c>
      <c r="BO40" s="669"/>
      <c r="BP40" s="669">
        <v>40</v>
      </c>
      <c r="BQ40" s="669"/>
      <c r="BR40" s="669">
        <v>40</v>
      </c>
      <c r="BS40" s="669"/>
      <c r="BT40" s="669">
        <v>40</v>
      </c>
      <c r="BU40" s="669"/>
      <c r="BV40" s="669">
        <v>40</v>
      </c>
      <c r="BW40" s="669"/>
      <c r="BX40" s="669">
        <v>40</v>
      </c>
      <c r="BY40" s="669"/>
      <c r="BZ40" s="669">
        <v>40</v>
      </c>
      <c r="CA40" s="669"/>
      <c r="CB40" s="669">
        <v>40</v>
      </c>
      <c r="CC40" s="669"/>
      <c r="CD40" s="669">
        <v>40</v>
      </c>
      <c r="CE40" s="669"/>
      <c r="CF40" s="669">
        <v>40</v>
      </c>
      <c r="CG40" s="669"/>
      <c r="CH40" s="669">
        <v>40</v>
      </c>
      <c r="CI40" s="669"/>
      <c r="CJ40" s="669">
        <v>50</v>
      </c>
      <c r="CK40" s="669"/>
      <c r="CL40" s="669">
        <v>40</v>
      </c>
      <c r="CM40" s="669"/>
      <c r="CN40" s="669">
        <v>40</v>
      </c>
      <c r="CO40" s="669"/>
      <c r="CP40" s="669">
        <v>40</v>
      </c>
      <c r="CQ40" s="669"/>
      <c r="CR40" s="669">
        <v>40</v>
      </c>
      <c r="CS40" s="669"/>
      <c r="CT40" s="669">
        <v>40</v>
      </c>
      <c r="CU40" s="669"/>
      <c r="CV40" s="669">
        <v>40</v>
      </c>
      <c r="CW40" s="669"/>
      <c r="CX40" s="669">
        <v>40</v>
      </c>
      <c r="CY40" s="669"/>
      <c r="CZ40" s="669">
        <v>40</v>
      </c>
      <c r="DA40" s="669"/>
      <c r="DB40" s="669">
        <v>40</v>
      </c>
      <c r="DC40" s="669"/>
      <c r="DD40" s="669">
        <v>40</v>
      </c>
      <c r="DE40" s="669"/>
      <c r="DF40" s="669">
        <v>40</v>
      </c>
      <c r="DG40" s="669"/>
      <c r="DH40" s="669">
        <v>40</v>
      </c>
      <c r="DI40" s="669"/>
      <c r="DJ40" s="669">
        <v>40</v>
      </c>
      <c r="DK40" s="669"/>
      <c r="DL40" s="669">
        <v>30</v>
      </c>
      <c r="DM40" s="669"/>
      <c r="DN40" s="669">
        <v>30</v>
      </c>
      <c r="DO40" s="669"/>
      <c r="DP40" s="669">
        <v>20</v>
      </c>
      <c r="DQ40" s="669"/>
      <c r="DR40" s="669">
        <v>20</v>
      </c>
      <c r="DS40" s="669"/>
      <c r="DT40" s="669">
        <v>20</v>
      </c>
      <c r="DU40" s="669"/>
      <c r="DV40" s="669">
        <v>20</v>
      </c>
      <c r="DW40" s="669"/>
      <c r="DX40" s="667"/>
      <c r="DY40" s="670"/>
      <c r="DZ40" s="667"/>
      <c r="EA40" s="670"/>
      <c r="EB40" s="667"/>
      <c r="EC40" s="668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661"/>
      <c r="G41" s="666"/>
      <c r="H41" s="664">
        <f>H40/180</f>
        <v>0.1111111111111111</v>
      </c>
      <c r="I41" s="665"/>
      <c r="J41" s="664">
        <f>J40/180</f>
        <v>0.1111111111111111</v>
      </c>
      <c r="K41" s="665"/>
      <c r="L41" s="664">
        <f>L40/180</f>
        <v>0.1111111111111111</v>
      </c>
      <c r="M41" s="665"/>
      <c r="N41" s="664">
        <f>N40/180</f>
        <v>0.1111111111111111</v>
      </c>
      <c r="O41" s="665"/>
      <c r="P41" s="664">
        <f>P40/180</f>
        <v>0.1111111111111111</v>
      </c>
      <c r="Q41" s="665"/>
      <c r="R41" s="664">
        <f>R40/180</f>
        <v>0.1111111111111111</v>
      </c>
      <c r="S41" s="665"/>
      <c r="T41" s="664">
        <f>T40/180</f>
        <v>0.1111111111111111</v>
      </c>
      <c r="U41" s="665"/>
      <c r="V41" s="664">
        <f>V40/180</f>
        <v>0.1111111111111111</v>
      </c>
      <c r="W41" s="665"/>
      <c r="X41" s="664">
        <f>X40/180</f>
        <v>0.1111111111111111</v>
      </c>
      <c r="Y41" s="665"/>
      <c r="Z41" s="664">
        <f>Z40/180</f>
        <v>0.1111111111111111</v>
      </c>
      <c r="AA41" s="665"/>
      <c r="AB41" s="664">
        <f>AB40/180</f>
        <v>0.1111111111111111</v>
      </c>
      <c r="AC41" s="665"/>
      <c r="AD41" s="664">
        <f>AD40/180</f>
        <v>0.1111111111111111</v>
      </c>
      <c r="AE41" s="665"/>
      <c r="AF41" s="664">
        <f>AF40/180</f>
        <v>0.1111111111111111</v>
      </c>
      <c r="AG41" s="665"/>
      <c r="AH41" s="664">
        <f>AH40/180</f>
        <v>0.1111111111111111</v>
      </c>
      <c r="AI41" s="665"/>
      <c r="AJ41" s="664">
        <f>AJ40/180</f>
        <v>0.1111111111111111</v>
      </c>
      <c r="AK41" s="665"/>
      <c r="AL41" s="664">
        <f>AL40/180</f>
        <v>0.1111111111111111</v>
      </c>
      <c r="AM41" s="665"/>
      <c r="AN41" s="664">
        <f>AN40/180</f>
        <v>0.1111111111111111</v>
      </c>
      <c r="AO41" s="665"/>
      <c r="AP41" s="664">
        <f>AP40/180</f>
        <v>0.16666666666666666</v>
      </c>
      <c r="AQ41" s="665"/>
      <c r="AR41" s="664">
        <f>AR40/180</f>
        <v>0.22222222222222221</v>
      </c>
      <c r="AS41" s="665"/>
      <c r="AT41" s="664">
        <f>AT40/180</f>
        <v>0.22222222222222221</v>
      </c>
      <c r="AU41" s="665"/>
      <c r="AV41" s="664">
        <f>AV40/180</f>
        <v>0.22222222222222221</v>
      </c>
      <c r="AW41" s="665"/>
      <c r="AX41" s="664">
        <f>AX40/180</f>
        <v>0.22222222222222221</v>
      </c>
      <c r="AY41" s="665"/>
      <c r="AZ41" s="664">
        <f>AZ40/180</f>
        <v>0.22222222222222221</v>
      </c>
      <c r="BA41" s="665"/>
      <c r="BB41" s="664">
        <f>BB40/180</f>
        <v>0.22222222222222221</v>
      </c>
      <c r="BC41" s="665"/>
      <c r="BD41" s="664">
        <f>BD40/180</f>
        <v>0.22222222222222221</v>
      </c>
      <c r="BE41" s="665"/>
      <c r="BF41" s="664">
        <f>BF40/180</f>
        <v>0.22222222222222221</v>
      </c>
      <c r="BG41" s="665"/>
      <c r="BH41" s="664">
        <f>BH40/180</f>
        <v>0.22222222222222221</v>
      </c>
      <c r="BI41" s="665"/>
      <c r="BJ41" s="664">
        <f>BJ40/180</f>
        <v>0.22222222222222221</v>
      </c>
      <c r="BK41" s="665"/>
      <c r="BL41" s="664">
        <f>BL40/180</f>
        <v>0.22222222222222221</v>
      </c>
      <c r="BM41" s="665"/>
      <c r="BN41" s="664">
        <f>BN40/180</f>
        <v>0.22222222222222221</v>
      </c>
      <c r="BO41" s="665"/>
      <c r="BP41" s="664">
        <f>BP40/180</f>
        <v>0.22222222222222221</v>
      </c>
      <c r="BQ41" s="665"/>
      <c r="BR41" s="664">
        <f>BR40/180</f>
        <v>0.22222222222222221</v>
      </c>
      <c r="BS41" s="665"/>
      <c r="BT41" s="664">
        <f>BT40/180</f>
        <v>0.22222222222222221</v>
      </c>
      <c r="BU41" s="665"/>
      <c r="BV41" s="664">
        <f>BV40/180</f>
        <v>0.22222222222222221</v>
      </c>
      <c r="BW41" s="665"/>
      <c r="BX41" s="664">
        <f>BX40/180</f>
        <v>0.22222222222222221</v>
      </c>
      <c r="BY41" s="665"/>
      <c r="BZ41" s="664">
        <f>BZ40/180</f>
        <v>0.22222222222222221</v>
      </c>
      <c r="CA41" s="665"/>
      <c r="CB41" s="664">
        <f>CB40/180</f>
        <v>0.22222222222222221</v>
      </c>
      <c r="CC41" s="665"/>
      <c r="CD41" s="664">
        <f>CD40/180</f>
        <v>0.22222222222222221</v>
      </c>
      <c r="CE41" s="665"/>
      <c r="CF41" s="664">
        <f>CF40/180</f>
        <v>0.22222222222222221</v>
      </c>
      <c r="CG41" s="665"/>
      <c r="CH41" s="664">
        <f>CH40/180</f>
        <v>0.22222222222222221</v>
      </c>
      <c r="CI41" s="665"/>
      <c r="CJ41" s="664">
        <f>CJ40/180</f>
        <v>0.27777777777777779</v>
      </c>
      <c r="CK41" s="665"/>
      <c r="CL41" s="664">
        <f>CL40/180</f>
        <v>0.22222222222222221</v>
      </c>
      <c r="CM41" s="665"/>
      <c r="CN41" s="664">
        <f>CN40/180</f>
        <v>0.22222222222222221</v>
      </c>
      <c r="CO41" s="665"/>
      <c r="CP41" s="664">
        <f>CP40/180</f>
        <v>0.22222222222222221</v>
      </c>
      <c r="CQ41" s="665"/>
      <c r="CR41" s="664">
        <f>CR40/180</f>
        <v>0.22222222222222221</v>
      </c>
      <c r="CS41" s="665"/>
      <c r="CT41" s="664">
        <f>CT40/180</f>
        <v>0.22222222222222221</v>
      </c>
      <c r="CU41" s="665"/>
      <c r="CV41" s="664">
        <f>CV40/180</f>
        <v>0.22222222222222221</v>
      </c>
      <c r="CW41" s="665"/>
      <c r="CX41" s="664">
        <f>CX40/180</f>
        <v>0.22222222222222221</v>
      </c>
      <c r="CY41" s="665"/>
      <c r="CZ41" s="664">
        <f>CZ40/180</f>
        <v>0.22222222222222221</v>
      </c>
      <c r="DA41" s="665"/>
      <c r="DB41" s="664">
        <f>DB40/180</f>
        <v>0.22222222222222221</v>
      </c>
      <c r="DC41" s="665"/>
      <c r="DD41" s="664">
        <f>DD40/180</f>
        <v>0.22222222222222221</v>
      </c>
      <c r="DE41" s="665"/>
      <c r="DF41" s="664">
        <f>DF40/180</f>
        <v>0.22222222222222221</v>
      </c>
      <c r="DG41" s="665"/>
      <c r="DH41" s="664">
        <f>DH40/180</f>
        <v>0.22222222222222221</v>
      </c>
      <c r="DI41" s="665"/>
      <c r="DJ41" s="664">
        <f>DJ40/180</f>
        <v>0.22222222222222221</v>
      </c>
      <c r="DK41" s="665"/>
      <c r="DL41" s="664">
        <f>DL40/180</f>
        <v>0.16666666666666666</v>
      </c>
      <c r="DM41" s="665"/>
      <c r="DN41" s="664">
        <f>DN40/180</f>
        <v>0.16666666666666666</v>
      </c>
      <c r="DO41" s="665"/>
      <c r="DP41" s="664">
        <f>DP40/180</f>
        <v>0.1111111111111111</v>
      </c>
      <c r="DQ41" s="665"/>
      <c r="DR41" s="664">
        <f>DR40/180</f>
        <v>0.1111111111111111</v>
      </c>
      <c r="DS41" s="665"/>
      <c r="DT41" s="664">
        <f>DT40/180</f>
        <v>0.1111111111111111</v>
      </c>
      <c r="DU41" s="665"/>
      <c r="DV41" s="664">
        <f>DV40/180</f>
        <v>0.1111111111111111</v>
      </c>
      <c r="DW41" s="665"/>
      <c r="DX41" s="661"/>
      <c r="DY41" s="666"/>
      <c r="DZ41" s="661"/>
      <c r="EA41" s="666"/>
      <c r="EB41" s="661"/>
      <c r="EC41" s="662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3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654" t="s">
        <v>80</v>
      </c>
      <c r="D44" s="655"/>
      <c r="E44" s="554"/>
      <c r="F44" s="663">
        <f>SUM(F19,F22,,F24,F26,F28,F30,F33,F40)</f>
        <v>0</v>
      </c>
      <c r="G44" s="652"/>
      <c r="H44" s="660">
        <f t="shared" ref="H44" si="4">SUM(H19,H22,,H24,H26,H28,H30,H33,H40)</f>
        <v>96</v>
      </c>
      <c r="I44" s="652"/>
      <c r="J44" s="652">
        <f t="shared" ref="J44" si="5">SUM(J19,J22,,J24,J26,J28,J30,J33,J40)</f>
        <v>96</v>
      </c>
      <c r="K44" s="652"/>
      <c r="L44" s="652">
        <f t="shared" ref="L44" si="6">SUM(L19,L22,,L24,L26,L28,L30,L33,L40)</f>
        <v>116</v>
      </c>
      <c r="M44" s="652"/>
      <c r="N44" s="652">
        <f t="shared" ref="N44" si="7">SUM(N19,N22,,N24,N26,N28,N30,N33,N40)</f>
        <v>116</v>
      </c>
      <c r="O44" s="652"/>
      <c r="P44" s="652">
        <f t="shared" ref="P44" si="8">SUM(P19,P22,,P24,P26,P28,P30,P33,P40)</f>
        <v>116</v>
      </c>
      <c r="Q44" s="652"/>
      <c r="R44" s="657">
        <f t="shared" ref="R44" si="9">SUM(R19,R22,,R24,R26,R28,R30,R33,R40)</f>
        <v>116</v>
      </c>
      <c r="S44" s="658"/>
      <c r="T44" s="659">
        <f t="shared" ref="T44" si="10">SUM(T19,T22,,T24,T26,T28,T30,T33,T40)</f>
        <v>290</v>
      </c>
      <c r="U44" s="652"/>
      <c r="V44" s="652">
        <f t="shared" ref="V44" si="11">SUM(V19,V22,,V24,V26,V28,V30,V33,V40)</f>
        <v>410</v>
      </c>
      <c r="W44" s="652"/>
      <c r="X44" s="652">
        <f t="shared" ref="X44" si="12">SUM(X19,X22,,X24,X26,X28,X30,X33,X40)</f>
        <v>410</v>
      </c>
      <c r="Y44" s="652"/>
      <c r="Z44" s="652">
        <f t="shared" ref="Z44" si="13">SUM(Z19,Z22,,Z24,Z26,Z28,Z30,Z33,Z40)</f>
        <v>410</v>
      </c>
      <c r="AA44" s="652"/>
      <c r="AB44" s="652">
        <f t="shared" ref="AB44" si="14">SUM(AB19,AB22,,AB24,AB26,AB28,AB30,AB33,AB40)</f>
        <v>402</v>
      </c>
      <c r="AC44" s="652"/>
      <c r="AD44" s="652">
        <f t="shared" ref="AD44" si="15">SUM(AD19,AD22,,AD24,AD26,AD28,AD30,AD33,AD40)</f>
        <v>402</v>
      </c>
      <c r="AE44" s="652"/>
      <c r="AF44" s="652">
        <f t="shared" ref="AF44" si="16">SUM(AF19,AF22,,AF24,AF26,AF28,AF30,AF33,AF40)</f>
        <v>402</v>
      </c>
      <c r="AG44" s="652"/>
      <c r="AH44" s="660">
        <f t="shared" ref="AH44" si="17">SUM(AH19,AH22,,AH24,AH26,AH28,AH30,AH33,AH40)</f>
        <v>402</v>
      </c>
      <c r="AI44" s="652"/>
      <c r="AJ44" s="652">
        <f t="shared" ref="AJ44" si="18">SUM(AJ19,AJ22,,AJ24,AJ26,AJ28,AJ30,AJ33,AJ40)</f>
        <v>402</v>
      </c>
      <c r="AK44" s="652"/>
      <c r="AL44" s="652">
        <f t="shared" ref="AL44" si="19">SUM(AL19,AL22,,AL24,AL26,AL28,AL30,AL33,AL40)</f>
        <v>402</v>
      </c>
      <c r="AM44" s="652"/>
      <c r="AN44" s="652">
        <f t="shared" ref="AN44" si="20">SUM(AN19,AN22,,AN24,AN26,AN28,AN30,AN33,AN40)</f>
        <v>362</v>
      </c>
      <c r="AO44" s="652"/>
      <c r="AP44" s="657">
        <f t="shared" ref="AP44" si="21">SUM(AP19,AP22,,AP24,AP26,AP28,AP30,AP33,AP40)</f>
        <v>344</v>
      </c>
      <c r="AQ44" s="658"/>
      <c r="AR44" s="659">
        <f t="shared" ref="AR44" si="22">SUM(AR19,AR22,,AR24,AR26,AR28,AR30,AR33,AR40)</f>
        <v>470</v>
      </c>
      <c r="AS44" s="652"/>
      <c r="AT44" s="652">
        <f t="shared" ref="AT44" si="23">SUM(AT19,AT22,,AT24,AT26,AT28,AT30,AT33,AT40)</f>
        <v>580</v>
      </c>
      <c r="AU44" s="652"/>
      <c r="AV44" s="652">
        <f t="shared" ref="AV44" si="24">SUM(AV19,AV22,,AV24,AV26,AV28,AV30,AV33,AV40)</f>
        <v>580</v>
      </c>
      <c r="AW44" s="652"/>
      <c r="AX44" s="652">
        <f t="shared" ref="AX44" si="25">SUM(AX19,AX22,,AX24,AX26,AX28,AX30,AX33,AX40)</f>
        <v>580</v>
      </c>
      <c r="AY44" s="652"/>
      <c r="AZ44" s="652">
        <f t="shared" ref="AZ44" si="26">SUM(AZ19,AZ22,,AZ24,AZ26,AZ28,AZ30,AZ33,AZ40)</f>
        <v>580</v>
      </c>
      <c r="BA44" s="652"/>
      <c r="BB44" s="652">
        <f t="shared" ref="BB44" si="27">SUM(BB19,BB22,,BB24,BB26,BB28,BB30,BB33,BB40)</f>
        <v>580</v>
      </c>
      <c r="BC44" s="652"/>
      <c r="BD44" s="652">
        <f t="shared" ref="BD44" si="28">SUM(BD19,BD22,,BD24,BD26,BD28,BD30,BD33,BD40)</f>
        <v>580</v>
      </c>
      <c r="BE44" s="652"/>
      <c r="BF44" s="660">
        <f t="shared" ref="BF44" si="29">SUM(BF19,BF22,,BF24,BF26,BF28,BF30,BF33,BF40)</f>
        <v>580</v>
      </c>
      <c r="BG44" s="652"/>
      <c r="BH44" s="652">
        <f t="shared" ref="BH44" si="30">SUM(BH19,BH22,,BH24,BH26,BH28,BH30,BH33,BH40)</f>
        <v>580</v>
      </c>
      <c r="BI44" s="652"/>
      <c r="BJ44" s="652">
        <f t="shared" ref="BJ44" si="31">SUM(BJ19,BJ22,,BJ24,BJ26,BJ28,BJ30,BJ33,BJ40)</f>
        <v>580</v>
      </c>
      <c r="BK44" s="652"/>
      <c r="BL44" s="652">
        <f t="shared" ref="BL44" si="32">SUM(BL19,BL22,,BL24,BL26,BL28,BL30,BL33,BL40)</f>
        <v>580</v>
      </c>
      <c r="BM44" s="652"/>
      <c r="BN44" s="657">
        <f t="shared" ref="BN44" si="33">SUM(BN19,BN22,,BN24,BN26,BN28,BN30,BN33,BN40)</f>
        <v>402</v>
      </c>
      <c r="BO44" s="658"/>
      <c r="BP44" s="659">
        <f t="shared" ref="BP44" si="34">SUM(BP19,BP22,,BP24,BP26,BP28,BP30,BP33,BP40)</f>
        <v>362</v>
      </c>
      <c r="BQ44" s="652"/>
      <c r="BR44" s="652">
        <f t="shared" ref="BR44" si="35">SUM(BR19,BR22,,BR24,BR26,BR28,BR30,BR33,BR40)</f>
        <v>420</v>
      </c>
      <c r="BS44" s="652"/>
      <c r="BT44" s="652">
        <f t="shared" ref="BT44" si="36">SUM(BT19,BT22,,BT24,BT26,BT28,BT30,BT33,BT40)</f>
        <v>480</v>
      </c>
      <c r="BU44" s="652"/>
      <c r="BV44" s="660">
        <f t="shared" ref="BV44" si="37">SUM(BV19,BV22,,BV24,BV26,BV28,BV30,BV33,BV40)</f>
        <v>480</v>
      </c>
      <c r="BW44" s="652"/>
      <c r="BX44" s="652">
        <f t="shared" ref="BX44" si="38">SUM(BX19,BX22,,BX24,BX26,BX28,BX30,BX33,BX40)</f>
        <v>480</v>
      </c>
      <c r="BY44" s="652"/>
      <c r="BZ44" s="652">
        <f t="shared" ref="BZ44" si="39">SUM(BZ19,BZ22,,BZ24,BZ26,BZ28,BZ30,BZ33,BZ40)</f>
        <v>480</v>
      </c>
      <c r="CA44" s="652"/>
      <c r="CB44" s="652">
        <f t="shared" ref="CB44" si="40">SUM(CB19,CB22,,CB24,CB26,CB28,CB30,CB33,CB40)</f>
        <v>480</v>
      </c>
      <c r="CC44" s="652"/>
      <c r="CD44" s="652">
        <f t="shared" ref="CD44" si="41">SUM(CD19,CD22,,CD24,CD26,CD28,CD30,CD33,CD40)</f>
        <v>432</v>
      </c>
      <c r="CE44" s="652"/>
      <c r="CF44" s="652">
        <f t="shared" ref="CF44" si="42">SUM(CF19,CF22,,CF24,CF26,CF28,CF30,CF33,CF40)</f>
        <v>432</v>
      </c>
      <c r="CG44" s="652"/>
      <c r="CH44" s="652">
        <f t="shared" ref="CH44" si="43">SUM(CH19,CH22,,CH24,CH26,CH28,CH30,CH33,CH40)</f>
        <v>432</v>
      </c>
      <c r="CI44" s="652"/>
      <c r="CJ44" s="652">
        <f t="shared" ref="CJ44" si="44">SUM(CJ19,CJ22,,CJ24,CJ26,CJ28,CJ30,CJ33,CJ40)</f>
        <v>392</v>
      </c>
      <c r="CK44" s="652"/>
      <c r="CL44" s="657">
        <f t="shared" ref="CL44" si="45">SUM(CL19,CL22,,CL24,CL26,CL28,CL30,CL33,CL40)</f>
        <v>354</v>
      </c>
      <c r="CM44" s="658"/>
      <c r="CN44" s="659">
        <f t="shared" ref="CN44" si="46">SUM(CN19,CN22,,CN24,CN26,CN28,CN30,CN33,CN40)</f>
        <v>382</v>
      </c>
      <c r="CO44" s="652"/>
      <c r="CP44" s="652">
        <f t="shared" ref="CP44" si="47">SUM(CP19,CP22,,CP24,CP26,CP28,CP30,CP33,CP40)</f>
        <v>440</v>
      </c>
      <c r="CQ44" s="652"/>
      <c r="CR44" s="652">
        <f t="shared" ref="CR44" si="48">SUM(CR19,CR22,,CR24,CR26,CR28,CR30,CR33,CR40)</f>
        <v>460</v>
      </c>
      <c r="CS44" s="652"/>
      <c r="CT44" s="652">
        <f t="shared" ref="CT44" si="49">SUM(CT19,CT22,,CT24,CT26,CT28,CT30,CT33,CT40)</f>
        <v>460</v>
      </c>
      <c r="CU44" s="652"/>
      <c r="CV44" s="652">
        <f t="shared" ref="CV44" si="50">SUM(CV19,CV22,,CV24,CV26,CV28,CV30,CV33,CV40)</f>
        <v>460</v>
      </c>
      <c r="CW44" s="652"/>
      <c r="CX44" s="652">
        <f t="shared" ref="CX44" si="51">SUM(CX19,CX22,,CX24,CX26,CX28,CX30,CX33,CX40)</f>
        <v>460</v>
      </c>
      <c r="CY44" s="652"/>
      <c r="CZ44" s="652">
        <f t="shared" ref="CZ44" si="52">SUM(CZ19,CZ22,,CZ24,CZ26,CZ28,CZ30,CZ33,CZ40)</f>
        <v>452</v>
      </c>
      <c r="DA44" s="652"/>
      <c r="DB44" s="652">
        <f t="shared" ref="DB44" si="53">SUM(DB19,DB22,,DB24,DB26,DB28,DB30,DB33,DB40)</f>
        <v>452</v>
      </c>
      <c r="DC44" s="652"/>
      <c r="DD44" s="652">
        <f t="shared" ref="DD44" si="54">SUM(DD19,DD22,,DD24,DD26,DD28,DD30,DD33,DD40)</f>
        <v>432</v>
      </c>
      <c r="DE44" s="652"/>
      <c r="DF44" s="652">
        <f t="shared" ref="DF44" si="55">SUM(DF19,DF22,,DF24,DF26,DF28,DF30,DF33,DF40)</f>
        <v>432</v>
      </c>
      <c r="DG44" s="652"/>
      <c r="DH44" s="652">
        <f t="shared" ref="DH44" si="56">SUM(DH19,DH22,,DH24,DH26,DH28,DH30,DH33,DH40)</f>
        <v>372</v>
      </c>
      <c r="DI44" s="652"/>
      <c r="DJ44" s="657">
        <f t="shared" ref="DJ44" si="57">SUM(DJ19,DJ22,,DJ24,DJ26,DJ28,DJ30,DJ33,DJ40)</f>
        <v>336</v>
      </c>
      <c r="DK44" s="658"/>
      <c r="DL44" s="659">
        <f t="shared" ref="DL44" si="58">SUM(DL19,DL22,,DL24,DL26,DL28,DL30,DL33,DL40)</f>
        <v>78</v>
      </c>
      <c r="DM44" s="652"/>
      <c r="DN44" s="652">
        <f t="shared" ref="DN44" si="59">SUM(DN19,DN22,,DN24,DN26,DN28,DN30,DN33,DN40)</f>
        <v>78</v>
      </c>
      <c r="DO44" s="652"/>
      <c r="DP44" s="652">
        <f t="shared" ref="DP44" si="60">SUM(DP19,DP22,,DP24,DP26,DP28,DP30,DP33,DP40)</f>
        <v>60</v>
      </c>
      <c r="DQ44" s="652"/>
      <c r="DR44" s="652">
        <f t="shared" ref="DR44" si="61">SUM(DR19,DR22,,DR24,DR26,DR28,DR30,DR33,DR40)</f>
        <v>108</v>
      </c>
      <c r="DS44" s="652"/>
      <c r="DT44" s="652">
        <f t="shared" ref="DT44" si="62">SUM(DT19,DT22,,DT24,DT26,DT28,DT30,DT33,DT40)</f>
        <v>108</v>
      </c>
      <c r="DU44" s="652"/>
      <c r="DV44" s="652">
        <f t="shared" ref="DV44" si="63">SUM(DV19,DV22,,DV24,DV26,DV28,DV30,DV33,DV40)</f>
        <v>92</v>
      </c>
      <c r="DW44" s="652"/>
      <c r="DX44" s="652">
        <f t="shared" ref="DX44" si="64">SUM(DX19,DX22,,DX24,DX26,DX28,DX30,DX33,DX40)</f>
        <v>0</v>
      </c>
      <c r="DY44" s="652"/>
      <c r="DZ44" s="652">
        <f t="shared" ref="DZ44" si="65">SUM(DZ19,DZ22,,DZ24,DZ26,DZ28,DZ30,DZ33,DZ40)</f>
        <v>0</v>
      </c>
      <c r="EA44" s="652"/>
      <c r="EB44" s="652">
        <f t="shared" ref="EB44" si="66">SUM(EB19,EB22,,EB24,EB26,EB28,EB30,EB33,EB40)</f>
        <v>0</v>
      </c>
      <c r="EC44" s="653"/>
      <c r="ED44" s="50"/>
      <c r="EI44" s="144"/>
      <c r="EJ44" s="144"/>
      <c r="EK44" s="646">
        <f>SUM(EK18:EN42)</f>
        <v>0</v>
      </c>
      <c r="EL44" s="647"/>
      <c r="EM44" s="647"/>
      <c r="EN44" s="648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654" t="s">
        <v>197</v>
      </c>
      <c r="D45" s="655"/>
      <c r="E45" s="554"/>
      <c r="F45" s="656">
        <f t="shared" ref="F45" si="67">F44/180</f>
        <v>0</v>
      </c>
      <c r="G45" s="644"/>
      <c r="H45" s="644">
        <f t="shared" ref="H45" si="68">H44/180</f>
        <v>0.53333333333333333</v>
      </c>
      <c r="I45" s="644"/>
      <c r="J45" s="644">
        <f t="shared" ref="J45" si="69">J44/180</f>
        <v>0.53333333333333333</v>
      </c>
      <c r="K45" s="644"/>
      <c r="L45" s="644">
        <f>L44/180</f>
        <v>0.64444444444444449</v>
      </c>
      <c r="M45" s="644"/>
      <c r="N45" s="644">
        <f t="shared" ref="N45" si="70">N44/180</f>
        <v>0.64444444444444449</v>
      </c>
      <c r="O45" s="644"/>
      <c r="P45" s="644">
        <f t="shared" ref="P45" si="71">P44/180</f>
        <v>0.64444444444444449</v>
      </c>
      <c r="Q45" s="644"/>
      <c r="R45" s="649">
        <f t="shared" ref="R45" si="72">R44/180</f>
        <v>0.64444444444444449</v>
      </c>
      <c r="S45" s="650"/>
      <c r="T45" s="651">
        <f t="shared" ref="T45" si="73">T44/180</f>
        <v>1.6111111111111112</v>
      </c>
      <c r="U45" s="644"/>
      <c r="V45" s="644">
        <f t="shared" ref="V45" si="74">V44/180</f>
        <v>2.2777777777777777</v>
      </c>
      <c r="W45" s="644"/>
      <c r="X45" s="644">
        <f t="shared" ref="X45" si="75">X44/180</f>
        <v>2.2777777777777777</v>
      </c>
      <c r="Y45" s="644"/>
      <c r="Z45" s="644">
        <f t="shared" ref="Z45" si="76">Z44/180</f>
        <v>2.2777777777777777</v>
      </c>
      <c r="AA45" s="644"/>
      <c r="AB45" s="644">
        <f t="shared" ref="AB45" si="77">AB44/180</f>
        <v>2.2333333333333334</v>
      </c>
      <c r="AC45" s="644"/>
      <c r="AD45" s="644">
        <f t="shared" ref="AD45" si="78">AD44/180</f>
        <v>2.2333333333333334</v>
      </c>
      <c r="AE45" s="644"/>
      <c r="AF45" s="644">
        <f t="shared" ref="AF45" si="79">AF44/180</f>
        <v>2.2333333333333334</v>
      </c>
      <c r="AG45" s="644"/>
      <c r="AH45" s="644">
        <f t="shared" ref="AH45" si="80">AH44/180</f>
        <v>2.2333333333333334</v>
      </c>
      <c r="AI45" s="644"/>
      <c r="AJ45" s="644">
        <f t="shared" ref="AJ45" si="81">AJ44/180</f>
        <v>2.2333333333333334</v>
      </c>
      <c r="AK45" s="644"/>
      <c r="AL45" s="644">
        <f t="shared" ref="AL45" si="82">AL44/180</f>
        <v>2.2333333333333334</v>
      </c>
      <c r="AM45" s="644"/>
      <c r="AN45" s="644">
        <f t="shared" ref="AN45" si="83">AN44/180</f>
        <v>2.0111111111111111</v>
      </c>
      <c r="AO45" s="644"/>
      <c r="AP45" s="649">
        <f t="shared" ref="AP45" si="84">AP44/180</f>
        <v>1.9111111111111112</v>
      </c>
      <c r="AQ45" s="650"/>
      <c r="AR45" s="651">
        <f t="shared" ref="AR45" si="85">AR44/180</f>
        <v>2.6111111111111112</v>
      </c>
      <c r="AS45" s="644"/>
      <c r="AT45" s="644">
        <f t="shared" ref="AT45" si="86">AT44/180</f>
        <v>3.2222222222222223</v>
      </c>
      <c r="AU45" s="644"/>
      <c r="AV45" s="644">
        <f t="shared" ref="AV45" si="87">AV44/180</f>
        <v>3.2222222222222223</v>
      </c>
      <c r="AW45" s="644"/>
      <c r="AX45" s="644">
        <f t="shared" ref="AX45" si="88">AX44/180</f>
        <v>3.2222222222222223</v>
      </c>
      <c r="AY45" s="644"/>
      <c r="AZ45" s="644">
        <f t="shared" ref="AZ45" si="89">AZ44/180</f>
        <v>3.2222222222222223</v>
      </c>
      <c r="BA45" s="644"/>
      <c r="BB45" s="644">
        <f t="shared" ref="BB45" si="90">BB44/180</f>
        <v>3.2222222222222223</v>
      </c>
      <c r="BC45" s="644"/>
      <c r="BD45" s="644">
        <f t="shared" ref="BD45" si="91">BD44/180</f>
        <v>3.2222222222222223</v>
      </c>
      <c r="BE45" s="644"/>
      <c r="BF45" s="644">
        <f t="shared" ref="BF45" si="92">BF44/180</f>
        <v>3.2222222222222223</v>
      </c>
      <c r="BG45" s="644"/>
      <c r="BH45" s="644">
        <f t="shared" ref="BH45" si="93">BH44/180</f>
        <v>3.2222222222222223</v>
      </c>
      <c r="BI45" s="644"/>
      <c r="BJ45" s="644">
        <f t="shared" ref="BJ45" si="94">BJ44/180</f>
        <v>3.2222222222222223</v>
      </c>
      <c r="BK45" s="644"/>
      <c r="BL45" s="644">
        <f t="shared" ref="BL45" si="95">BL44/180</f>
        <v>3.2222222222222223</v>
      </c>
      <c r="BM45" s="644"/>
      <c r="BN45" s="649">
        <f t="shared" ref="BN45" si="96">BN44/180</f>
        <v>2.2333333333333334</v>
      </c>
      <c r="BO45" s="650"/>
      <c r="BP45" s="651">
        <f t="shared" ref="BP45" si="97">BP44/180</f>
        <v>2.0111111111111111</v>
      </c>
      <c r="BQ45" s="644"/>
      <c r="BR45" s="644">
        <f t="shared" ref="BR45" si="98">BR44/180</f>
        <v>2.3333333333333335</v>
      </c>
      <c r="BS45" s="644"/>
      <c r="BT45" s="644">
        <f t="shared" ref="BT45" si="99">BT44/180</f>
        <v>2.6666666666666665</v>
      </c>
      <c r="BU45" s="644"/>
      <c r="BV45" s="644">
        <f t="shared" ref="BV45" si="100">BV44/180</f>
        <v>2.6666666666666665</v>
      </c>
      <c r="BW45" s="644"/>
      <c r="BX45" s="644">
        <f t="shared" ref="BX45" si="101">BX44/180</f>
        <v>2.6666666666666665</v>
      </c>
      <c r="BY45" s="644"/>
      <c r="BZ45" s="644">
        <f t="shared" ref="BZ45" si="102">BZ44/180</f>
        <v>2.6666666666666665</v>
      </c>
      <c r="CA45" s="644"/>
      <c r="CB45" s="644">
        <f t="shared" ref="CB45" si="103">CB44/180</f>
        <v>2.6666666666666665</v>
      </c>
      <c r="CC45" s="644"/>
      <c r="CD45" s="644">
        <f t="shared" ref="CD45" si="104">CD44/180</f>
        <v>2.4</v>
      </c>
      <c r="CE45" s="644"/>
      <c r="CF45" s="644">
        <f t="shared" ref="CF45" si="105">CF44/180</f>
        <v>2.4</v>
      </c>
      <c r="CG45" s="644"/>
      <c r="CH45" s="644">
        <f t="shared" ref="CH45" si="106">CH44/180</f>
        <v>2.4</v>
      </c>
      <c r="CI45" s="644"/>
      <c r="CJ45" s="644">
        <f t="shared" ref="CJ45" si="107">CJ44/180</f>
        <v>2.1777777777777776</v>
      </c>
      <c r="CK45" s="644"/>
      <c r="CL45" s="649">
        <f t="shared" ref="CL45" si="108">CL44/180</f>
        <v>1.9666666666666666</v>
      </c>
      <c r="CM45" s="650"/>
      <c r="CN45" s="651">
        <f t="shared" ref="CN45" si="109">CN44/180</f>
        <v>2.1222222222222222</v>
      </c>
      <c r="CO45" s="644"/>
      <c r="CP45" s="644">
        <f t="shared" ref="CP45" si="110">CP44/180</f>
        <v>2.4444444444444446</v>
      </c>
      <c r="CQ45" s="644"/>
      <c r="CR45" s="644">
        <f t="shared" ref="CR45" si="111">CR44/180</f>
        <v>2.5555555555555554</v>
      </c>
      <c r="CS45" s="644"/>
      <c r="CT45" s="644">
        <f t="shared" ref="CT45" si="112">CT44/180</f>
        <v>2.5555555555555554</v>
      </c>
      <c r="CU45" s="644"/>
      <c r="CV45" s="644">
        <f t="shared" ref="CV45" si="113">CV44/180</f>
        <v>2.5555555555555554</v>
      </c>
      <c r="CW45" s="644"/>
      <c r="CX45" s="644">
        <f t="shared" ref="CX45" si="114">CX44/180</f>
        <v>2.5555555555555554</v>
      </c>
      <c r="CY45" s="644"/>
      <c r="CZ45" s="644">
        <f t="shared" ref="CZ45" si="115">CZ44/180</f>
        <v>2.5111111111111111</v>
      </c>
      <c r="DA45" s="644"/>
      <c r="DB45" s="644">
        <f t="shared" ref="DB45" si="116">DB44/180</f>
        <v>2.5111111111111111</v>
      </c>
      <c r="DC45" s="644"/>
      <c r="DD45" s="644">
        <f t="shared" ref="DD45" si="117">DD44/180</f>
        <v>2.4</v>
      </c>
      <c r="DE45" s="644"/>
      <c r="DF45" s="644">
        <f t="shared" ref="DF45" si="118">DF44/180</f>
        <v>2.4</v>
      </c>
      <c r="DG45" s="644"/>
      <c r="DH45" s="644">
        <f t="shared" ref="DH45" si="119">DH44/180</f>
        <v>2.0666666666666669</v>
      </c>
      <c r="DI45" s="644"/>
      <c r="DJ45" s="649">
        <f t="shared" ref="DJ45" si="120">DJ44/180</f>
        <v>1.8666666666666667</v>
      </c>
      <c r="DK45" s="650"/>
      <c r="DL45" s="651">
        <f t="shared" ref="DL45" si="121">DL44/180</f>
        <v>0.43333333333333335</v>
      </c>
      <c r="DM45" s="644"/>
      <c r="DN45" s="644">
        <f t="shared" ref="DN45" si="122">DN44/180</f>
        <v>0.43333333333333335</v>
      </c>
      <c r="DO45" s="644"/>
      <c r="DP45" s="644">
        <f t="shared" ref="DP45" si="123">DP44/180</f>
        <v>0.33333333333333331</v>
      </c>
      <c r="DQ45" s="644"/>
      <c r="DR45" s="644">
        <f t="shared" ref="DR45" si="124">DR44/180</f>
        <v>0.6</v>
      </c>
      <c r="DS45" s="644"/>
      <c r="DT45" s="644">
        <f t="shared" ref="DT45" si="125">DT44/180</f>
        <v>0.6</v>
      </c>
      <c r="DU45" s="644"/>
      <c r="DV45" s="644">
        <f t="shared" ref="DV45" si="126">DV44/180</f>
        <v>0.51111111111111107</v>
      </c>
      <c r="DW45" s="644"/>
      <c r="DX45" s="644">
        <f t="shared" ref="DX45" si="127">DX44/180</f>
        <v>0</v>
      </c>
      <c r="DY45" s="644"/>
      <c r="DZ45" s="644">
        <f t="shared" ref="DZ45" si="128">DZ44/180</f>
        <v>0</v>
      </c>
      <c r="EA45" s="644"/>
      <c r="EB45" s="644">
        <f t="shared" ref="EB45" si="129">EB44/180</f>
        <v>0</v>
      </c>
      <c r="EC45" s="645"/>
      <c r="ED45" s="50"/>
      <c r="EI45" s="144"/>
      <c r="EJ45" s="144"/>
      <c r="EK45" s="646">
        <f>SUM(EK19:EN43)</f>
        <v>0</v>
      </c>
      <c r="EL45" s="647"/>
      <c r="EM45" s="647"/>
      <c r="EN45" s="648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610" t="s">
        <v>191</v>
      </c>
      <c r="D46" s="611"/>
      <c r="E46" s="555"/>
      <c r="F46" s="636">
        <f>SUM(F44:S44)</f>
        <v>656</v>
      </c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>
        <f>SUM(T44:AQ44)</f>
        <v>4638</v>
      </c>
      <c r="U46" s="636"/>
      <c r="V46" s="636"/>
      <c r="W46" s="636"/>
      <c r="X46" s="636"/>
      <c r="Y46" s="636"/>
      <c r="Z46" s="636"/>
      <c r="AA46" s="636"/>
      <c r="AB46" s="636"/>
      <c r="AC46" s="636"/>
      <c r="AD46" s="636"/>
      <c r="AE46" s="636"/>
      <c r="AF46" s="636"/>
      <c r="AG46" s="636"/>
      <c r="AH46" s="636"/>
      <c r="AI46" s="636"/>
      <c r="AJ46" s="636"/>
      <c r="AK46" s="636"/>
      <c r="AL46" s="636"/>
      <c r="AM46" s="636"/>
      <c r="AN46" s="636"/>
      <c r="AO46" s="636"/>
      <c r="AP46" s="636"/>
      <c r="AQ46" s="636"/>
      <c r="AR46" s="636">
        <f>SUM(AR44:BO44)</f>
        <v>6672</v>
      </c>
      <c r="AS46" s="636"/>
      <c r="AT46" s="636"/>
      <c r="AU46" s="636"/>
      <c r="AV46" s="636"/>
      <c r="AW46" s="636"/>
      <c r="AX46" s="636"/>
      <c r="AY46" s="636"/>
      <c r="AZ46" s="636"/>
      <c r="BA46" s="636"/>
      <c r="BB46" s="636"/>
      <c r="BC46" s="636"/>
      <c r="BD46" s="636"/>
      <c r="BE46" s="636"/>
      <c r="BF46" s="636"/>
      <c r="BG46" s="636"/>
      <c r="BH46" s="636"/>
      <c r="BI46" s="636"/>
      <c r="BJ46" s="636"/>
      <c r="BK46" s="636"/>
      <c r="BL46" s="636"/>
      <c r="BM46" s="636"/>
      <c r="BN46" s="636"/>
      <c r="BO46" s="636"/>
      <c r="BP46" s="636">
        <f>SUM(BP44:CM44)</f>
        <v>5224</v>
      </c>
      <c r="BQ46" s="636"/>
      <c r="BR46" s="636"/>
      <c r="BS46" s="636"/>
      <c r="BT46" s="636"/>
      <c r="BU46" s="636"/>
      <c r="BV46" s="636"/>
      <c r="BW46" s="636"/>
      <c r="BX46" s="636"/>
      <c r="BY46" s="636"/>
      <c r="BZ46" s="636"/>
      <c r="CA46" s="636"/>
      <c r="CB46" s="636"/>
      <c r="CC46" s="636"/>
      <c r="CD46" s="636"/>
      <c r="CE46" s="636"/>
      <c r="CF46" s="636"/>
      <c r="CG46" s="636"/>
      <c r="CH46" s="636"/>
      <c r="CI46" s="636"/>
      <c r="CJ46" s="636"/>
      <c r="CK46" s="636"/>
      <c r="CL46" s="636"/>
      <c r="CM46" s="636"/>
      <c r="CN46" s="636">
        <f>SUM(CN44:DK44)</f>
        <v>5138</v>
      </c>
      <c r="CO46" s="636"/>
      <c r="CP46" s="636"/>
      <c r="CQ46" s="636"/>
      <c r="CR46" s="636"/>
      <c r="CS46" s="636"/>
      <c r="CT46" s="636"/>
      <c r="CU46" s="636"/>
      <c r="CV46" s="636"/>
      <c r="CW46" s="636"/>
      <c r="CX46" s="636"/>
      <c r="CY46" s="636"/>
      <c r="CZ46" s="636"/>
      <c r="DA46" s="636"/>
      <c r="DB46" s="636"/>
      <c r="DC46" s="636"/>
      <c r="DD46" s="636"/>
      <c r="DE46" s="636"/>
      <c r="DF46" s="636"/>
      <c r="DG46" s="636"/>
      <c r="DH46" s="636"/>
      <c r="DI46" s="636"/>
      <c r="DJ46" s="636"/>
      <c r="DK46" s="636"/>
      <c r="DL46" s="636">
        <f>SUM(DL44:EC44)</f>
        <v>524</v>
      </c>
      <c r="DM46" s="636"/>
      <c r="DN46" s="636"/>
      <c r="DO46" s="636"/>
      <c r="DP46" s="636"/>
      <c r="DQ46" s="636"/>
      <c r="DR46" s="636"/>
      <c r="DS46" s="636"/>
      <c r="DT46" s="636"/>
      <c r="DU46" s="636"/>
      <c r="DV46" s="636"/>
      <c r="DW46" s="636"/>
      <c r="DX46" s="636"/>
      <c r="DY46" s="636"/>
      <c r="DZ46" s="636"/>
      <c r="EA46" s="636"/>
      <c r="EB46" s="636"/>
      <c r="EC46" s="636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637" t="s">
        <v>38</v>
      </c>
      <c r="D48" s="638"/>
      <c r="E48" s="144"/>
      <c r="F48" s="639">
        <f>SUM(F44:EC44)</f>
        <v>22852</v>
      </c>
      <c r="G48" s="640"/>
      <c r="H48" s="640"/>
      <c r="I48" s="640"/>
      <c r="J48" s="640"/>
      <c r="K48" s="640"/>
      <c r="L48" s="640"/>
      <c r="M48" s="640"/>
      <c r="N48" s="640"/>
      <c r="O48" s="640"/>
      <c r="P48" s="640"/>
      <c r="Q48" s="640"/>
      <c r="R48" s="640"/>
      <c r="S48" s="640"/>
      <c r="T48" s="640"/>
      <c r="U48" s="640"/>
      <c r="V48" s="640"/>
      <c r="W48" s="640"/>
      <c r="X48" s="640"/>
      <c r="Y48" s="640"/>
      <c r="Z48" s="640"/>
      <c r="AA48" s="640"/>
      <c r="AB48" s="640"/>
      <c r="AC48" s="640"/>
      <c r="AD48" s="640"/>
      <c r="AE48" s="640"/>
      <c r="AF48" s="640"/>
      <c r="AG48" s="640"/>
      <c r="AH48" s="640"/>
      <c r="AI48" s="640"/>
      <c r="AJ48" s="640"/>
      <c r="AK48" s="640"/>
      <c r="AL48" s="640"/>
      <c r="AM48" s="640"/>
      <c r="AN48" s="640"/>
      <c r="AO48" s="640"/>
      <c r="AP48" s="640"/>
      <c r="AQ48" s="640"/>
      <c r="AR48" s="640"/>
      <c r="AS48" s="640"/>
      <c r="AT48" s="640"/>
      <c r="AU48" s="640"/>
      <c r="AV48" s="640"/>
      <c r="AW48" s="640"/>
      <c r="AX48" s="640"/>
      <c r="AY48" s="640"/>
      <c r="AZ48" s="640"/>
      <c r="BA48" s="640"/>
      <c r="BB48" s="640"/>
      <c r="BC48" s="640"/>
      <c r="BD48" s="640"/>
      <c r="BE48" s="640"/>
      <c r="BF48" s="640"/>
      <c r="BG48" s="640"/>
      <c r="BH48" s="640"/>
      <c r="BI48" s="640"/>
      <c r="BJ48" s="640"/>
      <c r="BK48" s="640"/>
      <c r="BL48" s="640"/>
      <c r="BM48" s="640"/>
      <c r="BN48" s="640"/>
      <c r="BO48" s="640"/>
      <c r="BP48" s="640"/>
      <c r="BQ48" s="640"/>
      <c r="BR48" s="640"/>
      <c r="BS48" s="640"/>
      <c r="BT48" s="640"/>
      <c r="BU48" s="640"/>
      <c r="BV48" s="640"/>
      <c r="BW48" s="640"/>
      <c r="BX48" s="640"/>
      <c r="BY48" s="640"/>
      <c r="BZ48" s="640"/>
      <c r="CA48" s="640"/>
      <c r="CB48" s="640"/>
      <c r="CC48" s="640"/>
      <c r="CD48" s="640"/>
      <c r="CE48" s="640"/>
      <c r="CF48" s="640"/>
      <c r="CG48" s="640"/>
      <c r="CH48" s="640"/>
      <c r="CI48" s="640"/>
      <c r="CJ48" s="640"/>
      <c r="CK48" s="640"/>
      <c r="CL48" s="640"/>
      <c r="CM48" s="640"/>
      <c r="CN48" s="640"/>
      <c r="CO48" s="640"/>
      <c r="CP48" s="640"/>
      <c r="CQ48" s="640"/>
      <c r="CR48" s="640"/>
      <c r="CS48" s="640"/>
      <c r="CT48" s="640"/>
      <c r="CU48" s="640"/>
      <c r="CV48" s="640"/>
      <c r="CW48" s="640"/>
      <c r="CX48" s="640"/>
      <c r="CY48" s="640"/>
      <c r="CZ48" s="640"/>
      <c r="DA48" s="640"/>
      <c r="DB48" s="640"/>
      <c r="DC48" s="640"/>
      <c r="DD48" s="640"/>
      <c r="DE48" s="640"/>
      <c r="DF48" s="640"/>
      <c r="DG48" s="640"/>
      <c r="DH48" s="640"/>
      <c r="DI48" s="640"/>
      <c r="DJ48" s="640"/>
      <c r="DK48" s="640"/>
      <c r="DL48" s="640"/>
      <c r="DM48" s="640"/>
      <c r="DN48" s="640"/>
      <c r="DO48" s="640"/>
      <c r="DP48" s="640"/>
      <c r="DQ48" s="640"/>
      <c r="DR48" s="640"/>
      <c r="DS48" s="640"/>
      <c r="DT48" s="640"/>
      <c r="DU48" s="640"/>
      <c r="DV48" s="640"/>
      <c r="DW48" s="640"/>
      <c r="DX48" s="640"/>
      <c r="DY48" s="640"/>
      <c r="DZ48" s="640"/>
      <c r="EA48" s="640"/>
      <c r="EB48" s="640"/>
      <c r="EC48" s="641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642"/>
      <c r="AS50" s="643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C9:D13"/>
    <mergeCell ref="L9:S9"/>
    <mergeCell ref="T9:AQ9"/>
    <mergeCell ref="AR9:BO9"/>
    <mergeCell ref="BP9:CM9"/>
    <mergeCell ref="CN9:DK9"/>
    <mergeCell ref="T10:BO10"/>
    <mergeCell ref="BP10:CC10"/>
    <mergeCell ref="CD10:CE10"/>
    <mergeCell ref="CF10:CG10"/>
    <mergeCell ref="DX3:DY3"/>
    <mergeCell ref="DZ3:EA3"/>
    <mergeCell ref="EB3:EC3"/>
    <mergeCell ref="EM4:EN4"/>
    <mergeCell ref="EM5:EN5"/>
    <mergeCell ref="EM7:EN7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E12:E13"/>
    <mergeCell ref="AR12:BO12"/>
    <mergeCell ref="BP12:DK12"/>
    <mergeCell ref="AR13:BO13"/>
    <mergeCell ref="BP13:DK13"/>
    <mergeCell ref="F15:S15"/>
    <mergeCell ref="T15:AQ15"/>
    <mergeCell ref="AR15:BO15"/>
    <mergeCell ref="BP15:CM15"/>
    <mergeCell ref="CN15:DK15"/>
    <mergeCell ref="DF10:DG10"/>
    <mergeCell ref="DH10:DI10"/>
    <mergeCell ref="DJ10:DK10"/>
    <mergeCell ref="DL10:DM10"/>
    <mergeCell ref="T11:AQ11"/>
    <mergeCell ref="AR11:BO11"/>
    <mergeCell ref="BP11:CM11"/>
    <mergeCell ref="CN11:DC11"/>
    <mergeCell ref="CT10:CU10"/>
    <mergeCell ref="CV10:CW10"/>
    <mergeCell ref="CX10:CY10"/>
    <mergeCell ref="CZ10:DA10"/>
    <mergeCell ref="DB10:DC10"/>
    <mergeCell ref="DD10:DE10"/>
    <mergeCell ref="CH10:CI10"/>
    <mergeCell ref="CJ10:CK10"/>
    <mergeCell ref="CL10:CM10"/>
    <mergeCell ref="CN10:CO10"/>
    <mergeCell ref="CP10:CQ10"/>
    <mergeCell ref="CR10:CS10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J16:CK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DX16:DY16"/>
    <mergeCell ref="DZ16:EA16"/>
    <mergeCell ref="EB16:EC16"/>
    <mergeCell ref="F18:G18"/>
    <mergeCell ref="H18:I18"/>
    <mergeCell ref="J18:K18"/>
    <mergeCell ref="L18:M18"/>
    <mergeCell ref="N18:O18"/>
    <mergeCell ref="P18:Q18"/>
    <mergeCell ref="R18:S18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AF16:AG16"/>
    <mergeCell ref="AH16:AI16"/>
    <mergeCell ref="AJ16:AK16"/>
    <mergeCell ref="AL16:AM16"/>
    <mergeCell ref="AN16:AO16"/>
    <mergeCell ref="AP16:AQ16"/>
    <mergeCell ref="T16:U16"/>
    <mergeCell ref="V16:W16"/>
    <mergeCell ref="X16:Y16"/>
    <mergeCell ref="Z16:AA16"/>
    <mergeCell ref="CN16:CO16"/>
    <mergeCell ref="CP16:CQ16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AR18:AS18"/>
    <mergeCell ref="AT18:AU18"/>
    <mergeCell ref="AV18:AW18"/>
    <mergeCell ref="AX18:AY18"/>
    <mergeCell ref="AZ18:BA18"/>
    <mergeCell ref="BB18:BC18"/>
    <mergeCell ref="AF18:AG18"/>
    <mergeCell ref="AH18:AI18"/>
    <mergeCell ref="AJ18:AK18"/>
    <mergeCell ref="AL18:AM18"/>
    <mergeCell ref="AN18:AO18"/>
    <mergeCell ref="AP18:AQ18"/>
    <mergeCell ref="BH16:BI16"/>
    <mergeCell ref="BJ16:BK16"/>
    <mergeCell ref="BL16:BM16"/>
    <mergeCell ref="BN16:BO16"/>
    <mergeCell ref="AR16:AS16"/>
    <mergeCell ref="AT16:AU16"/>
    <mergeCell ref="AV16:AW16"/>
    <mergeCell ref="AX16:AY16"/>
    <mergeCell ref="AZ16:BA16"/>
    <mergeCell ref="BB16:BC16"/>
    <mergeCell ref="T18:U18"/>
    <mergeCell ref="V18:W18"/>
    <mergeCell ref="X18:Y18"/>
    <mergeCell ref="Z18:AA18"/>
    <mergeCell ref="AB18:AC18"/>
    <mergeCell ref="AD18:AE18"/>
    <mergeCell ref="CV18:CW18"/>
    <mergeCell ref="CX18:CY18"/>
    <mergeCell ref="CB18:CC18"/>
    <mergeCell ref="CD18:CE18"/>
    <mergeCell ref="CF18:CG18"/>
    <mergeCell ref="CH18:CI18"/>
    <mergeCell ref="CJ18:CK18"/>
    <mergeCell ref="CL18:CM18"/>
    <mergeCell ref="BP18:BQ18"/>
    <mergeCell ref="BR18:BS18"/>
    <mergeCell ref="BT18:BU18"/>
    <mergeCell ref="BV18:BW18"/>
    <mergeCell ref="BX18:BY18"/>
    <mergeCell ref="BZ18:CA18"/>
    <mergeCell ref="BD18:BE18"/>
    <mergeCell ref="BF18:BG18"/>
    <mergeCell ref="BH18:BI18"/>
    <mergeCell ref="BJ18:BK18"/>
    <mergeCell ref="BL18:BM18"/>
    <mergeCell ref="BN18:BO18"/>
    <mergeCell ref="T19:U19"/>
    <mergeCell ref="V19:W19"/>
    <mergeCell ref="X19:Y19"/>
    <mergeCell ref="Z19:AA19"/>
    <mergeCell ref="AB19:AC19"/>
    <mergeCell ref="AD19:AE19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R19:S19"/>
    <mergeCell ref="DL18:DM18"/>
    <mergeCell ref="DN18:DO18"/>
    <mergeCell ref="DP18:DQ18"/>
    <mergeCell ref="DR18:DS18"/>
    <mergeCell ref="DT18:DU18"/>
    <mergeCell ref="DV18:DW18"/>
    <mergeCell ref="CZ18:DA18"/>
    <mergeCell ref="DB18:DC18"/>
    <mergeCell ref="DD18:DE18"/>
    <mergeCell ref="DF18:DG18"/>
    <mergeCell ref="DH18:DI18"/>
    <mergeCell ref="DJ18:DK18"/>
    <mergeCell ref="CN18:CO18"/>
    <mergeCell ref="CP18:CQ18"/>
    <mergeCell ref="CR18:CS18"/>
    <mergeCell ref="CT18:CU18"/>
    <mergeCell ref="BD19:BE19"/>
    <mergeCell ref="BF19:BG19"/>
    <mergeCell ref="BH19:BI19"/>
    <mergeCell ref="BJ19:BK19"/>
    <mergeCell ref="BL19:BM19"/>
    <mergeCell ref="BN19:BO19"/>
    <mergeCell ref="AR19:AS19"/>
    <mergeCell ref="AT19:AU19"/>
    <mergeCell ref="AV19:AW19"/>
    <mergeCell ref="AX19:AY19"/>
    <mergeCell ref="AZ19:BA19"/>
    <mergeCell ref="BB19:BC19"/>
    <mergeCell ref="AF19:AG19"/>
    <mergeCell ref="AH19:AI19"/>
    <mergeCell ref="AJ19:AK19"/>
    <mergeCell ref="AL19:AM19"/>
    <mergeCell ref="AN19:AO19"/>
    <mergeCell ref="AP19:AQ19"/>
    <mergeCell ref="DH19:DI19"/>
    <mergeCell ref="DJ19:DK19"/>
    <mergeCell ref="CN19:CO19"/>
    <mergeCell ref="CP19:CQ19"/>
    <mergeCell ref="CR19:CS19"/>
    <mergeCell ref="CT19:CU19"/>
    <mergeCell ref="CV19:CW19"/>
    <mergeCell ref="CX19:CY19"/>
    <mergeCell ref="CB19:CC19"/>
    <mergeCell ref="CD19:CE19"/>
    <mergeCell ref="CF19:CG19"/>
    <mergeCell ref="CH19:CI19"/>
    <mergeCell ref="CJ19:CK19"/>
    <mergeCell ref="CL19:CM19"/>
    <mergeCell ref="BP19:BQ19"/>
    <mergeCell ref="BR19:BS19"/>
    <mergeCell ref="BT19:BU19"/>
    <mergeCell ref="BV19:BW19"/>
    <mergeCell ref="BX19:BY19"/>
    <mergeCell ref="BZ19:CA19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DX19:DY19"/>
    <mergeCell ref="DZ19:EA19"/>
    <mergeCell ref="EB19:EC19"/>
    <mergeCell ref="EV19:EW19"/>
    <mergeCell ref="F20:G20"/>
    <mergeCell ref="H20:I20"/>
    <mergeCell ref="J20:K20"/>
    <mergeCell ref="L20:M20"/>
    <mergeCell ref="N20:O20"/>
    <mergeCell ref="P20:Q20"/>
    <mergeCell ref="DL19:DM19"/>
    <mergeCell ref="DN19:DO19"/>
    <mergeCell ref="DP19:DQ19"/>
    <mergeCell ref="DR19:DS19"/>
    <mergeCell ref="DT19:DU19"/>
    <mergeCell ref="DV19:DW19"/>
    <mergeCell ref="CZ19:DA19"/>
    <mergeCell ref="DB19:DC19"/>
    <mergeCell ref="DD19:DE19"/>
    <mergeCell ref="DF19:DG19"/>
    <mergeCell ref="F21:G21"/>
    <mergeCell ref="H21:I21"/>
    <mergeCell ref="J21:K21"/>
    <mergeCell ref="L21:M21"/>
    <mergeCell ref="N21:O21"/>
    <mergeCell ref="DJ20:DK20"/>
    <mergeCell ref="DL20:DM20"/>
    <mergeCell ref="DN20:DO20"/>
    <mergeCell ref="DP20:DQ20"/>
    <mergeCell ref="DR20:DS20"/>
    <mergeCell ref="DT20:DU20"/>
    <mergeCell ref="CX20:CY20"/>
    <mergeCell ref="CZ20:DA20"/>
    <mergeCell ref="DB20:DC20"/>
    <mergeCell ref="DD20:DE20"/>
    <mergeCell ref="DF20:DG20"/>
    <mergeCell ref="DH20:DI20"/>
    <mergeCell ref="CL20:CM20"/>
    <mergeCell ref="CN20:CO20"/>
    <mergeCell ref="CP20:CQ20"/>
    <mergeCell ref="CR20:CS20"/>
    <mergeCell ref="CT20:CU20"/>
    <mergeCell ref="CV20:CW20"/>
    <mergeCell ref="BZ20:CA20"/>
    <mergeCell ref="CB20:CC20"/>
    <mergeCell ref="CD20:CE20"/>
    <mergeCell ref="CF20:CG20"/>
    <mergeCell ref="CH20:CI20"/>
    <mergeCell ref="CJ20:CK20"/>
    <mergeCell ref="BN20:BO20"/>
    <mergeCell ref="BP20:BQ20"/>
    <mergeCell ref="BR20:BS20"/>
    <mergeCell ref="AB21:AC21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DV20:DW20"/>
    <mergeCell ref="DX20:DY20"/>
    <mergeCell ref="DZ20:EA20"/>
    <mergeCell ref="EB20:EC20"/>
    <mergeCell ref="EV20:EW20"/>
    <mergeCell ref="BT20:BU20"/>
    <mergeCell ref="BV20:BW20"/>
    <mergeCell ref="BX20:BY20"/>
    <mergeCell ref="BB20:BC20"/>
    <mergeCell ref="BD20:BE20"/>
    <mergeCell ref="BF20:BG20"/>
    <mergeCell ref="BH20:BI20"/>
    <mergeCell ref="BJ20:BK20"/>
    <mergeCell ref="BL20:BM20"/>
    <mergeCell ref="AP20:AQ20"/>
    <mergeCell ref="AR20:AS20"/>
    <mergeCell ref="AT20:AU20"/>
    <mergeCell ref="AV20:AW20"/>
    <mergeCell ref="AX20:AY20"/>
    <mergeCell ref="AZ20:BA20"/>
    <mergeCell ref="F22:G22"/>
    <mergeCell ref="H22:I22"/>
    <mergeCell ref="J22:K22"/>
    <mergeCell ref="L22:M22"/>
    <mergeCell ref="N22:O22"/>
    <mergeCell ref="DH21:DI21"/>
    <mergeCell ref="DJ21:DK21"/>
    <mergeCell ref="DL21:DM21"/>
    <mergeCell ref="DN21:DO21"/>
    <mergeCell ref="DP21:DQ21"/>
    <mergeCell ref="DR21:DS21"/>
    <mergeCell ref="CV21:CW21"/>
    <mergeCell ref="CX21:CY21"/>
    <mergeCell ref="CZ21:DA21"/>
    <mergeCell ref="DB21:DC21"/>
    <mergeCell ref="DD21:DE21"/>
    <mergeCell ref="DF21:DG21"/>
    <mergeCell ref="CJ21:CK21"/>
    <mergeCell ref="CL21:CM21"/>
    <mergeCell ref="CN21:CO21"/>
    <mergeCell ref="CP21:CQ21"/>
    <mergeCell ref="CR21:CS21"/>
    <mergeCell ref="CT21:CU21"/>
    <mergeCell ref="BX21:BY21"/>
    <mergeCell ref="BZ21:CA21"/>
    <mergeCell ref="CB21:CC21"/>
    <mergeCell ref="CD21:CE21"/>
    <mergeCell ref="CF21:CG21"/>
    <mergeCell ref="CH21:CI21"/>
    <mergeCell ref="BL21:BM21"/>
    <mergeCell ref="BN21:BO21"/>
    <mergeCell ref="BP21:BQ21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DT21:DU21"/>
    <mergeCell ref="DV21:DW21"/>
    <mergeCell ref="DX21:DY21"/>
    <mergeCell ref="DZ21:EA21"/>
    <mergeCell ref="EB21:EC21"/>
    <mergeCell ref="BR21:BS21"/>
    <mergeCell ref="BT21:BU21"/>
    <mergeCell ref="BV21:BW21"/>
    <mergeCell ref="AZ21:BA21"/>
    <mergeCell ref="BB21:BC21"/>
    <mergeCell ref="BD21:BE21"/>
    <mergeCell ref="BF21:BG21"/>
    <mergeCell ref="BH21:BI21"/>
    <mergeCell ref="BJ21:BK21"/>
    <mergeCell ref="AN21:AO21"/>
    <mergeCell ref="AP21:AQ21"/>
    <mergeCell ref="AR21:AS21"/>
    <mergeCell ref="AT21:AU21"/>
    <mergeCell ref="AV21:AW21"/>
    <mergeCell ref="AX21:AY21"/>
    <mergeCell ref="F23:G23"/>
    <mergeCell ref="H23:I23"/>
    <mergeCell ref="J23:K23"/>
    <mergeCell ref="L23:M23"/>
    <mergeCell ref="N23:O23"/>
    <mergeCell ref="DH22:DI22"/>
    <mergeCell ref="DJ22:DK22"/>
    <mergeCell ref="DL22:DM22"/>
    <mergeCell ref="DN22:DO22"/>
    <mergeCell ref="DP22:DQ22"/>
    <mergeCell ref="DR22:DS22"/>
    <mergeCell ref="CV22:CW22"/>
    <mergeCell ref="CX22:CY22"/>
    <mergeCell ref="CZ22:DA22"/>
    <mergeCell ref="DB22:DC22"/>
    <mergeCell ref="DD22:DE22"/>
    <mergeCell ref="DF22:DG22"/>
    <mergeCell ref="CJ22:CK22"/>
    <mergeCell ref="CL22:CM22"/>
    <mergeCell ref="CN22:CO22"/>
    <mergeCell ref="CP22:CQ22"/>
    <mergeCell ref="CR22:CS22"/>
    <mergeCell ref="CT22:CU22"/>
    <mergeCell ref="BX22:BY22"/>
    <mergeCell ref="BZ22:CA22"/>
    <mergeCell ref="CB22:CC22"/>
    <mergeCell ref="CD22:CE22"/>
    <mergeCell ref="CF22:CG22"/>
    <mergeCell ref="CH22:CI22"/>
    <mergeCell ref="BL22:BM22"/>
    <mergeCell ref="BN22:BO22"/>
    <mergeCell ref="BP22:BQ22"/>
    <mergeCell ref="AB23:AC23"/>
    <mergeCell ref="AD23:AE23"/>
    <mergeCell ref="AF23:AG23"/>
    <mergeCell ref="AH23:AI23"/>
    <mergeCell ref="AJ23:AK23"/>
    <mergeCell ref="AL23:AM23"/>
    <mergeCell ref="P23:Q23"/>
    <mergeCell ref="R23:S23"/>
    <mergeCell ref="T23:U23"/>
    <mergeCell ref="V23:W23"/>
    <mergeCell ref="X23:Y23"/>
    <mergeCell ref="Z23:AA23"/>
    <mergeCell ref="DT22:DU22"/>
    <mergeCell ref="DV22:DW22"/>
    <mergeCell ref="DX22:DY22"/>
    <mergeCell ref="DZ22:EA22"/>
    <mergeCell ref="EB22:EC22"/>
    <mergeCell ref="BR22:BS22"/>
    <mergeCell ref="BT22:BU22"/>
    <mergeCell ref="BV22:BW22"/>
    <mergeCell ref="AZ22:BA22"/>
    <mergeCell ref="BB22:BC22"/>
    <mergeCell ref="BD22:BE22"/>
    <mergeCell ref="BF22:BG22"/>
    <mergeCell ref="BH22:BI22"/>
    <mergeCell ref="BJ22:BK22"/>
    <mergeCell ref="AN22:AO22"/>
    <mergeCell ref="AP22:AQ22"/>
    <mergeCell ref="AR22:AS22"/>
    <mergeCell ref="AT22:AU22"/>
    <mergeCell ref="AV22:AW22"/>
    <mergeCell ref="AX22:AY22"/>
    <mergeCell ref="F24:G24"/>
    <mergeCell ref="H24:I24"/>
    <mergeCell ref="J24:K24"/>
    <mergeCell ref="L24:M24"/>
    <mergeCell ref="N24:O24"/>
    <mergeCell ref="DH23:DI23"/>
    <mergeCell ref="DJ23:DK23"/>
    <mergeCell ref="DL23:DM23"/>
    <mergeCell ref="DN23:DO23"/>
    <mergeCell ref="DP23:DQ23"/>
    <mergeCell ref="DR23:DS23"/>
    <mergeCell ref="CV23:CW23"/>
    <mergeCell ref="CX23:CY23"/>
    <mergeCell ref="CZ23:DA23"/>
    <mergeCell ref="DB23:DC23"/>
    <mergeCell ref="DD23:DE23"/>
    <mergeCell ref="DF23:DG23"/>
    <mergeCell ref="CJ23:CK23"/>
    <mergeCell ref="CL23:CM23"/>
    <mergeCell ref="CN23:CO23"/>
    <mergeCell ref="CP23:CQ23"/>
    <mergeCell ref="CR23:CS23"/>
    <mergeCell ref="CT23:CU23"/>
    <mergeCell ref="BX23:BY23"/>
    <mergeCell ref="BZ23:CA23"/>
    <mergeCell ref="CB23:CC23"/>
    <mergeCell ref="CD23:CE23"/>
    <mergeCell ref="CF23:CG23"/>
    <mergeCell ref="CH23:CI23"/>
    <mergeCell ref="BL23:BM23"/>
    <mergeCell ref="BN23:BO23"/>
    <mergeCell ref="BP23:BQ23"/>
    <mergeCell ref="AB24:AC24"/>
    <mergeCell ref="AD24:AE24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DT23:DU23"/>
    <mergeCell ref="DV23:DW23"/>
    <mergeCell ref="DX23:DY23"/>
    <mergeCell ref="DZ23:EA23"/>
    <mergeCell ref="EB23:EC23"/>
    <mergeCell ref="BR23:BS23"/>
    <mergeCell ref="BT23:BU23"/>
    <mergeCell ref="BV23:BW23"/>
    <mergeCell ref="AZ23:BA23"/>
    <mergeCell ref="BB23:BC23"/>
    <mergeCell ref="BD23:BE23"/>
    <mergeCell ref="BF23:BG23"/>
    <mergeCell ref="BH23:BI23"/>
    <mergeCell ref="BJ23:BK23"/>
    <mergeCell ref="AN23:AO23"/>
    <mergeCell ref="AP23:AQ23"/>
    <mergeCell ref="AR23:AS23"/>
    <mergeCell ref="AT23:AU23"/>
    <mergeCell ref="AV23:AW23"/>
    <mergeCell ref="AX23:AY23"/>
    <mergeCell ref="F25:G25"/>
    <mergeCell ref="H25:I25"/>
    <mergeCell ref="J25:K25"/>
    <mergeCell ref="L25:M25"/>
    <mergeCell ref="N25:O25"/>
    <mergeCell ref="DH24:DI24"/>
    <mergeCell ref="DJ24:DK24"/>
    <mergeCell ref="DL24:DM24"/>
    <mergeCell ref="DN24:DO24"/>
    <mergeCell ref="DP24:DQ24"/>
    <mergeCell ref="DR24:DS24"/>
    <mergeCell ref="CV24:CW24"/>
    <mergeCell ref="CX24:CY24"/>
    <mergeCell ref="CZ24:DA24"/>
    <mergeCell ref="DB24:DC24"/>
    <mergeCell ref="DD24:DE24"/>
    <mergeCell ref="DF24:DG24"/>
    <mergeCell ref="CJ24:CK24"/>
    <mergeCell ref="CL24:CM24"/>
    <mergeCell ref="CN24:CO24"/>
    <mergeCell ref="CP24:CQ24"/>
    <mergeCell ref="CR24:CS24"/>
    <mergeCell ref="CT24:CU24"/>
    <mergeCell ref="BX24:BY24"/>
    <mergeCell ref="BZ24:CA24"/>
    <mergeCell ref="CB24:CC24"/>
    <mergeCell ref="CD24:CE24"/>
    <mergeCell ref="CF24:CG24"/>
    <mergeCell ref="CH24:CI24"/>
    <mergeCell ref="BL24:BM24"/>
    <mergeCell ref="BN24:BO24"/>
    <mergeCell ref="BP24:BQ24"/>
    <mergeCell ref="AB25:AC25"/>
    <mergeCell ref="AD25:AE25"/>
    <mergeCell ref="AF25:AG25"/>
    <mergeCell ref="AH25:AI25"/>
    <mergeCell ref="AJ25:AK25"/>
    <mergeCell ref="AL25:AM25"/>
    <mergeCell ref="P25:Q25"/>
    <mergeCell ref="R25:S25"/>
    <mergeCell ref="T25:U25"/>
    <mergeCell ref="V25:W25"/>
    <mergeCell ref="X25:Y25"/>
    <mergeCell ref="Z25:AA25"/>
    <mergeCell ref="DT24:DU24"/>
    <mergeCell ref="DV24:DW24"/>
    <mergeCell ref="DX24:DY24"/>
    <mergeCell ref="DZ24:EA24"/>
    <mergeCell ref="EB24:EC24"/>
    <mergeCell ref="BR24:BS24"/>
    <mergeCell ref="BT24:BU24"/>
    <mergeCell ref="BV24:BW24"/>
    <mergeCell ref="AZ24:BA24"/>
    <mergeCell ref="BB24:BC24"/>
    <mergeCell ref="BD24:BE24"/>
    <mergeCell ref="BF24:BG24"/>
    <mergeCell ref="BH24:BI24"/>
    <mergeCell ref="BJ24:BK24"/>
    <mergeCell ref="AN24:AO24"/>
    <mergeCell ref="AP24:AQ24"/>
    <mergeCell ref="AR24:AS24"/>
    <mergeCell ref="AT24:AU24"/>
    <mergeCell ref="AV24:AW24"/>
    <mergeCell ref="AX24:AY24"/>
    <mergeCell ref="F26:G26"/>
    <mergeCell ref="H26:I26"/>
    <mergeCell ref="J26:K26"/>
    <mergeCell ref="L26:M26"/>
    <mergeCell ref="N26:O26"/>
    <mergeCell ref="DH25:DI25"/>
    <mergeCell ref="DJ25:DK25"/>
    <mergeCell ref="DL25:DM25"/>
    <mergeCell ref="DN25:DO25"/>
    <mergeCell ref="DP25:DQ25"/>
    <mergeCell ref="DR25:DS25"/>
    <mergeCell ref="CV25:CW25"/>
    <mergeCell ref="CX25:CY25"/>
    <mergeCell ref="CZ25:DA25"/>
    <mergeCell ref="DB25:DC25"/>
    <mergeCell ref="DD25:DE25"/>
    <mergeCell ref="DF25:DG25"/>
    <mergeCell ref="CJ25:CK25"/>
    <mergeCell ref="CL25:CM25"/>
    <mergeCell ref="CN25:CO25"/>
    <mergeCell ref="CP25:CQ25"/>
    <mergeCell ref="CR25:CS25"/>
    <mergeCell ref="CT25:CU25"/>
    <mergeCell ref="BX25:BY25"/>
    <mergeCell ref="BZ25:CA25"/>
    <mergeCell ref="CB25:CC25"/>
    <mergeCell ref="CD25:CE25"/>
    <mergeCell ref="CF25:CG25"/>
    <mergeCell ref="CH25:CI25"/>
    <mergeCell ref="BL25:BM25"/>
    <mergeCell ref="BN25:BO25"/>
    <mergeCell ref="BP25:BQ25"/>
    <mergeCell ref="AB26:AC26"/>
    <mergeCell ref="AD26:AE26"/>
    <mergeCell ref="AF26:AG26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T25:DU25"/>
    <mergeCell ref="DV25:DW25"/>
    <mergeCell ref="DX25:DY25"/>
    <mergeCell ref="DZ25:EA25"/>
    <mergeCell ref="EB25:EC25"/>
    <mergeCell ref="BR25:BS25"/>
    <mergeCell ref="BT25:BU25"/>
    <mergeCell ref="BV25:BW25"/>
    <mergeCell ref="AZ25:BA25"/>
    <mergeCell ref="BB25:BC25"/>
    <mergeCell ref="BD25:BE25"/>
    <mergeCell ref="BF25:BG25"/>
    <mergeCell ref="BH25:BI25"/>
    <mergeCell ref="BJ25:BK25"/>
    <mergeCell ref="AN25:AO25"/>
    <mergeCell ref="AP25:AQ25"/>
    <mergeCell ref="AR25:AS25"/>
    <mergeCell ref="AT25:AU25"/>
    <mergeCell ref="AV25:AW25"/>
    <mergeCell ref="AX25:AY25"/>
    <mergeCell ref="F27:G27"/>
    <mergeCell ref="H27:I27"/>
    <mergeCell ref="J27:K27"/>
    <mergeCell ref="L27:M27"/>
    <mergeCell ref="N27:O27"/>
    <mergeCell ref="DH26:DI26"/>
    <mergeCell ref="DJ26:DK26"/>
    <mergeCell ref="DL26:DM26"/>
    <mergeCell ref="DN26:DO26"/>
    <mergeCell ref="DP26:DQ26"/>
    <mergeCell ref="DR26:DS26"/>
    <mergeCell ref="CV26:CW26"/>
    <mergeCell ref="CX26:CY26"/>
    <mergeCell ref="CZ26:DA26"/>
    <mergeCell ref="DB26:DC26"/>
    <mergeCell ref="DD26:DE26"/>
    <mergeCell ref="DF26:DG26"/>
    <mergeCell ref="CJ26:CK26"/>
    <mergeCell ref="CL26:CM26"/>
    <mergeCell ref="CN26:CO26"/>
    <mergeCell ref="CP26:CQ26"/>
    <mergeCell ref="CR26:CS26"/>
    <mergeCell ref="CT26:CU26"/>
    <mergeCell ref="BX26:BY26"/>
    <mergeCell ref="BZ26:CA26"/>
    <mergeCell ref="CB26:CC26"/>
    <mergeCell ref="CD26:CE26"/>
    <mergeCell ref="CF26:CG26"/>
    <mergeCell ref="CH26:CI26"/>
    <mergeCell ref="BL26:BM26"/>
    <mergeCell ref="BN26:BO26"/>
    <mergeCell ref="BP26:BQ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T26:DU26"/>
    <mergeCell ref="DV26:DW26"/>
    <mergeCell ref="DX26:DY26"/>
    <mergeCell ref="DZ26:EA26"/>
    <mergeCell ref="EB26:EC26"/>
    <mergeCell ref="BR26:BS26"/>
    <mergeCell ref="BT26:BU26"/>
    <mergeCell ref="BV26:BW26"/>
    <mergeCell ref="AZ26:BA26"/>
    <mergeCell ref="BB26:BC26"/>
    <mergeCell ref="BD26:BE26"/>
    <mergeCell ref="BF26:BG26"/>
    <mergeCell ref="BH26:BI26"/>
    <mergeCell ref="BJ26:BK26"/>
    <mergeCell ref="AN26:AO26"/>
    <mergeCell ref="AP26:AQ26"/>
    <mergeCell ref="AR26:AS26"/>
    <mergeCell ref="AT26:AU26"/>
    <mergeCell ref="AV26:AW26"/>
    <mergeCell ref="AX26:AY26"/>
    <mergeCell ref="F28:G28"/>
    <mergeCell ref="H28:I28"/>
    <mergeCell ref="J28:K28"/>
    <mergeCell ref="L28:M28"/>
    <mergeCell ref="N28:O28"/>
    <mergeCell ref="DH27:DI27"/>
    <mergeCell ref="DJ27:DK27"/>
    <mergeCell ref="DL27:DM27"/>
    <mergeCell ref="DN27:DO27"/>
    <mergeCell ref="DP27:DQ27"/>
    <mergeCell ref="DR27:DS27"/>
    <mergeCell ref="CV27:CW27"/>
    <mergeCell ref="CX27:CY27"/>
    <mergeCell ref="CZ27:DA27"/>
    <mergeCell ref="DB27:DC27"/>
    <mergeCell ref="DD27:DE27"/>
    <mergeCell ref="DF27:DG27"/>
    <mergeCell ref="CJ27:CK27"/>
    <mergeCell ref="CL27:CM27"/>
    <mergeCell ref="CN27:CO27"/>
    <mergeCell ref="CP27:CQ27"/>
    <mergeCell ref="CR27:CS27"/>
    <mergeCell ref="CT27:CU27"/>
    <mergeCell ref="BX27:BY27"/>
    <mergeCell ref="BZ27:CA27"/>
    <mergeCell ref="CB27:CC27"/>
    <mergeCell ref="CD27:CE27"/>
    <mergeCell ref="CF27:CG27"/>
    <mergeCell ref="CH27:CI27"/>
    <mergeCell ref="BL27:BM27"/>
    <mergeCell ref="BN27:BO27"/>
    <mergeCell ref="BP27:BQ27"/>
    <mergeCell ref="AB28:AC28"/>
    <mergeCell ref="AD28:AE28"/>
    <mergeCell ref="AF28:AG28"/>
    <mergeCell ref="AH28:AI28"/>
    <mergeCell ref="AJ28:AK28"/>
    <mergeCell ref="AL28:AM28"/>
    <mergeCell ref="P28:Q28"/>
    <mergeCell ref="R28:S28"/>
    <mergeCell ref="T28:U28"/>
    <mergeCell ref="V28:W28"/>
    <mergeCell ref="X28:Y28"/>
    <mergeCell ref="Z28:AA28"/>
    <mergeCell ref="DT27:DU27"/>
    <mergeCell ref="DV27:DW27"/>
    <mergeCell ref="DX27:DY27"/>
    <mergeCell ref="DZ27:EA27"/>
    <mergeCell ref="EB27:EC27"/>
    <mergeCell ref="BR27:BS27"/>
    <mergeCell ref="BT27:BU27"/>
    <mergeCell ref="BV27:BW27"/>
    <mergeCell ref="AZ27:BA27"/>
    <mergeCell ref="BB27:BC27"/>
    <mergeCell ref="BD27:BE27"/>
    <mergeCell ref="BF27:BG27"/>
    <mergeCell ref="BH27:BI27"/>
    <mergeCell ref="BJ27:BK27"/>
    <mergeCell ref="AN27:AO27"/>
    <mergeCell ref="AP27:AQ27"/>
    <mergeCell ref="AR27:AS27"/>
    <mergeCell ref="AT27:AU27"/>
    <mergeCell ref="AV27:AW27"/>
    <mergeCell ref="AX27:AY27"/>
    <mergeCell ref="F29:G29"/>
    <mergeCell ref="H29:I29"/>
    <mergeCell ref="J29:K29"/>
    <mergeCell ref="L29:M29"/>
    <mergeCell ref="N29:O29"/>
    <mergeCell ref="DH28:DI28"/>
    <mergeCell ref="DJ28:DK28"/>
    <mergeCell ref="DL28:DM28"/>
    <mergeCell ref="DN28:DO28"/>
    <mergeCell ref="DP28:DQ28"/>
    <mergeCell ref="DR28:DS28"/>
    <mergeCell ref="CV28:CW28"/>
    <mergeCell ref="CX28:CY28"/>
    <mergeCell ref="CZ28:DA28"/>
    <mergeCell ref="DB28:DC28"/>
    <mergeCell ref="DD28:DE28"/>
    <mergeCell ref="DF28:DG28"/>
    <mergeCell ref="CJ28:CK28"/>
    <mergeCell ref="CL28:CM28"/>
    <mergeCell ref="CN28:CO28"/>
    <mergeCell ref="CP28:CQ28"/>
    <mergeCell ref="CR28:CS28"/>
    <mergeCell ref="CT28:CU28"/>
    <mergeCell ref="BX28:BY28"/>
    <mergeCell ref="BZ28:CA28"/>
    <mergeCell ref="CB28:CC28"/>
    <mergeCell ref="CD28:CE28"/>
    <mergeCell ref="CF28:CG28"/>
    <mergeCell ref="CH28:CI28"/>
    <mergeCell ref="BL28:BM28"/>
    <mergeCell ref="BN28:BO28"/>
    <mergeCell ref="BP28:BQ28"/>
    <mergeCell ref="AB29:AC29"/>
    <mergeCell ref="AD29:AE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DT28:DU28"/>
    <mergeCell ref="DV28:DW28"/>
    <mergeCell ref="DX28:DY28"/>
    <mergeCell ref="DZ28:EA28"/>
    <mergeCell ref="EB28:EC28"/>
    <mergeCell ref="BR28:BS28"/>
    <mergeCell ref="BT28:BU28"/>
    <mergeCell ref="BV28:BW28"/>
    <mergeCell ref="AZ28:BA28"/>
    <mergeCell ref="BB28:BC28"/>
    <mergeCell ref="BD28:BE28"/>
    <mergeCell ref="BF28:BG28"/>
    <mergeCell ref="BH28:BI28"/>
    <mergeCell ref="BJ28:BK28"/>
    <mergeCell ref="AN28:AO28"/>
    <mergeCell ref="AP28:AQ28"/>
    <mergeCell ref="AR28:AS28"/>
    <mergeCell ref="AT28:AU28"/>
    <mergeCell ref="AV28:AW28"/>
    <mergeCell ref="AX28:AY28"/>
    <mergeCell ref="F30:G30"/>
    <mergeCell ref="H30:I30"/>
    <mergeCell ref="J30:K30"/>
    <mergeCell ref="L30:M30"/>
    <mergeCell ref="N30:O30"/>
    <mergeCell ref="DH29:DI29"/>
    <mergeCell ref="DJ29:DK29"/>
    <mergeCell ref="DL29:DM29"/>
    <mergeCell ref="DN29:DO29"/>
    <mergeCell ref="DP29:DQ29"/>
    <mergeCell ref="DR29:DS29"/>
    <mergeCell ref="CV29:CW29"/>
    <mergeCell ref="CX29:CY29"/>
    <mergeCell ref="CZ29:DA29"/>
    <mergeCell ref="DB29:DC29"/>
    <mergeCell ref="DD29:DE29"/>
    <mergeCell ref="DF29:DG29"/>
    <mergeCell ref="CJ29:CK29"/>
    <mergeCell ref="CL29:CM29"/>
    <mergeCell ref="CN29:CO29"/>
    <mergeCell ref="CP29:CQ29"/>
    <mergeCell ref="CR29:CS29"/>
    <mergeCell ref="CT29:CU29"/>
    <mergeCell ref="BX29:BY29"/>
    <mergeCell ref="BZ29:CA29"/>
    <mergeCell ref="CB29:CC29"/>
    <mergeCell ref="CD29:CE29"/>
    <mergeCell ref="CF29:CG29"/>
    <mergeCell ref="CH29:CI29"/>
    <mergeCell ref="BL29:BM29"/>
    <mergeCell ref="BN29:BO29"/>
    <mergeCell ref="BP29:BQ29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DT29:DU29"/>
    <mergeCell ref="DV29:DW29"/>
    <mergeCell ref="DX29:DY29"/>
    <mergeCell ref="DZ29:EA29"/>
    <mergeCell ref="EB29:EC29"/>
    <mergeCell ref="BR29:BS29"/>
    <mergeCell ref="BT29:BU29"/>
    <mergeCell ref="BV29:BW29"/>
    <mergeCell ref="AZ29:BA29"/>
    <mergeCell ref="BB29:BC29"/>
    <mergeCell ref="BD29:BE29"/>
    <mergeCell ref="BF29:BG29"/>
    <mergeCell ref="BH29:BI29"/>
    <mergeCell ref="BJ29:BK29"/>
    <mergeCell ref="AN29:AO29"/>
    <mergeCell ref="AP29:AQ29"/>
    <mergeCell ref="AR29:AS29"/>
    <mergeCell ref="AT29:AU29"/>
    <mergeCell ref="AV29:AW29"/>
    <mergeCell ref="AX29:AY29"/>
    <mergeCell ref="F31:G31"/>
    <mergeCell ref="H31:I31"/>
    <mergeCell ref="J31:K31"/>
    <mergeCell ref="L31:M31"/>
    <mergeCell ref="N31:O31"/>
    <mergeCell ref="DH30:DI30"/>
    <mergeCell ref="DJ30:DK30"/>
    <mergeCell ref="DL30:DM30"/>
    <mergeCell ref="DN30:DO30"/>
    <mergeCell ref="DP30:DQ30"/>
    <mergeCell ref="DR30:DS30"/>
    <mergeCell ref="CV30:CW30"/>
    <mergeCell ref="CX30:CY30"/>
    <mergeCell ref="CZ30:DA30"/>
    <mergeCell ref="DB30:DC30"/>
    <mergeCell ref="DD30:DE30"/>
    <mergeCell ref="DF30:DG30"/>
    <mergeCell ref="CJ30:CK30"/>
    <mergeCell ref="CL30:CM30"/>
    <mergeCell ref="CN30:CO30"/>
    <mergeCell ref="CP30:CQ30"/>
    <mergeCell ref="CR30:CS30"/>
    <mergeCell ref="CT30:CU30"/>
    <mergeCell ref="BX30:BY30"/>
    <mergeCell ref="BZ30:CA30"/>
    <mergeCell ref="CB30:CC30"/>
    <mergeCell ref="CD30:CE30"/>
    <mergeCell ref="CF30:CG30"/>
    <mergeCell ref="CH30:CI30"/>
    <mergeCell ref="BL30:BM30"/>
    <mergeCell ref="BN30:BO30"/>
    <mergeCell ref="BP30:BQ30"/>
    <mergeCell ref="AB31:AC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DT30:DU30"/>
    <mergeCell ref="DV30:DW30"/>
    <mergeCell ref="DX30:DY30"/>
    <mergeCell ref="DZ30:EA30"/>
    <mergeCell ref="EB30:EC30"/>
    <mergeCell ref="BR30:BS30"/>
    <mergeCell ref="BT30:BU30"/>
    <mergeCell ref="BV30:BW30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AV30:AW30"/>
    <mergeCell ref="AX30:AY30"/>
    <mergeCell ref="CF31:CG31"/>
    <mergeCell ref="CH31:CI31"/>
    <mergeCell ref="BL31:BM31"/>
    <mergeCell ref="BN31:BO31"/>
    <mergeCell ref="BP31:BQ31"/>
    <mergeCell ref="BR31:BS31"/>
    <mergeCell ref="BT31:BU31"/>
    <mergeCell ref="BV31:BW31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AV31:AW31"/>
    <mergeCell ref="AX31:AY31"/>
    <mergeCell ref="DT31:DU31"/>
    <mergeCell ref="DV31:DW31"/>
    <mergeCell ref="DX31:DY31"/>
    <mergeCell ref="DZ31:EA31"/>
    <mergeCell ref="EB31:EC31"/>
    <mergeCell ref="C33:C34"/>
    <mergeCell ref="D33:E34"/>
    <mergeCell ref="F33:G33"/>
    <mergeCell ref="H33:I33"/>
    <mergeCell ref="J33:K33"/>
    <mergeCell ref="DH31:DI31"/>
    <mergeCell ref="DJ31:DK31"/>
    <mergeCell ref="DL31:DM31"/>
    <mergeCell ref="DN31:DO31"/>
    <mergeCell ref="DP31:DQ31"/>
    <mergeCell ref="DR31:DS31"/>
    <mergeCell ref="CV31:CW31"/>
    <mergeCell ref="CX31:CY31"/>
    <mergeCell ref="CZ31:DA31"/>
    <mergeCell ref="DB31:DC31"/>
    <mergeCell ref="DD31:DE31"/>
    <mergeCell ref="DF31:DG31"/>
    <mergeCell ref="CJ31:CK31"/>
    <mergeCell ref="CL31:CM31"/>
    <mergeCell ref="CN31:CO31"/>
    <mergeCell ref="CP31:CQ31"/>
    <mergeCell ref="CR31:CS31"/>
    <mergeCell ref="CT31:CU31"/>
    <mergeCell ref="BX31:BY31"/>
    <mergeCell ref="BZ31:CA31"/>
    <mergeCell ref="CB31:CC31"/>
    <mergeCell ref="CD31:CE31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B33:AC33"/>
    <mergeCell ref="AD33:AE33"/>
    <mergeCell ref="AF33:AG33"/>
    <mergeCell ref="AH33:AI33"/>
    <mergeCell ref="L33:M33"/>
    <mergeCell ref="N33:O33"/>
    <mergeCell ref="P33:Q33"/>
    <mergeCell ref="R33:S33"/>
    <mergeCell ref="T33:U33"/>
    <mergeCell ref="V33:W33"/>
    <mergeCell ref="CN33:CO33"/>
    <mergeCell ref="CP33:CQ33"/>
    <mergeCell ref="BT33:BU33"/>
    <mergeCell ref="BV33:BW33"/>
    <mergeCell ref="BX33:BY33"/>
    <mergeCell ref="BZ33:CA33"/>
    <mergeCell ref="CB33:CC33"/>
    <mergeCell ref="CD33:CE33"/>
    <mergeCell ref="BH33:BI33"/>
    <mergeCell ref="BJ33:BK33"/>
    <mergeCell ref="BL33:BM33"/>
    <mergeCell ref="BN33:BO33"/>
    <mergeCell ref="BP33:BQ33"/>
    <mergeCell ref="BR33:BS33"/>
    <mergeCell ref="AV33:AW33"/>
    <mergeCell ref="AX33:AY33"/>
    <mergeCell ref="AZ33:BA33"/>
    <mergeCell ref="BB33:BC33"/>
    <mergeCell ref="BD33:BE33"/>
    <mergeCell ref="BF33:BG33"/>
    <mergeCell ref="EB33:EC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P33:DQ33"/>
    <mergeCell ref="DR33:DS33"/>
    <mergeCell ref="DT33:DU33"/>
    <mergeCell ref="DV33:DW33"/>
    <mergeCell ref="DX33:DY33"/>
    <mergeCell ref="DZ33:EA33"/>
    <mergeCell ref="DD33:DE33"/>
    <mergeCell ref="DF33:DG33"/>
    <mergeCell ref="DH33:DI33"/>
    <mergeCell ref="DJ33:DK33"/>
    <mergeCell ref="DL33:DM33"/>
    <mergeCell ref="DN33:DO33"/>
    <mergeCell ref="CR33:CS33"/>
    <mergeCell ref="CT33:CU33"/>
    <mergeCell ref="CV33:CW33"/>
    <mergeCell ref="CX33:CY33"/>
    <mergeCell ref="CZ33:DA33"/>
    <mergeCell ref="DB33:DC33"/>
    <mergeCell ref="CF33:CG33"/>
    <mergeCell ref="CH33:CI33"/>
    <mergeCell ref="CJ33:CK33"/>
    <mergeCell ref="CL33:CM33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AN34:AO34"/>
    <mergeCell ref="AP34:AQ34"/>
    <mergeCell ref="AR34:AS34"/>
    <mergeCell ref="AT34:AU34"/>
    <mergeCell ref="X34:Y34"/>
    <mergeCell ref="Z34:AA34"/>
    <mergeCell ref="AB34:AC34"/>
    <mergeCell ref="AD34:AE34"/>
    <mergeCell ref="AF34:AG34"/>
    <mergeCell ref="AH34:AI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BN34:BO34"/>
    <mergeCell ref="BP34:BQ34"/>
    <mergeCell ref="BR34:BS34"/>
    <mergeCell ref="X35:Y35"/>
    <mergeCell ref="Z35:AA35"/>
    <mergeCell ref="AB35:AC35"/>
    <mergeCell ref="AD35:AE35"/>
    <mergeCell ref="AF35:AG35"/>
    <mergeCell ref="AH35:AI35"/>
    <mergeCell ref="EB34:EC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AN35:AO35"/>
    <mergeCell ref="AP35:AQ35"/>
    <mergeCell ref="AR35:AS35"/>
    <mergeCell ref="AT35:AU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AF36:AG36"/>
    <mergeCell ref="AH36:AI36"/>
    <mergeCell ref="EB35:EC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V36:AW36"/>
    <mergeCell ref="AX36:AY36"/>
    <mergeCell ref="AZ36:BA36"/>
    <mergeCell ref="BB36:BC36"/>
    <mergeCell ref="BD36:BE36"/>
    <mergeCell ref="BF36:BG36"/>
    <mergeCell ref="EB36:EC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H36:CI36"/>
    <mergeCell ref="CJ36:CK36"/>
    <mergeCell ref="CL36:CM36"/>
    <mergeCell ref="AV37:AW37"/>
    <mergeCell ref="AX37:AY37"/>
    <mergeCell ref="AZ37:BA37"/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X37:Y37"/>
    <mergeCell ref="Z37:AA37"/>
    <mergeCell ref="AB37:AC37"/>
    <mergeCell ref="AD37:AE37"/>
    <mergeCell ref="AF37:AG37"/>
    <mergeCell ref="AH37:AI37"/>
    <mergeCell ref="CZ37:DA37"/>
    <mergeCell ref="DB37:DC37"/>
    <mergeCell ref="CF37:CG37"/>
    <mergeCell ref="CH37:CI37"/>
    <mergeCell ref="CJ37:CK37"/>
    <mergeCell ref="CL37:CM37"/>
    <mergeCell ref="CN37:CO37"/>
    <mergeCell ref="CP37:CQ37"/>
    <mergeCell ref="BT37:BU37"/>
    <mergeCell ref="BV37:BW37"/>
    <mergeCell ref="BX37:BY37"/>
    <mergeCell ref="BZ37:CA37"/>
    <mergeCell ref="CB37:CC37"/>
    <mergeCell ref="CD37:CE37"/>
    <mergeCell ref="BH37:BI37"/>
    <mergeCell ref="BJ37:BK37"/>
    <mergeCell ref="BL37:BM37"/>
    <mergeCell ref="BN37:BO37"/>
    <mergeCell ref="BP37:BQ37"/>
    <mergeCell ref="BR37:BS37"/>
    <mergeCell ref="X38:Y38"/>
    <mergeCell ref="Z38:AA38"/>
    <mergeCell ref="AB38:AC38"/>
    <mergeCell ref="AD38:AE38"/>
    <mergeCell ref="AF38:AG38"/>
    <mergeCell ref="AH38:AI38"/>
    <mergeCell ref="EB37:EC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P37:DQ37"/>
    <mergeCell ref="DR37:DS37"/>
    <mergeCell ref="DT37:DU37"/>
    <mergeCell ref="DV37:DW37"/>
    <mergeCell ref="DX37:DY37"/>
    <mergeCell ref="DZ37:EA37"/>
    <mergeCell ref="DD37:DE37"/>
    <mergeCell ref="DF37:DG37"/>
    <mergeCell ref="DH37:DI37"/>
    <mergeCell ref="DJ37:DK37"/>
    <mergeCell ref="DL37:DM37"/>
    <mergeCell ref="DN37:DO37"/>
    <mergeCell ref="CR37:CS37"/>
    <mergeCell ref="CT37:CU37"/>
    <mergeCell ref="CV37:CW37"/>
    <mergeCell ref="CX37:CY37"/>
    <mergeCell ref="BH38:BI38"/>
    <mergeCell ref="BJ38:BK38"/>
    <mergeCell ref="BL38:BM38"/>
    <mergeCell ref="BN38:BO38"/>
    <mergeCell ref="BP38:BQ38"/>
    <mergeCell ref="BR38:BS38"/>
    <mergeCell ref="AV38:AW38"/>
    <mergeCell ref="AX38:AY38"/>
    <mergeCell ref="AZ38:BA38"/>
    <mergeCell ref="BB38:BC38"/>
    <mergeCell ref="BD38:BE38"/>
    <mergeCell ref="BF38:BG38"/>
    <mergeCell ref="AJ38:AK38"/>
    <mergeCell ref="AL38:AM38"/>
    <mergeCell ref="AN38:AO38"/>
    <mergeCell ref="AP38:AQ38"/>
    <mergeCell ref="AR38:AS38"/>
    <mergeCell ref="AT38:AU38"/>
    <mergeCell ref="DL38:DM38"/>
    <mergeCell ref="DN38:DO38"/>
    <mergeCell ref="CR38:CS38"/>
    <mergeCell ref="CT38:CU38"/>
    <mergeCell ref="CV38:CW38"/>
    <mergeCell ref="CX38:CY38"/>
    <mergeCell ref="CZ38:DA38"/>
    <mergeCell ref="DB38:DC38"/>
    <mergeCell ref="CF38:CG38"/>
    <mergeCell ref="CH38:CI38"/>
    <mergeCell ref="CJ38:CK38"/>
    <mergeCell ref="CL38:CM38"/>
    <mergeCell ref="CN38:CO38"/>
    <mergeCell ref="CP38:CQ38"/>
    <mergeCell ref="BT38:BU38"/>
    <mergeCell ref="BV38:BW38"/>
    <mergeCell ref="BX38:BY38"/>
    <mergeCell ref="BZ38:CA38"/>
    <mergeCell ref="CB38:CC38"/>
    <mergeCell ref="CD38:CE38"/>
    <mergeCell ref="AJ39:AK39"/>
    <mergeCell ref="AL39:AM39"/>
    <mergeCell ref="AN39:AO39"/>
    <mergeCell ref="AP39:AQ39"/>
    <mergeCell ref="AR39:AS39"/>
    <mergeCell ref="AT39:AU39"/>
    <mergeCell ref="X39:Y39"/>
    <mergeCell ref="Z39:AA39"/>
    <mergeCell ref="AB39:AC39"/>
    <mergeCell ref="AD39:AE39"/>
    <mergeCell ref="AF39:AG39"/>
    <mergeCell ref="AH39:AI39"/>
    <mergeCell ref="EB38:EC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P38:DQ38"/>
    <mergeCell ref="DR38:DS38"/>
    <mergeCell ref="DT38:DU38"/>
    <mergeCell ref="DV38:DW38"/>
    <mergeCell ref="DX38:DY38"/>
    <mergeCell ref="DZ38:EA38"/>
    <mergeCell ref="DD38:DE38"/>
    <mergeCell ref="DF38:DG38"/>
    <mergeCell ref="DH38:DI38"/>
    <mergeCell ref="DJ38:DK38"/>
    <mergeCell ref="CN39:CO39"/>
    <mergeCell ref="CP39:CQ39"/>
    <mergeCell ref="BT39:BU39"/>
    <mergeCell ref="BV39:BW39"/>
    <mergeCell ref="BX39:BY39"/>
    <mergeCell ref="BZ39:CA39"/>
    <mergeCell ref="CB39:CC39"/>
    <mergeCell ref="CD39:CE39"/>
    <mergeCell ref="BH39:BI39"/>
    <mergeCell ref="BJ39:BK39"/>
    <mergeCell ref="BL39:BM39"/>
    <mergeCell ref="BN39:BO39"/>
    <mergeCell ref="BP39:BQ39"/>
    <mergeCell ref="BR39:BS39"/>
    <mergeCell ref="AV39:AW39"/>
    <mergeCell ref="AX39:AY39"/>
    <mergeCell ref="AZ39:BA39"/>
    <mergeCell ref="BB39:BC39"/>
    <mergeCell ref="BD39:BE39"/>
    <mergeCell ref="BF39:BG39"/>
    <mergeCell ref="EB39:EC39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P39:DQ39"/>
    <mergeCell ref="DR39:DS39"/>
    <mergeCell ref="DT39:DU39"/>
    <mergeCell ref="DV39:DW39"/>
    <mergeCell ref="DX39:DY39"/>
    <mergeCell ref="DZ39:EA39"/>
    <mergeCell ref="DD39:DE39"/>
    <mergeCell ref="DF39:DG39"/>
    <mergeCell ref="DH39:DI39"/>
    <mergeCell ref="DJ39:DK39"/>
    <mergeCell ref="DL39:DM39"/>
    <mergeCell ref="DN39:DO39"/>
    <mergeCell ref="CR39:CS39"/>
    <mergeCell ref="CT39:CU39"/>
    <mergeCell ref="CV39:CW39"/>
    <mergeCell ref="CX39:CY39"/>
    <mergeCell ref="CZ39:DA39"/>
    <mergeCell ref="DB39:DC39"/>
    <mergeCell ref="CF39:CG39"/>
    <mergeCell ref="CH39:CI39"/>
    <mergeCell ref="CJ39:CK39"/>
    <mergeCell ref="CL39:CM39"/>
    <mergeCell ref="AV40:AW40"/>
    <mergeCell ref="AX40:AY40"/>
    <mergeCell ref="AZ40:BA40"/>
    <mergeCell ref="BB40:BC40"/>
    <mergeCell ref="BD40:BE40"/>
    <mergeCell ref="BF40:BG40"/>
    <mergeCell ref="AJ40:AK40"/>
    <mergeCell ref="AL40:AM40"/>
    <mergeCell ref="AN40:AO40"/>
    <mergeCell ref="AP40:AQ40"/>
    <mergeCell ref="AR40:AS40"/>
    <mergeCell ref="AT40:AU40"/>
    <mergeCell ref="X40:Y40"/>
    <mergeCell ref="Z40:AA40"/>
    <mergeCell ref="AB40:AC40"/>
    <mergeCell ref="AD40:AE40"/>
    <mergeCell ref="AF40:AG40"/>
    <mergeCell ref="AH40:AI40"/>
    <mergeCell ref="CZ40:DA40"/>
    <mergeCell ref="DB40:DC40"/>
    <mergeCell ref="CF40:CG40"/>
    <mergeCell ref="CH40:CI40"/>
    <mergeCell ref="CJ40:CK40"/>
    <mergeCell ref="CL40:CM40"/>
    <mergeCell ref="CN40:CO40"/>
    <mergeCell ref="CP40:CQ40"/>
    <mergeCell ref="BT40:BU40"/>
    <mergeCell ref="BV40:BW40"/>
    <mergeCell ref="BX40:BY40"/>
    <mergeCell ref="BZ40:CA40"/>
    <mergeCell ref="CB40:CC40"/>
    <mergeCell ref="CD40:CE40"/>
    <mergeCell ref="BH40:BI40"/>
    <mergeCell ref="BJ40:BK40"/>
    <mergeCell ref="BL40:BM40"/>
    <mergeCell ref="BN40:BO40"/>
    <mergeCell ref="BP40:BQ40"/>
    <mergeCell ref="BR40:BS40"/>
    <mergeCell ref="X41:Y41"/>
    <mergeCell ref="Z41:AA41"/>
    <mergeCell ref="AB41:AC41"/>
    <mergeCell ref="AD41:AE41"/>
    <mergeCell ref="AF41:AG41"/>
    <mergeCell ref="AH41:AI41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P40:DQ40"/>
    <mergeCell ref="DR40:DS40"/>
    <mergeCell ref="DT40:DU40"/>
    <mergeCell ref="DV40:DW40"/>
    <mergeCell ref="DX40:DY40"/>
    <mergeCell ref="DZ40:EA40"/>
    <mergeCell ref="DD40:DE40"/>
    <mergeCell ref="DF40:DG40"/>
    <mergeCell ref="DH40:DI40"/>
    <mergeCell ref="DJ40:DK40"/>
    <mergeCell ref="DL40:DM40"/>
    <mergeCell ref="DN40:DO40"/>
    <mergeCell ref="CR40:CS40"/>
    <mergeCell ref="CT40:CU40"/>
    <mergeCell ref="CV40:CW40"/>
    <mergeCell ref="CX40:CY40"/>
    <mergeCell ref="BH41:BI41"/>
    <mergeCell ref="BJ41:BK41"/>
    <mergeCell ref="BL41:BM41"/>
    <mergeCell ref="BN41:BO41"/>
    <mergeCell ref="BP41:BQ41"/>
    <mergeCell ref="BR41:BS41"/>
    <mergeCell ref="AV41:AW41"/>
    <mergeCell ref="AX41:AY41"/>
    <mergeCell ref="AZ41:BA41"/>
    <mergeCell ref="BB41:BC41"/>
    <mergeCell ref="BD41:BE41"/>
    <mergeCell ref="BF41:BG41"/>
    <mergeCell ref="AJ41:AK41"/>
    <mergeCell ref="AL41:AM41"/>
    <mergeCell ref="AN41:AO41"/>
    <mergeCell ref="AP41:AQ41"/>
    <mergeCell ref="AR41:AS41"/>
    <mergeCell ref="AT41:AU41"/>
    <mergeCell ref="DL41:DM41"/>
    <mergeCell ref="DN41:DO41"/>
    <mergeCell ref="CR41:CS41"/>
    <mergeCell ref="CT41:CU41"/>
    <mergeCell ref="CV41:CW41"/>
    <mergeCell ref="CX41:CY41"/>
    <mergeCell ref="CZ41:DA41"/>
    <mergeCell ref="DB41:DC41"/>
    <mergeCell ref="CF41:CG41"/>
    <mergeCell ref="CH41:CI41"/>
    <mergeCell ref="CJ41:CK41"/>
    <mergeCell ref="CL41:CM41"/>
    <mergeCell ref="CN41:CO41"/>
    <mergeCell ref="CP41:CQ41"/>
    <mergeCell ref="BT41:BU41"/>
    <mergeCell ref="BV41:BW41"/>
    <mergeCell ref="BX41:BY41"/>
    <mergeCell ref="BZ41:CA41"/>
    <mergeCell ref="CB41:CC41"/>
    <mergeCell ref="CD41:CE41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EB41:EC41"/>
    <mergeCell ref="C44:D44"/>
    <mergeCell ref="F44:G44"/>
    <mergeCell ref="H44:I44"/>
    <mergeCell ref="J44:K44"/>
    <mergeCell ref="L44:M44"/>
    <mergeCell ref="N44:O44"/>
    <mergeCell ref="P44:Q44"/>
    <mergeCell ref="R44:S44"/>
    <mergeCell ref="T44:U44"/>
    <mergeCell ref="DP41:DQ41"/>
    <mergeCell ref="DR41:DS41"/>
    <mergeCell ref="DT41:DU41"/>
    <mergeCell ref="DV41:DW41"/>
    <mergeCell ref="DX41:DY41"/>
    <mergeCell ref="DZ41:EA41"/>
    <mergeCell ref="DD41:DE41"/>
    <mergeCell ref="DF41:DG41"/>
    <mergeCell ref="DH41:DI41"/>
    <mergeCell ref="DJ41:DK41"/>
    <mergeCell ref="CL44:CM44"/>
    <mergeCell ref="CN44:CO44"/>
    <mergeCell ref="BR44:BS44"/>
    <mergeCell ref="BT44:BU44"/>
    <mergeCell ref="BV44:BW44"/>
    <mergeCell ref="BX44:BY44"/>
    <mergeCell ref="BZ44:CA44"/>
    <mergeCell ref="CB44:CC44"/>
    <mergeCell ref="BF44:BG44"/>
    <mergeCell ref="BH44:BI44"/>
    <mergeCell ref="BJ44:BK44"/>
    <mergeCell ref="BL44:BM44"/>
    <mergeCell ref="BN44:BO44"/>
    <mergeCell ref="BP44:BQ44"/>
    <mergeCell ref="AT44:AU44"/>
    <mergeCell ref="AV44:AW44"/>
    <mergeCell ref="AX44:AY44"/>
    <mergeCell ref="AZ44:BA44"/>
    <mergeCell ref="BB44:BC44"/>
    <mergeCell ref="BD44:BE44"/>
    <mergeCell ref="DZ44:EA44"/>
    <mergeCell ref="EB44:EC44"/>
    <mergeCell ref="EK44:EN44"/>
    <mergeCell ref="C45:D45"/>
    <mergeCell ref="F45:G45"/>
    <mergeCell ref="H45:I45"/>
    <mergeCell ref="J45:K45"/>
    <mergeCell ref="L45:M45"/>
    <mergeCell ref="N45:O45"/>
    <mergeCell ref="P45:Q45"/>
    <mergeCell ref="DN44:DO44"/>
    <mergeCell ref="DP44:DQ44"/>
    <mergeCell ref="DR44:DS44"/>
    <mergeCell ref="DT44:DU44"/>
    <mergeCell ref="DV44:DW44"/>
    <mergeCell ref="DX44:DY44"/>
    <mergeCell ref="DB44:DC44"/>
    <mergeCell ref="DD44:DE44"/>
    <mergeCell ref="DF44:DG44"/>
    <mergeCell ref="DH44:DI44"/>
    <mergeCell ref="DJ44:DK44"/>
    <mergeCell ref="DL44:DM44"/>
    <mergeCell ref="CP44:CQ44"/>
    <mergeCell ref="CR44:CS44"/>
    <mergeCell ref="CT44:CU44"/>
    <mergeCell ref="CV44:CW44"/>
    <mergeCell ref="CX44:CY44"/>
    <mergeCell ref="CZ44:DA44"/>
    <mergeCell ref="CD44:CE44"/>
    <mergeCell ref="CF44:CG44"/>
    <mergeCell ref="CH44:CI44"/>
    <mergeCell ref="CJ44:CK44"/>
    <mergeCell ref="AP45:AQ45"/>
    <mergeCell ref="AR45:AS45"/>
    <mergeCell ref="AT45:AU45"/>
    <mergeCell ref="AV45:AW45"/>
    <mergeCell ref="AX45:AY45"/>
    <mergeCell ref="AZ45:BA45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DL46:EC46"/>
    <mergeCell ref="C48:D48"/>
    <mergeCell ref="F48:EC48"/>
    <mergeCell ref="AR50:AS50"/>
    <mergeCell ref="DV45:DW45"/>
    <mergeCell ref="DX45:DY45"/>
    <mergeCell ref="DZ45:EA45"/>
    <mergeCell ref="EB45:EC45"/>
    <mergeCell ref="EK45:EN45"/>
    <mergeCell ref="F46:S46"/>
    <mergeCell ref="T46:AQ46"/>
    <mergeCell ref="AR46:BO46"/>
    <mergeCell ref="BP46:CM46"/>
    <mergeCell ref="CN46:DK46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</mergeCells>
  <printOptions horizontalCentered="1"/>
  <pageMargins left="0.31496062992125984" right="0.19685039370078741" top="0.59055118110236227" bottom="0.55118110236220474" header="0.27559055118110237" footer="0.35433070866141736"/>
  <pageSetup paperSize="8" scale="112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W50"/>
  <sheetViews>
    <sheetView showGridLines="0" view="pageBreakPreview" topLeftCell="A13" zoomScale="160" zoomScaleNormal="115" zoomScaleSheetLayoutView="160" zoomScalePageLayoutView="140" workbookViewId="0">
      <selection activeCell="BT45" sqref="BT45:BU4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742" t="s">
        <v>225</v>
      </c>
      <c r="C2" s="743"/>
      <c r="D2" s="743"/>
      <c r="E2" s="484"/>
      <c r="F2" s="720" t="s">
        <v>20</v>
      </c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1"/>
      <c r="T2" s="702" t="s">
        <v>28</v>
      </c>
      <c r="U2" s="703"/>
      <c r="V2" s="703"/>
      <c r="W2" s="703"/>
      <c r="X2" s="703"/>
      <c r="Y2" s="703"/>
      <c r="Z2" s="703"/>
      <c r="AA2" s="703"/>
      <c r="AB2" s="703"/>
      <c r="AC2" s="703"/>
      <c r="AD2" s="703"/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  <c r="AP2" s="703"/>
      <c r="AQ2" s="722"/>
      <c r="AR2" s="702" t="s">
        <v>77</v>
      </c>
      <c r="AS2" s="703"/>
      <c r="AT2" s="703"/>
      <c r="AU2" s="703"/>
      <c r="AV2" s="703"/>
      <c r="AW2" s="703"/>
      <c r="AX2" s="703"/>
      <c r="AY2" s="703"/>
      <c r="AZ2" s="703"/>
      <c r="BA2" s="703"/>
      <c r="BB2" s="703"/>
      <c r="BC2" s="703"/>
      <c r="BD2" s="703"/>
      <c r="BE2" s="703"/>
      <c r="BF2" s="703"/>
      <c r="BG2" s="703"/>
      <c r="BH2" s="703"/>
      <c r="BI2" s="703"/>
      <c r="BJ2" s="703"/>
      <c r="BK2" s="703"/>
      <c r="BL2" s="703"/>
      <c r="BM2" s="703"/>
      <c r="BN2" s="703"/>
      <c r="BO2" s="722"/>
      <c r="BP2" s="702" t="s">
        <v>76</v>
      </c>
      <c r="BQ2" s="703"/>
      <c r="BR2" s="703"/>
      <c r="BS2" s="703"/>
      <c r="BT2" s="703"/>
      <c r="BU2" s="703"/>
      <c r="BV2" s="703"/>
      <c r="BW2" s="703"/>
      <c r="BX2" s="703"/>
      <c r="BY2" s="703"/>
      <c r="BZ2" s="703"/>
      <c r="CA2" s="703"/>
      <c r="CB2" s="703"/>
      <c r="CC2" s="703"/>
      <c r="CD2" s="703"/>
      <c r="CE2" s="703"/>
      <c r="CF2" s="703"/>
      <c r="CG2" s="703"/>
      <c r="CH2" s="703"/>
      <c r="CI2" s="703"/>
      <c r="CJ2" s="703"/>
      <c r="CK2" s="703"/>
      <c r="CL2" s="703"/>
      <c r="CM2" s="722"/>
      <c r="CN2" s="702" t="s">
        <v>75</v>
      </c>
      <c r="CO2" s="703"/>
      <c r="CP2" s="703"/>
      <c r="CQ2" s="703"/>
      <c r="CR2" s="703"/>
      <c r="CS2" s="703"/>
      <c r="CT2" s="703"/>
      <c r="CU2" s="703"/>
      <c r="CV2" s="703"/>
      <c r="CW2" s="703"/>
      <c r="CX2" s="703"/>
      <c r="CY2" s="703"/>
      <c r="CZ2" s="703"/>
      <c r="DA2" s="703"/>
      <c r="DB2" s="703"/>
      <c r="DC2" s="703"/>
      <c r="DD2" s="703"/>
      <c r="DE2" s="703"/>
      <c r="DF2" s="703"/>
      <c r="DG2" s="703"/>
      <c r="DH2" s="703"/>
      <c r="DI2" s="703"/>
      <c r="DJ2" s="703"/>
      <c r="DK2" s="722"/>
      <c r="DL2" s="702" t="s">
        <v>74</v>
      </c>
      <c r="DM2" s="703"/>
      <c r="DN2" s="703"/>
      <c r="DO2" s="703"/>
      <c r="DP2" s="703"/>
      <c r="DQ2" s="703"/>
      <c r="DR2" s="703"/>
      <c r="DS2" s="703"/>
      <c r="DT2" s="703"/>
      <c r="DU2" s="703"/>
      <c r="DV2" s="703"/>
      <c r="DW2" s="703"/>
      <c r="DX2" s="703"/>
      <c r="DY2" s="703"/>
      <c r="DZ2" s="703"/>
      <c r="EA2" s="703"/>
      <c r="EB2" s="703"/>
      <c r="EC2" s="703"/>
      <c r="EI2" s="484"/>
      <c r="EJ2" s="485"/>
      <c r="EK2" s="738">
        <f>SUM(EK3:EN3)</f>
        <v>0</v>
      </c>
      <c r="EL2" s="739"/>
      <c r="EM2" s="739"/>
      <c r="EN2" s="739"/>
      <c r="EO2" s="485"/>
      <c r="EP2" s="485"/>
      <c r="EQ2" s="68"/>
    </row>
    <row r="3" spans="1:152" s="184" customFormat="1" ht="9" customHeight="1" x14ac:dyDescent="0.15">
      <c r="B3" s="740"/>
      <c r="C3" s="741"/>
      <c r="D3" s="741"/>
      <c r="E3" s="572"/>
      <c r="F3" s="700" t="s">
        <v>7</v>
      </c>
      <c r="G3" s="701"/>
      <c r="H3" s="700" t="s">
        <v>8</v>
      </c>
      <c r="I3" s="701"/>
      <c r="J3" s="700" t="s">
        <v>9</v>
      </c>
      <c r="K3" s="701"/>
      <c r="L3" s="700" t="s">
        <v>10</v>
      </c>
      <c r="M3" s="701"/>
      <c r="N3" s="700" t="s">
        <v>11</v>
      </c>
      <c r="O3" s="701"/>
      <c r="P3" s="700" t="s">
        <v>12</v>
      </c>
      <c r="Q3" s="701"/>
      <c r="R3" s="700" t="s">
        <v>13</v>
      </c>
      <c r="S3" s="701"/>
      <c r="T3" s="700" t="s">
        <v>2</v>
      </c>
      <c r="U3" s="701"/>
      <c r="V3" s="700" t="s">
        <v>3</v>
      </c>
      <c r="W3" s="701"/>
      <c r="X3" s="700" t="s">
        <v>4</v>
      </c>
      <c r="Y3" s="701"/>
      <c r="Z3" s="700" t="s">
        <v>5</v>
      </c>
      <c r="AA3" s="701"/>
      <c r="AB3" s="700" t="s">
        <v>6</v>
      </c>
      <c r="AC3" s="701"/>
      <c r="AD3" s="700" t="s">
        <v>7</v>
      </c>
      <c r="AE3" s="701"/>
      <c r="AF3" s="700" t="s">
        <v>8</v>
      </c>
      <c r="AG3" s="701"/>
      <c r="AH3" s="700" t="s">
        <v>9</v>
      </c>
      <c r="AI3" s="701"/>
      <c r="AJ3" s="700" t="s">
        <v>10</v>
      </c>
      <c r="AK3" s="701"/>
      <c r="AL3" s="700" t="s">
        <v>11</v>
      </c>
      <c r="AM3" s="701"/>
      <c r="AN3" s="700" t="s">
        <v>12</v>
      </c>
      <c r="AO3" s="701"/>
      <c r="AP3" s="700" t="s">
        <v>13</v>
      </c>
      <c r="AQ3" s="701"/>
      <c r="AR3" s="700" t="s">
        <v>2</v>
      </c>
      <c r="AS3" s="701"/>
      <c r="AT3" s="700" t="s">
        <v>3</v>
      </c>
      <c r="AU3" s="701"/>
      <c r="AV3" s="700" t="s">
        <v>4</v>
      </c>
      <c r="AW3" s="701"/>
      <c r="AX3" s="700" t="s">
        <v>5</v>
      </c>
      <c r="AY3" s="701"/>
      <c r="AZ3" s="700" t="s">
        <v>6</v>
      </c>
      <c r="BA3" s="701"/>
      <c r="BB3" s="700" t="s">
        <v>7</v>
      </c>
      <c r="BC3" s="701"/>
      <c r="BD3" s="700" t="s">
        <v>8</v>
      </c>
      <c r="BE3" s="701"/>
      <c r="BF3" s="700" t="s">
        <v>9</v>
      </c>
      <c r="BG3" s="701"/>
      <c r="BH3" s="700" t="s">
        <v>10</v>
      </c>
      <c r="BI3" s="701"/>
      <c r="BJ3" s="700" t="s">
        <v>11</v>
      </c>
      <c r="BK3" s="701"/>
      <c r="BL3" s="700" t="s">
        <v>12</v>
      </c>
      <c r="BM3" s="701"/>
      <c r="BN3" s="700" t="s">
        <v>13</v>
      </c>
      <c r="BO3" s="701"/>
      <c r="BP3" s="700" t="s">
        <v>2</v>
      </c>
      <c r="BQ3" s="701"/>
      <c r="BR3" s="700" t="s">
        <v>3</v>
      </c>
      <c r="BS3" s="701"/>
      <c r="BT3" s="700" t="s">
        <v>4</v>
      </c>
      <c r="BU3" s="701"/>
      <c r="BV3" s="700" t="s">
        <v>5</v>
      </c>
      <c r="BW3" s="701"/>
      <c r="BX3" s="700" t="s">
        <v>6</v>
      </c>
      <c r="BY3" s="701"/>
      <c r="BZ3" s="700" t="s">
        <v>7</v>
      </c>
      <c r="CA3" s="701"/>
      <c r="CB3" s="700" t="s">
        <v>8</v>
      </c>
      <c r="CC3" s="701"/>
      <c r="CD3" s="700" t="s">
        <v>9</v>
      </c>
      <c r="CE3" s="701"/>
      <c r="CF3" s="700" t="s">
        <v>10</v>
      </c>
      <c r="CG3" s="701"/>
      <c r="CH3" s="700" t="s">
        <v>11</v>
      </c>
      <c r="CI3" s="701"/>
      <c r="CJ3" s="700" t="s">
        <v>12</v>
      </c>
      <c r="CK3" s="701"/>
      <c r="CL3" s="700" t="s">
        <v>13</v>
      </c>
      <c r="CM3" s="701"/>
      <c r="CN3" s="700" t="s">
        <v>2</v>
      </c>
      <c r="CO3" s="701"/>
      <c r="CP3" s="700" t="s">
        <v>3</v>
      </c>
      <c r="CQ3" s="701"/>
      <c r="CR3" s="700" t="s">
        <v>4</v>
      </c>
      <c r="CS3" s="701"/>
      <c r="CT3" s="700" t="s">
        <v>5</v>
      </c>
      <c r="CU3" s="701"/>
      <c r="CV3" s="700" t="s">
        <v>6</v>
      </c>
      <c r="CW3" s="701"/>
      <c r="CX3" s="700" t="s">
        <v>7</v>
      </c>
      <c r="CY3" s="701"/>
      <c r="CZ3" s="700" t="s">
        <v>8</v>
      </c>
      <c r="DA3" s="701"/>
      <c r="DB3" s="700" t="s">
        <v>9</v>
      </c>
      <c r="DC3" s="701"/>
      <c r="DD3" s="700" t="s">
        <v>10</v>
      </c>
      <c r="DE3" s="701"/>
      <c r="DF3" s="700" t="s">
        <v>11</v>
      </c>
      <c r="DG3" s="701"/>
      <c r="DH3" s="700" t="s">
        <v>12</v>
      </c>
      <c r="DI3" s="701"/>
      <c r="DJ3" s="700" t="s">
        <v>13</v>
      </c>
      <c r="DK3" s="701"/>
      <c r="DL3" s="700" t="s">
        <v>2</v>
      </c>
      <c r="DM3" s="701"/>
      <c r="DN3" s="700" t="s">
        <v>3</v>
      </c>
      <c r="DO3" s="701"/>
      <c r="DP3" s="700" t="s">
        <v>4</v>
      </c>
      <c r="DQ3" s="701"/>
      <c r="DR3" s="700" t="s">
        <v>5</v>
      </c>
      <c r="DS3" s="701"/>
      <c r="DT3" s="700" t="s">
        <v>6</v>
      </c>
      <c r="DU3" s="701"/>
      <c r="DV3" s="700" t="s">
        <v>7</v>
      </c>
      <c r="DW3" s="701"/>
      <c r="DX3" s="700" t="s">
        <v>8</v>
      </c>
      <c r="DY3" s="701"/>
      <c r="DZ3" s="700" t="s">
        <v>9</v>
      </c>
      <c r="EA3" s="701"/>
      <c r="EB3" s="700" t="s">
        <v>10</v>
      </c>
      <c r="EC3" s="701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474"/>
    </row>
    <row r="4" spans="1:152" ht="9" customHeight="1" x14ac:dyDescent="0.15">
      <c r="B4" s="573"/>
      <c r="C4" s="558" t="s">
        <v>57</v>
      </c>
      <c r="D4" s="559">
        <v>2200</v>
      </c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733">
        <f>SUM(EM3:EN3)</f>
        <v>0</v>
      </c>
      <c r="EN4" s="734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561">
        <f>ROUND(D4/12,0)</f>
        <v>183</v>
      </c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471"/>
      <c r="EL5" s="471"/>
      <c r="EM5" s="735"/>
      <c r="EN5" s="735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736">
        <f>EM4*(1/($F48))</f>
        <v>0</v>
      </c>
      <c r="EN7" s="737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728" t="s">
        <v>198</v>
      </c>
      <c r="D9" s="728"/>
      <c r="E9" s="608" t="s">
        <v>181</v>
      </c>
      <c r="F9" s="508"/>
      <c r="G9" s="508"/>
      <c r="H9" s="508"/>
      <c r="I9" s="508"/>
      <c r="J9" s="508"/>
      <c r="K9" s="508"/>
      <c r="L9" s="731" t="s">
        <v>220</v>
      </c>
      <c r="M9" s="731"/>
      <c r="N9" s="731"/>
      <c r="O9" s="731"/>
      <c r="P9" s="731"/>
      <c r="Q9" s="731"/>
      <c r="R9" s="731"/>
      <c r="S9" s="731"/>
      <c r="T9" s="718" t="s">
        <v>116</v>
      </c>
      <c r="U9" s="718"/>
      <c r="V9" s="718"/>
      <c r="W9" s="718"/>
      <c r="X9" s="718"/>
      <c r="Y9" s="718"/>
      <c r="Z9" s="718"/>
      <c r="AA9" s="718"/>
      <c r="AB9" s="718"/>
      <c r="AC9" s="718"/>
      <c r="AD9" s="718"/>
      <c r="AE9" s="718"/>
      <c r="AF9" s="718"/>
      <c r="AG9" s="718"/>
      <c r="AH9" s="718"/>
      <c r="AI9" s="718"/>
      <c r="AJ9" s="718"/>
      <c r="AK9" s="718"/>
      <c r="AL9" s="718"/>
      <c r="AM9" s="718"/>
      <c r="AN9" s="718"/>
      <c r="AO9" s="718"/>
      <c r="AP9" s="718"/>
      <c r="AQ9" s="718"/>
      <c r="AR9" s="718" t="s">
        <v>183</v>
      </c>
      <c r="AS9" s="718"/>
      <c r="AT9" s="718"/>
      <c r="AU9" s="718"/>
      <c r="AV9" s="718"/>
      <c r="AW9" s="718"/>
      <c r="AX9" s="718"/>
      <c r="AY9" s="718"/>
      <c r="AZ9" s="718"/>
      <c r="BA9" s="718"/>
      <c r="BB9" s="718"/>
      <c r="BC9" s="718"/>
      <c r="BD9" s="718"/>
      <c r="BE9" s="718"/>
      <c r="BF9" s="718"/>
      <c r="BG9" s="718"/>
      <c r="BH9" s="718"/>
      <c r="BI9" s="718"/>
      <c r="BJ9" s="718"/>
      <c r="BK9" s="718"/>
      <c r="BL9" s="718"/>
      <c r="BM9" s="718"/>
      <c r="BN9" s="718"/>
      <c r="BO9" s="718"/>
      <c r="BP9" s="718" t="s">
        <v>183</v>
      </c>
      <c r="BQ9" s="718"/>
      <c r="BR9" s="718"/>
      <c r="BS9" s="718"/>
      <c r="BT9" s="718"/>
      <c r="BU9" s="718"/>
      <c r="BV9" s="718"/>
      <c r="BW9" s="718"/>
      <c r="BX9" s="718"/>
      <c r="BY9" s="718"/>
      <c r="BZ9" s="718"/>
      <c r="CA9" s="718"/>
      <c r="CB9" s="718"/>
      <c r="CC9" s="718"/>
      <c r="CD9" s="718"/>
      <c r="CE9" s="718"/>
      <c r="CF9" s="718"/>
      <c r="CG9" s="718"/>
      <c r="CH9" s="718"/>
      <c r="CI9" s="718"/>
      <c r="CJ9" s="718"/>
      <c r="CK9" s="718"/>
      <c r="CL9" s="718"/>
      <c r="CM9" s="718"/>
      <c r="CN9" s="718" t="s">
        <v>183</v>
      </c>
      <c r="CO9" s="718"/>
      <c r="CP9" s="718"/>
      <c r="CQ9" s="718"/>
      <c r="CR9" s="718"/>
      <c r="CS9" s="718"/>
      <c r="CT9" s="718"/>
      <c r="CU9" s="718"/>
      <c r="CV9" s="718"/>
      <c r="CW9" s="718"/>
      <c r="CX9" s="718"/>
      <c r="CY9" s="718"/>
      <c r="CZ9" s="718"/>
      <c r="DA9" s="718"/>
      <c r="DB9" s="718"/>
      <c r="DC9" s="718"/>
      <c r="DD9" s="718"/>
      <c r="DE9" s="718"/>
      <c r="DF9" s="718"/>
      <c r="DG9" s="718"/>
      <c r="DH9" s="718"/>
      <c r="DI9" s="718"/>
      <c r="DJ9" s="718"/>
      <c r="DK9" s="718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729"/>
      <c r="D10" s="729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718" t="s">
        <v>41</v>
      </c>
      <c r="U10" s="718"/>
      <c r="V10" s="718"/>
      <c r="W10" s="718"/>
      <c r="X10" s="718"/>
      <c r="Y10" s="718"/>
      <c r="Z10" s="718"/>
      <c r="AA10" s="718"/>
      <c r="AB10" s="718"/>
      <c r="AC10" s="718"/>
      <c r="AD10" s="718"/>
      <c r="AE10" s="718"/>
      <c r="AF10" s="718"/>
      <c r="AG10" s="718"/>
      <c r="AH10" s="718"/>
      <c r="AI10" s="718"/>
      <c r="AJ10" s="718"/>
      <c r="AK10" s="718"/>
      <c r="AL10" s="718"/>
      <c r="AM10" s="718"/>
      <c r="AN10" s="718"/>
      <c r="AO10" s="718"/>
      <c r="AP10" s="718"/>
      <c r="AQ10" s="718"/>
      <c r="AR10" s="718"/>
      <c r="AS10" s="718"/>
      <c r="AT10" s="718"/>
      <c r="AU10" s="718"/>
      <c r="AV10" s="718"/>
      <c r="AW10" s="718"/>
      <c r="AX10" s="718"/>
      <c r="AY10" s="718"/>
      <c r="AZ10" s="718"/>
      <c r="BA10" s="718"/>
      <c r="BB10" s="718"/>
      <c r="BC10" s="718"/>
      <c r="BD10" s="718"/>
      <c r="BE10" s="718"/>
      <c r="BF10" s="718"/>
      <c r="BG10" s="718"/>
      <c r="BH10" s="718"/>
      <c r="BI10" s="718"/>
      <c r="BJ10" s="718"/>
      <c r="BK10" s="718"/>
      <c r="BL10" s="718"/>
      <c r="BM10" s="718"/>
      <c r="BN10" s="718"/>
      <c r="BO10" s="718"/>
      <c r="BP10" s="732" t="s">
        <v>42</v>
      </c>
      <c r="BQ10" s="718"/>
      <c r="BR10" s="718"/>
      <c r="BS10" s="718"/>
      <c r="BT10" s="718"/>
      <c r="BU10" s="718"/>
      <c r="BV10" s="718"/>
      <c r="BW10" s="718"/>
      <c r="BX10" s="718"/>
      <c r="BY10" s="718"/>
      <c r="BZ10" s="718"/>
      <c r="CA10" s="718"/>
      <c r="CB10" s="718"/>
      <c r="CC10" s="718"/>
      <c r="CD10" s="725"/>
      <c r="CE10" s="724"/>
      <c r="CF10" s="723"/>
      <c r="CG10" s="724"/>
      <c r="CH10" s="723"/>
      <c r="CI10" s="724"/>
      <c r="CJ10" s="723"/>
      <c r="CK10" s="724"/>
      <c r="CL10" s="723"/>
      <c r="CM10" s="724"/>
      <c r="CN10" s="723"/>
      <c r="CO10" s="724"/>
      <c r="CP10" s="723"/>
      <c r="CQ10" s="724"/>
      <c r="CR10" s="723"/>
      <c r="CS10" s="724"/>
      <c r="CT10" s="723"/>
      <c r="CU10" s="724"/>
      <c r="CV10" s="723"/>
      <c r="CW10" s="724"/>
      <c r="CX10" s="723"/>
      <c r="CY10" s="724"/>
      <c r="CZ10" s="723"/>
      <c r="DA10" s="724"/>
      <c r="DB10" s="723"/>
      <c r="DC10" s="724"/>
      <c r="DD10" s="723"/>
      <c r="DE10" s="724"/>
      <c r="DF10" s="723"/>
      <c r="DG10" s="724"/>
      <c r="DH10" s="723"/>
      <c r="DI10" s="724"/>
      <c r="DJ10" s="723"/>
      <c r="DK10" s="724"/>
      <c r="DL10" s="723"/>
      <c r="DM10" s="725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729"/>
      <c r="D11" s="729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726" t="s">
        <v>117</v>
      </c>
      <c r="U11" s="726"/>
      <c r="V11" s="726"/>
      <c r="W11" s="726"/>
      <c r="X11" s="726"/>
      <c r="Y11" s="726"/>
      <c r="Z11" s="726"/>
      <c r="AA11" s="726"/>
      <c r="AB11" s="726"/>
      <c r="AC11" s="726"/>
      <c r="AD11" s="726"/>
      <c r="AE11" s="726"/>
      <c r="AF11" s="726"/>
      <c r="AG11" s="726"/>
      <c r="AH11" s="726"/>
      <c r="AI11" s="726"/>
      <c r="AJ11" s="726"/>
      <c r="AK11" s="726"/>
      <c r="AL11" s="726"/>
      <c r="AM11" s="726"/>
      <c r="AN11" s="726"/>
      <c r="AO11" s="726"/>
      <c r="AP11" s="726"/>
      <c r="AQ11" s="726"/>
      <c r="AR11" s="726" t="s">
        <v>119</v>
      </c>
      <c r="AS11" s="726"/>
      <c r="AT11" s="726"/>
      <c r="AU11" s="726"/>
      <c r="AV11" s="726"/>
      <c r="AW11" s="726"/>
      <c r="AX11" s="726"/>
      <c r="AY11" s="726"/>
      <c r="AZ11" s="726"/>
      <c r="BA11" s="726"/>
      <c r="BB11" s="726"/>
      <c r="BC11" s="726"/>
      <c r="BD11" s="726"/>
      <c r="BE11" s="726"/>
      <c r="BF11" s="726"/>
      <c r="BG11" s="726"/>
      <c r="BH11" s="726"/>
      <c r="BI11" s="726"/>
      <c r="BJ11" s="726"/>
      <c r="BK11" s="726"/>
      <c r="BL11" s="726"/>
      <c r="BM11" s="726"/>
      <c r="BN11" s="726"/>
      <c r="BO11" s="726"/>
      <c r="BP11" s="727"/>
      <c r="BQ11" s="727"/>
      <c r="BR11" s="727"/>
      <c r="BS11" s="727"/>
      <c r="BT11" s="727"/>
      <c r="BU11" s="727"/>
      <c r="BV11" s="727"/>
      <c r="BW11" s="727"/>
      <c r="BX11" s="727"/>
      <c r="BY11" s="727"/>
      <c r="BZ11" s="727"/>
      <c r="CA11" s="727"/>
      <c r="CB11" s="727"/>
      <c r="CC11" s="727"/>
      <c r="CD11" s="727"/>
      <c r="CE11" s="727"/>
      <c r="CF11" s="727"/>
      <c r="CG11" s="727"/>
      <c r="CH11" s="727"/>
      <c r="CI11" s="727"/>
      <c r="CJ11" s="727"/>
      <c r="CK11" s="727"/>
      <c r="CL11" s="727"/>
      <c r="CM11" s="727"/>
      <c r="CN11" s="718" t="s">
        <v>40</v>
      </c>
      <c r="CO11" s="718"/>
      <c r="CP11" s="718"/>
      <c r="CQ11" s="718"/>
      <c r="CR11" s="718"/>
      <c r="CS11" s="718"/>
      <c r="CT11" s="718"/>
      <c r="CU11" s="718"/>
      <c r="CV11" s="718"/>
      <c r="CW11" s="718"/>
      <c r="CX11" s="718"/>
      <c r="CY11" s="718"/>
      <c r="CZ11" s="718"/>
      <c r="DA11" s="718"/>
      <c r="DB11" s="718"/>
      <c r="DC11" s="718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729"/>
      <c r="D12" s="729"/>
      <c r="E12" s="716" t="s">
        <v>186</v>
      </c>
      <c r="F12" s="511"/>
      <c r="G12" s="511"/>
      <c r="H12" s="511"/>
      <c r="I12" s="511"/>
      <c r="J12" s="511"/>
      <c r="K12" s="511"/>
      <c r="L12" s="511"/>
      <c r="M12" s="511"/>
      <c r="N12" s="511"/>
      <c r="O12" s="511"/>
      <c r="P12" s="511"/>
      <c r="Q12" s="511"/>
      <c r="R12" s="511"/>
      <c r="S12" s="511"/>
      <c r="T12" s="511"/>
      <c r="U12" s="511"/>
      <c r="V12" s="511"/>
      <c r="W12" s="511"/>
      <c r="X12" s="511"/>
      <c r="Y12" s="511"/>
      <c r="Z12" s="511"/>
      <c r="AA12" s="511"/>
      <c r="AB12" s="511"/>
      <c r="AC12" s="511"/>
      <c r="AD12" s="511"/>
      <c r="AE12" s="511"/>
      <c r="AF12" s="511"/>
      <c r="AG12" s="511"/>
      <c r="AH12" s="511"/>
      <c r="AI12" s="511"/>
      <c r="AJ12" s="511"/>
      <c r="AK12" s="511"/>
      <c r="AL12" s="511"/>
      <c r="AM12" s="511"/>
      <c r="AN12" s="511"/>
      <c r="AO12" s="511"/>
      <c r="AP12" s="511"/>
      <c r="AQ12" s="512"/>
      <c r="AR12" s="718" t="s">
        <v>44</v>
      </c>
      <c r="AS12" s="718"/>
      <c r="AT12" s="718"/>
      <c r="AU12" s="718"/>
      <c r="AV12" s="718"/>
      <c r="AW12" s="718"/>
      <c r="AX12" s="718"/>
      <c r="AY12" s="718"/>
      <c r="AZ12" s="718"/>
      <c r="BA12" s="718"/>
      <c r="BB12" s="718"/>
      <c r="BC12" s="718"/>
      <c r="BD12" s="718"/>
      <c r="BE12" s="718"/>
      <c r="BF12" s="718"/>
      <c r="BG12" s="718"/>
      <c r="BH12" s="718"/>
      <c r="BI12" s="718"/>
      <c r="BJ12" s="718"/>
      <c r="BK12" s="718"/>
      <c r="BL12" s="718"/>
      <c r="BM12" s="718"/>
      <c r="BN12" s="718"/>
      <c r="BO12" s="718"/>
      <c r="BP12" s="718" t="s">
        <v>45</v>
      </c>
      <c r="BQ12" s="718"/>
      <c r="BR12" s="718"/>
      <c r="BS12" s="718"/>
      <c r="BT12" s="718"/>
      <c r="BU12" s="718"/>
      <c r="BV12" s="718"/>
      <c r="BW12" s="718"/>
      <c r="BX12" s="718"/>
      <c r="BY12" s="718"/>
      <c r="BZ12" s="718"/>
      <c r="CA12" s="718"/>
      <c r="CB12" s="718"/>
      <c r="CC12" s="718"/>
      <c r="CD12" s="718"/>
      <c r="CE12" s="718"/>
      <c r="CF12" s="718"/>
      <c r="CG12" s="718"/>
      <c r="CH12" s="718"/>
      <c r="CI12" s="718"/>
      <c r="CJ12" s="718"/>
      <c r="CK12" s="718"/>
      <c r="CL12" s="718"/>
      <c r="CM12" s="718"/>
      <c r="CN12" s="718"/>
      <c r="CO12" s="718"/>
      <c r="CP12" s="718"/>
      <c r="CQ12" s="718"/>
      <c r="CR12" s="718"/>
      <c r="CS12" s="718"/>
      <c r="CT12" s="718"/>
      <c r="CU12" s="718"/>
      <c r="CV12" s="718"/>
      <c r="CW12" s="718"/>
      <c r="CX12" s="718"/>
      <c r="CY12" s="718"/>
      <c r="CZ12" s="718"/>
      <c r="DA12" s="718"/>
      <c r="DB12" s="718"/>
      <c r="DC12" s="718"/>
      <c r="DD12" s="718"/>
      <c r="DE12" s="718"/>
      <c r="DF12" s="718"/>
      <c r="DG12" s="718"/>
      <c r="DH12" s="718"/>
      <c r="DI12" s="718"/>
      <c r="DJ12" s="718"/>
      <c r="DK12" s="718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730"/>
      <c r="D13" s="730"/>
      <c r="E13" s="717"/>
      <c r="F13" s="513"/>
      <c r="G13" s="513"/>
      <c r="H13" s="513"/>
      <c r="I13" s="513"/>
      <c r="J13" s="513"/>
      <c r="K13" s="513"/>
      <c r="L13" s="513"/>
      <c r="M13" s="513"/>
      <c r="N13" s="513"/>
      <c r="O13" s="513"/>
      <c r="P13" s="513"/>
      <c r="Q13" s="513"/>
      <c r="R13" s="513"/>
      <c r="S13" s="513"/>
      <c r="T13" s="513"/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  <c r="AE13" s="513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4"/>
      <c r="AR13" s="719" t="s">
        <v>50</v>
      </c>
      <c r="AS13" s="719"/>
      <c r="AT13" s="719"/>
      <c r="AU13" s="719"/>
      <c r="AV13" s="719"/>
      <c r="AW13" s="719"/>
      <c r="AX13" s="719"/>
      <c r="AY13" s="719"/>
      <c r="AZ13" s="719"/>
      <c r="BA13" s="719"/>
      <c r="BB13" s="719"/>
      <c r="BC13" s="719"/>
      <c r="BD13" s="719"/>
      <c r="BE13" s="719"/>
      <c r="BF13" s="719"/>
      <c r="BG13" s="719"/>
      <c r="BH13" s="719"/>
      <c r="BI13" s="719"/>
      <c r="BJ13" s="719"/>
      <c r="BK13" s="719"/>
      <c r="BL13" s="719"/>
      <c r="BM13" s="719"/>
      <c r="BN13" s="719"/>
      <c r="BO13" s="719"/>
      <c r="BP13" s="719" t="s">
        <v>51</v>
      </c>
      <c r="BQ13" s="719"/>
      <c r="BR13" s="719"/>
      <c r="BS13" s="719"/>
      <c r="BT13" s="719"/>
      <c r="BU13" s="719"/>
      <c r="BV13" s="719"/>
      <c r="BW13" s="719"/>
      <c r="BX13" s="719"/>
      <c r="BY13" s="719"/>
      <c r="BZ13" s="719"/>
      <c r="CA13" s="719"/>
      <c r="CB13" s="719"/>
      <c r="CC13" s="719"/>
      <c r="CD13" s="719"/>
      <c r="CE13" s="719"/>
      <c r="CF13" s="719"/>
      <c r="CG13" s="719"/>
      <c r="CH13" s="719"/>
      <c r="CI13" s="719"/>
      <c r="CJ13" s="719"/>
      <c r="CK13" s="719"/>
      <c r="CL13" s="719"/>
      <c r="CM13" s="719"/>
      <c r="CN13" s="719"/>
      <c r="CO13" s="719"/>
      <c r="CP13" s="719"/>
      <c r="CQ13" s="719"/>
      <c r="CR13" s="719"/>
      <c r="CS13" s="719"/>
      <c r="CT13" s="719"/>
      <c r="CU13" s="719"/>
      <c r="CV13" s="719"/>
      <c r="CW13" s="719"/>
      <c r="CX13" s="719"/>
      <c r="CY13" s="719"/>
      <c r="CZ13" s="719"/>
      <c r="DA13" s="719"/>
      <c r="DB13" s="719"/>
      <c r="DC13" s="719"/>
      <c r="DD13" s="719"/>
      <c r="DE13" s="719"/>
      <c r="DF13" s="719"/>
      <c r="DG13" s="719"/>
      <c r="DH13" s="719"/>
      <c r="DI13" s="719"/>
      <c r="DJ13" s="719"/>
      <c r="DK13" s="719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629">
        <f>ROUND((D4-(20*8.5))/12,0)</f>
        <v>169</v>
      </c>
      <c r="E15" s="577"/>
      <c r="F15" s="720" t="s">
        <v>20</v>
      </c>
      <c r="G15" s="720"/>
      <c r="H15" s="720"/>
      <c r="I15" s="720"/>
      <c r="J15" s="720"/>
      <c r="K15" s="720"/>
      <c r="L15" s="720"/>
      <c r="M15" s="720"/>
      <c r="N15" s="720"/>
      <c r="O15" s="720"/>
      <c r="P15" s="720"/>
      <c r="Q15" s="720"/>
      <c r="R15" s="720"/>
      <c r="S15" s="721"/>
      <c r="T15" s="702" t="str">
        <f>T2</f>
        <v>Jahr 2022</v>
      </c>
      <c r="U15" s="703"/>
      <c r="V15" s="703"/>
      <c r="W15" s="703"/>
      <c r="X15" s="703"/>
      <c r="Y15" s="703"/>
      <c r="Z15" s="703"/>
      <c r="AA15" s="703"/>
      <c r="AB15" s="703"/>
      <c r="AC15" s="703"/>
      <c r="AD15" s="703"/>
      <c r="AE15" s="703"/>
      <c r="AF15" s="703"/>
      <c r="AG15" s="703"/>
      <c r="AH15" s="703"/>
      <c r="AI15" s="703"/>
      <c r="AJ15" s="703"/>
      <c r="AK15" s="703"/>
      <c r="AL15" s="703"/>
      <c r="AM15" s="703"/>
      <c r="AN15" s="703"/>
      <c r="AO15" s="703"/>
      <c r="AP15" s="703"/>
      <c r="AQ15" s="722"/>
      <c r="AR15" s="702" t="str">
        <f>AR2</f>
        <v>Jahr 2023</v>
      </c>
      <c r="AS15" s="703"/>
      <c r="AT15" s="703"/>
      <c r="AU15" s="703"/>
      <c r="AV15" s="703"/>
      <c r="AW15" s="703"/>
      <c r="AX15" s="703"/>
      <c r="AY15" s="703"/>
      <c r="AZ15" s="703"/>
      <c r="BA15" s="703"/>
      <c r="BB15" s="703"/>
      <c r="BC15" s="703"/>
      <c r="BD15" s="703"/>
      <c r="BE15" s="703"/>
      <c r="BF15" s="703"/>
      <c r="BG15" s="703"/>
      <c r="BH15" s="703"/>
      <c r="BI15" s="703"/>
      <c r="BJ15" s="703"/>
      <c r="BK15" s="703"/>
      <c r="BL15" s="703"/>
      <c r="BM15" s="703"/>
      <c r="BN15" s="703"/>
      <c r="BO15" s="722"/>
      <c r="BP15" s="702" t="str">
        <f>BP2</f>
        <v>Jahr 2024</v>
      </c>
      <c r="BQ15" s="703"/>
      <c r="BR15" s="703"/>
      <c r="BS15" s="703"/>
      <c r="BT15" s="703"/>
      <c r="BU15" s="703"/>
      <c r="BV15" s="703"/>
      <c r="BW15" s="703"/>
      <c r="BX15" s="703"/>
      <c r="BY15" s="703"/>
      <c r="BZ15" s="703"/>
      <c r="CA15" s="703"/>
      <c r="CB15" s="703"/>
      <c r="CC15" s="703"/>
      <c r="CD15" s="703"/>
      <c r="CE15" s="703"/>
      <c r="CF15" s="703"/>
      <c r="CG15" s="703"/>
      <c r="CH15" s="703"/>
      <c r="CI15" s="703"/>
      <c r="CJ15" s="703"/>
      <c r="CK15" s="703"/>
      <c r="CL15" s="703"/>
      <c r="CM15" s="722"/>
      <c r="CN15" s="702" t="str">
        <f>CN2</f>
        <v>Jahr 2025</v>
      </c>
      <c r="CO15" s="703"/>
      <c r="CP15" s="703"/>
      <c r="CQ15" s="703"/>
      <c r="CR15" s="703"/>
      <c r="CS15" s="703"/>
      <c r="CT15" s="703"/>
      <c r="CU15" s="703"/>
      <c r="CV15" s="703"/>
      <c r="CW15" s="703"/>
      <c r="CX15" s="703"/>
      <c r="CY15" s="703"/>
      <c r="CZ15" s="703"/>
      <c r="DA15" s="703"/>
      <c r="DB15" s="703"/>
      <c r="DC15" s="703"/>
      <c r="DD15" s="703"/>
      <c r="DE15" s="703"/>
      <c r="DF15" s="703"/>
      <c r="DG15" s="703"/>
      <c r="DH15" s="703"/>
      <c r="DI15" s="703"/>
      <c r="DJ15" s="703"/>
      <c r="DK15" s="722"/>
      <c r="DL15" s="702" t="str">
        <f>DL2</f>
        <v>Jahr 2026</v>
      </c>
      <c r="DM15" s="703"/>
      <c r="DN15" s="703"/>
      <c r="DO15" s="703"/>
      <c r="DP15" s="703"/>
      <c r="DQ15" s="703"/>
      <c r="DR15" s="703"/>
      <c r="DS15" s="703"/>
      <c r="DT15" s="703"/>
      <c r="DU15" s="703"/>
      <c r="DV15" s="703"/>
      <c r="DW15" s="703"/>
      <c r="DX15" s="703"/>
      <c r="DY15" s="703"/>
      <c r="DZ15" s="703"/>
      <c r="EA15" s="703"/>
      <c r="EB15" s="703"/>
      <c r="EC15" s="703"/>
      <c r="ED15" s="144"/>
      <c r="EE15" s="704" t="s">
        <v>15</v>
      </c>
      <c r="EF15" s="705"/>
      <c r="EG15" s="705"/>
      <c r="EH15" s="706"/>
      <c r="EI15" s="29"/>
      <c r="EJ15" s="29"/>
      <c r="EK15" s="710" t="s">
        <v>52</v>
      </c>
      <c r="EL15" s="711"/>
      <c r="EM15" s="711"/>
      <c r="EN15" s="712"/>
      <c r="EP15" s="29"/>
    </row>
    <row r="16" spans="1:152" ht="9" customHeight="1" thickBot="1" x14ac:dyDescent="0.2">
      <c r="B16" s="578"/>
      <c r="C16" s="579"/>
      <c r="D16" s="580"/>
      <c r="E16" s="577"/>
      <c r="F16" s="700" t="s">
        <v>7</v>
      </c>
      <c r="G16" s="701"/>
      <c r="H16" s="700" t="s">
        <v>8</v>
      </c>
      <c r="I16" s="701"/>
      <c r="J16" s="700" t="s">
        <v>9</v>
      </c>
      <c r="K16" s="701"/>
      <c r="L16" s="700" t="s">
        <v>10</v>
      </c>
      <c r="M16" s="701"/>
      <c r="N16" s="700" t="s">
        <v>11</v>
      </c>
      <c r="O16" s="701"/>
      <c r="P16" s="700" t="s">
        <v>12</v>
      </c>
      <c r="Q16" s="701"/>
      <c r="R16" s="700" t="s">
        <v>13</v>
      </c>
      <c r="S16" s="701"/>
      <c r="T16" s="700" t="s">
        <v>2</v>
      </c>
      <c r="U16" s="701"/>
      <c r="V16" s="700" t="s">
        <v>3</v>
      </c>
      <c r="W16" s="701"/>
      <c r="X16" s="700" t="s">
        <v>4</v>
      </c>
      <c r="Y16" s="701"/>
      <c r="Z16" s="700" t="s">
        <v>5</v>
      </c>
      <c r="AA16" s="701"/>
      <c r="AB16" s="700" t="s">
        <v>6</v>
      </c>
      <c r="AC16" s="701"/>
      <c r="AD16" s="700" t="s">
        <v>7</v>
      </c>
      <c r="AE16" s="701"/>
      <c r="AF16" s="700" t="s">
        <v>8</v>
      </c>
      <c r="AG16" s="701"/>
      <c r="AH16" s="700" t="s">
        <v>9</v>
      </c>
      <c r="AI16" s="701"/>
      <c r="AJ16" s="700" t="s">
        <v>10</v>
      </c>
      <c r="AK16" s="701"/>
      <c r="AL16" s="700" t="s">
        <v>11</v>
      </c>
      <c r="AM16" s="701"/>
      <c r="AN16" s="700" t="s">
        <v>12</v>
      </c>
      <c r="AO16" s="701"/>
      <c r="AP16" s="700" t="s">
        <v>13</v>
      </c>
      <c r="AQ16" s="701"/>
      <c r="AR16" s="700" t="s">
        <v>2</v>
      </c>
      <c r="AS16" s="701"/>
      <c r="AT16" s="700" t="s">
        <v>3</v>
      </c>
      <c r="AU16" s="701"/>
      <c r="AV16" s="700" t="s">
        <v>4</v>
      </c>
      <c r="AW16" s="701"/>
      <c r="AX16" s="700" t="s">
        <v>5</v>
      </c>
      <c r="AY16" s="701"/>
      <c r="AZ16" s="700" t="s">
        <v>6</v>
      </c>
      <c r="BA16" s="701"/>
      <c r="BB16" s="700" t="s">
        <v>7</v>
      </c>
      <c r="BC16" s="701"/>
      <c r="BD16" s="700" t="s">
        <v>8</v>
      </c>
      <c r="BE16" s="701"/>
      <c r="BF16" s="700" t="s">
        <v>9</v>
      </c>
      <c r="BG16" s="701"/>
      <c r="BH16" s="700" t="s">
        <v>10</v>
      </c>
      <c r="BI16" s="701"/>
      <c r="BJ16" s="700" t="s">
        <v>11</v>
      </c>
      <c r="BK16" s="701"/>
      <c r="BL16" s="700" t="s">
        <v>12</v>
      </c>
      <c r="BM16" s="701"/>
      <c r="BN16" s="700" t="s">
        <v>13</v>
      </c>
      <c r="BO16" s="701"/>
      <c r="BP16" s="700" t="s">
        <v>2</v>
      </c>
      <c r="BQ16" s="701"/>
      <c r="BR16" s="700" t="s">
        <v>3</v>
      </c>
      <c r="BS16" s="701"/>
      <c r="BT16" s="700" t="s">
        <v>4</v>
      </c>
      <c r="BU16" s="701"/>
      <c r="BV16" s="700" t="s">
        <v>5</v>
      </c>
      <c r="BW16" s="701"/>
      <c r="BX16" s="700" t="s">
        <v>6</v>
      </c>
      <c r="BY16" s="701"/>
      <c r="BZ16" s="700" t="s">
        <v>7</v>
      </c>
      <c r="CA16" s="701"/>
      <c r="CB16" s="700" t="s">
        <v>8</v>
      </c>
      <c r="CC16" s="701"/>
      <c r="CD16" s="700" t="s">
        <v>9</v>
      </c>
      <c r="CE16" s="701"/>
      <c r="CF16" s="700" t="s">
        <v>10</v>
      </c>
      <c r="CG16" s="701"/>
      <c r="CH16" s="700" t="s">
        <v>11</v>
      </c>
      <c r="CI16" s="701"/>
      <c r="CJ16" s="700" t="s">
        <v>12</v>
      </c>
      <c r="CK16" s="701"/>
      <c r="CL16" s="700" t="s">
        <v>13</v>
      </c>
      <c r="CM16" s="701"/>
      <c r="CN16" s="700" t="s">
        <v>2</v>
      </c>
      <c r="CO16" s="701"/>
      <c r="CP16" s="700" t="s">
        <v>3</v>
      </c>
      <c r="CQ16" s="701"/>
      <c r="CR16" s="700" t="s">
        <v>4</v>
      </c>
      <c r="CS16" s="701"/>
      <c r="CT16" s="700" t="s">
        <v>5</v>
      </c>
      <c r="CU16" s="701"/>
      <c r="CV16" s="700" t="s">
        <v>6</v>
      </c>
      <c r="CW16" s="701"/>
      <c r="CX16" s="700" t="s">
        <v>7</v>
      </c>
      <c r="CY16" s="701"/>
      <c r="CZ16" s="700" t="s">
        <v>8</v>
      </c>
      <c r="DA16" s="701"/>
      <c r="DB16" s="700" t="s">
        <v>9</v>
      </c>
      <c r="DC16" s="701"/>
      <c r="DD16" s="700" t="s">
        <v>10</v>
      </c>
      <c r="DE16" s="701"/>
      <c r="DF16" s="700" t="s">
        <v>11</v>
      </c>
      <c r="DG16" s="701"/>
      <c r="DH16" s="700" t="s">
        <v>12</v>
      </c>
      <c r="DI16" s="701"/>
      <c r="DJ16" s="700" t="s">
        <v>13</v>
      </c>
      <c r="DK16" s="701"/>
      <c r="DL16" s="700" t="s">
        <v>2</v>
      </c>
      <c r="DM16" s="701"/>
      <c r="DN16" s="700" t="s">
        <v>3</v>
      </c>
      <c r="DO16" s="701"/>
      <c r="DP16" s="700" t="s">
        <v>4</v>
      </c>
      <c r="DQ16" s="701"/>
      <c r="DR16" s="700" t="s">
        <v>5</v>
      </c>
      <c r="DS16" s="701"/>
      <c r="DT16" s="700" t="s">
        <v>6</v>
      </c>
      <c r="DU16" s="701"/>
      <c r="DV16" s="700" t="s">
        <v>7</v>
      </c>
      <c r="DW16" s="701"/>
      <c r="DX16" s="700" t="s">
        <v>8</v>
      </c>
      <c r="DY16" s="701"/>
      <c r="DZ16" s="700" t="s">
        <v>9</v>
      </c>
      <c r="EA16" s="701"/>
      <c r="EB16" s="700" t="s">
        <v>10</v>
      </c>
      <c r="EC16" s="701"/>
      <c r="ED16" s="144"/>
      <c r="EE16" s="707"/>
      <c r="EF16" s="708"/>
      <c r="EG16" s="708"/>
      <c r="EH16" s="709"/>
      <c r="EI16" s="29"/>
      <c r="EJ16" s="29"/>
      <c r="EK16" s="713"/>
      <c r="EL16" s="714"/>
      <c r="EM16" s="714"/>
      <c r="EN16" s="715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73"/>
      <c r="G18" s="673"/>
      <c r="H18" s="667"/>
      <c r="I18" s="670"/>
      <c r="J18" s="667"/>
      <c r="K18" s="670"/>
      <c r="L18" s="667"/>
      <c r="M18" s="670"/>
      <c r="N18" s="667"/>
      <c r="O18" s="670"/>
      <c r="P18" s="667"/>
      <c r="Q18" s="670"/>
      <c r="R18" s="667"/>
      <c r="S18" s="670"/>
      <c r="T18" s="667"/>
      <c r="U18" s="670"/>
      <c r="V18" s="667"/>
      <c r="W18" s="670"/>
      <c r="X18" s="667"/>
      <c r="Y18" s="670"/>
      <c r="Z18" s="667"/>
      <c r="AA18" s="670"/>
      <c r="AB18" s="667"/>
      <c r="AC18" s="670"/>
      <c r="AD18" s="667"/>
      <c r="AE18" s="670"/>
      <c r="AF18" s="667"/>
      <c r="AG18" s="670"/>
      <c r="AH18" s="667"/>
      <c r="AI18" s="670"/>
      <c r="AJ18" s="667"/>
      <c r="AK18" s="670"/>
      <c r="AL18" s="667"/>
      <c r="AM18" s="670"/>
      <c r="AN18" s="667"/>
      <c r="AO18" s="670"/>
      <c r="AP18" s="667"/>
      <c r="AQ18" s="670"/>
      <c r="AR18" s="667"/>
      <c r="AS18" s="670"/>
      <c r="AT18" s="667"/>
      <c r="AU18" s="670"/>
      <c r="AV18" s="667"/>
      <c r="AW18" s="670"/>
      <c r="AX18" s="667"/>
      <c r="AY18" s="670"/>
      <c r="AZ18" s="667"/>
      <c r="BA18" s="670"/>
      <c r="BB18" s="667"/>
      <c r="BC18" s="670"/>
      <c r="BD18" s="667"/>
      <c r="BE18" s="670"/>
      <c r="BF18" s="667"/>
      <c r="BG18" s="670"/>
      <c r="BH18" s="667"/>
      <c r="BI18" s="670"/>
      <c r="BJ18" s="667"/>
      <c r="BK18" s="670"/>
      <c r="BL18" s="667"/>
      <c r="BM18" s="670"/>
      <c r="BN18" s="667"/>
      <c r="BO18" s="670"/>
      <c r="BP18" s="667"/>
      <c r="BQ18" s="670"/>
      <c r="BR18" s="667"/>
      <c r="BS18" s="670"/>
      <c r="BT18" s="667"/>
      <c r="BU18" s="670"/>
      <c r="BV18" s="667"/>
      <c r="BW18" s="670"/>
      <c r="BX18" s="667"/>
      <c r="BY18" s="670"/>
      <c r="BZ18" s="667"/>
      <c r="CA18" s="670"/>
      <c r="CB18" s="667"/>
      <c r="CC18" s="670"/>
      <c r="CD18" s="667"/>
      <c r="CE18" s="670"/>
      <c r="CF18" s="667"/>
      <c r="CG18" s="670"/>
      <c r="CH18" s="667"/>
      <c r="CI18" s="670"/>
      <c r="CJ18" s="667"/>
      <c r="CK18" s="670"/>
      <c r="CL18" s="667"/>
      <c r="CM18" s="670"/>
      <c r="CN18" s="667"/>
      <c r="CO18" s="670"/>
      <c r="CP18" s="667"/>
      <c r="CQ18" s="670"/>
      <c r="CR18" s="667"/>
      <c r="CS18" s="670"/>
      <c r="CT18" s="667"/>
      <c r="CU18" s="670"/>
      <c r="CV18" s="667"/>
      <c r="CW18" s="670"/>
      <c r="CX18" s="667"/>
      <c r="CY18" s="670"/>
      <c r="CZ18" s="667"/>
      <c r="DA18" s="670"/>
      <c r="DB18" s="667"/>
      <c r="DC18" s="670"/>
      <c r="DD18" s="667"/>
      <c r="DE18" s="670"/>
      <c r="DF18" s="667"/>
      <c r="DG18" s="670"/>
      <c r="DH18" s="667"/>
      <c r="DI18" s="670"/>
      <c r="DJ18" s="667"/>
      <c r="DK18" s="670"/>
      <c r="DL18" s="667"/>
      <c r="DM18" s="670"/>
      <c r="DN18" s="667"/>
      <c r="DO18" s="670"/>
      <c r="DP18" s="667"/>
      <c r="DQ18" s="670"/>
      <c r="DR18" s="667"/>
      <c r="DS18" s="670"/>
      <c r="DT18" s="667"/>
      <c r="DU18" s="670"/>
      <c r="DV18" s="667"/>
      <c r="DW18" s="670"/>
      <c r="DX18" s="667"/>
      <c r="DY18" s="670"/>
      <c r="DZ18" s="667"/>
      <c r="EA18" s="670"/>
      <c r="EB18" s="667"/>
      <c r="EC18" s="668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7"/>
      <c r="G19" s="697"/>
      <c r="H19" s="698">
        <v>16</v>
      </c>
      <c r="I19" s="699"/>
      <c r="J19" s="698">
        <v>16</v>
      </c>
      <c r="K19" s="699"/>
      <c r="L19" s="698">
        <v>16</v>
      </c>
      <c r="M19" s="699"/>
      <c r="N19" s="698">
        <v>16</v>
      </c>
      <c r="O19" s="699"/>
      <c r="P19" s="698">
        <v>16</v>
      </c>
      <c r="Q19" s="699"/>
      <c r="R19" s="698">
        <v>16</v>
      </c>
      <c r="S19" s="699"/>
      <c r="T19" s="698">
        <v>16</v>
      </c>
      <c r="U19" s="699"/>
      <c r="V19" s="698">
        <v>16</v>
      </c>
      <c r="W19" s="699"/>
      <c r="X19" s="698">
        <v>16</v>
      </c>
      <c r="Y19" s="699"/>
      <c r="Z19" s="698">
        <v>16</v>
      </c>
      <c r="AA19" s="699"/>
      <c r="AB19" s="698">
        <v>16</v>
      </c>
      <c r="AC19" s="699"/>
      <c r="AD19" s="698">
        <v>16</v>
      </c>
      <c r="AE19" s="699"/>
      <c r="AF19" s="698">
        <v>16</v>
      </c>
      <c r="AG19" s="699"/>
      <c r="AH19" s="698">
        <v>16</v>
      </c>
      <c r="AI19" s="699"/>
      <c r="AJ19" s="698">
        <v>16</v>
      </c>
      <c r="AK19" s="699"/>
      <c r="AL19" s="698">
        <v>16</v>
      </c>
      <c r="AM19" s="699"/>
      <c r="AN19" s="698">
        <v>16</v>
      </c>
      <c r="AO19" s="699"/>
      <c r="AP19" s="698">
        <v>16</v>
      </c>
      <c r="AQ19" s="699"/>
      <c r="AR19" s="698">
        <v>16</v>
      </c>
      <c r="AS19" s="699"/>
      <c r="AT19" s="698">
        <v>16</v>
      </c>
      <c r="AU19" s="699"/>
      <c r="AV19" s="698">
        <v>16</v>
      </c>
      <c r="AW19" s="699"/>
      <c r="AX19" s="698">
        <v>16</v>
      </c>
      <c r="AY19" s="699"/>
      <c r="AZ19" s="698">
        <v>16</v>
      </c>
      <c r="BA19" s="699"/>
      <c r="BB19" s="698">
        <v>16</v>
      </c>
      <c r="BC19" s="699"/>
      <c r="BD19" s="698">
        <v>16</v>
      </c>
      <c r="BE19" s="699"/>
      <c r="BF19" s="698">
        <v>16</v>
      </c>
      <c r="BG19" s="699"/>
      <c r="BH19" s="698">
        <v>16</v>
      </c>
      <c r="BI19" s="699"/>
      <c r="BJ19" s="698">
        <v>16</v>
      </c>
      <c r="BK19" s="699"/>
      <c r="BL19" s="698">
        <v>16</v>
      </c>
      <c r="BM19" s="699"/>
      <c r="BN19" s="698">
        <v>16</v>
      </c>
      <c r="BO19" s="699"/>
      <c r="BP19" s="698">
        <v>16</v>
      </c>
      <c r="BQ19" s="699"/>
      <c r="BR19" s="698">
        <v>16</v>
      </c>
      <c r="BS19" s="699"/>
      <c r="BT19" s="698">
        <v>16</v>
      </c>
      <c r="BU19" s="699"/>
      <c r="BV19" s="698">
        <v>16</v>
      </c>
      <c r="BW19" s="699"/>
      <c r="BX19" s="698">
        <v>16</v>
      </c>
      <c r="BY19" s="699"/>
      <c r="BZ19" s="698">
        <v>16</v>
      </c>
      <c r="CA19" s="699"/>
      <c r="CB19" s="698">
        <v>16</v>
      </c>
      <c r="CC19" s="699"/>
      <c r="CD19" s="698">
        <v>16</v>
      </c>
      <c r="CE19" s="699"/>
      <c r="CF19" s="698">
        <v>16</v>
      </c>
      <c r="CG19" s="699"/>
      <c r="CH19" s="698">
        <v>16</v>
      </c>
      <c r="CI19" s="699"/>
      <c r="CJ19" s="698">
        <v>16</v>
      </c>
      <c r="CK19" s="699"/>
      <c r="CL19" s="698">
        <v>16</v>
      </c>
      <c r="CM19" s="699"/>
      <c r="CN19" s="698">
        <v>16</v>
      </c>
      <c r="CO19" s="699"/>
      <c r="CP19" s="698">
        <v>16</v>
      </c>
      <c r="CQ19" s="699"/>
      <c r="CR19" s="698">
        <v>16</v>
      </c>
      <c r="CS19" s="699"/>
      <c r="CT19" s="698">
        <v>16</v>
      </c>
      <c r="CU19" s="699"/>
      <c r="CV19" s="698">
        <v>16</v>
      </c>
      <c r="CW19" s="699"/>
      <c r="CX19" s="698">
        <v>16</v>
      </c>
      <c r="CY19" s="699"/>
      <c r="CZ19" s="698">
        <v>16</v>
      </c>
      <c r="DA19" s="699"/>
      <c r="DB19" s="698">
        <v>16</v>
      </c>
      <c r="DC19" s="699"/>
      <c r="DD19" s="698">
        <v>16</v>
      </c>
      <c r="DE19" s="699"/>
      <c r="DF19" s="698">
        <v>16</v>
      </c>
      <c r="DG19" s="699"/>
      <c r="DH19" s="698">
        <v>16</v>
      </c>
      <c r="DI19" s="699"/>
      <c r="DJ19" s="674">
        <v>8</v>
      </c>
      <c r="DK19" s="674"/>
      <c r="DL19" s="674">
        <v>8</v>
      </c>
      <c r="DM19" s="674"/>
      <c r="DN19" s="674">
        <v>8</v>
      </c>
      <c r="DO19" s="674"/>
      <c r="DP19" s="674">
        <v>8</v>
      </c>
      <c r="DQ19" s="674"/>
      <c r="DR19" s="674">
        <v>8</v>
      </c>
      <c r="DS19" s="674"/>
      <c r="DT19" s="674">
        <v>8</v>
      </c>
      <c r="DU19" s="674"/>
      <c r="DV19" s="674">
        <v>8</v>
      </c>
      <c r="DW19" s="674"/>
      <c r="DX19" s="671"/>
      <c r="DY19" s="675"/>
      <c r="DZ19" s="671"/>
      <c r="EA19" s="675"/>
      <c r="EB19" s="671"/>
      <c r="EC19" s="672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5"/>
      <c r="EW19" s="696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7"/>
      <c r="G20" s="697"/>
      <c r="H20" s="692"/>
      <c r="I20" s="692"/>
      <c r="J20" s="692"/>
      <c r="K20" s="692"/>
      <c r="L20" s="692"/>
      <c r="M20" s="692"/>
      <c r="N20" s="692"/>
      <c r="O20" s="692"/>
      <c r="P20" s="692"/>
      <c r="Q20" s="692"/>
      <c r="R20" s="692"/>
      <c r="S20" s="692"/>
      <c r="T20" s="692"/>
      <c r="U20" s="692"/>
      <c r="V20" s="692"/>
      <c r="W20" s="692"/>
      <c r="X20" s="692"/>
      <c r="Y20" s="692"/>
      <c r="Z20" s="692"/>
      <c r="AA20" s="692"/>
      <c r="AB20" s="692"/>
      <c r="AC20" s="692"/>
      <c r="AD20" s="692"/>
      <c r="AE20" s="692"/>
      <c r="AF20" s="692"/>
      <c r="AG20" s="692"/>
      <c r="AH20" s="692"/>
      <c r="AI20" s="692"/>
      <c r="AJ20" s="692"/>
      <c r="AK20" s="692"/>
      <c r="AL20" s="692"/>
      <c r="AM20" s="692"/>
      <c r="AN20" s="692"/>
      <c r="AO20" s="692"/>
      <c r="AP20" s="692"/>
      <c r="AQ20" s="692"/>
      <c r="AR20" s="692"/>
      <c r="AS20" s="692"/>
      <c r="AT20" s="692"/>
      <c r="AU20" s="692"/>
      <c r="AV20" s="692"/>
      <c r="AW20" s="692"/>
      <c r="AX20" s="692"/>
      <c r="AY20" s="692"/>
      <c r="AZ20" s="692"/>
      <c r="BA20" s="692"/>
      <c r="BB20" s="692"/>
      <c r="BC20" s="692"/>
      <c r="BD20" s="692"/>
      <c r="BE20" s="692"/>
      <c r="BF20" s="692"/>
      <c r="BG20" s="692"/>
      <c r="BH20" s="692"/>
      <c r="BI20" s="692"/>
      <c r="BJ20" s="692"/>
      <c r="BK20" s="692"/>
      <c r="BL20" s="692"/>
      <c r="BM20" s="692"/>
      <c r="BN20" s="692"/>
      <c r="BO20" s="692"/>
      <c r="BP20" s="692"/>
      <c r="BQ20" s="692"/>
      <c r="BR20" s="692"/>
      <c r="BS20" s="692"/>
      <c r="BT20" s="692"/>
      <c r="BU20" s="692"/>
      <c r="BV20" s="692"/>
      <c r="BW20" s="692"/>
      <c r="BX20" s="692"/>
      <c r="BY20" s="692"/>
      <c r="BZ20" s="692"/>
      <c r="CA20" s="692"/>
      <c r="CB20" s="692"/>
      <c r="CC20" s="692"/>
      <c r="CD20" s="692"/>
      <c r="CE20" s="692"/>
      <c r="CF20" s="692"/>
      <c r="CG20" s="692"/>
      <c r="CH20" s="692"/>
      <c r="CI20" s="692"/>
      <c r="CJ20" s="692"/>
      <c r="CK20" s="692"/>
      <c r="CL20" s="692"/>
      <c r="CM20" s="692"/>
      <c r="CN20" s="692"/>
      <c r="CO20" s="692"/>
      <c r="CP20" s="692"/>
      <c r="CQ20" s="692"/>
      <c r="CR20" s="692"/>
      <c r="CS20" s="692"/>
      <c r="CT20" s="692"/>
      <c r="CU20" s="692"/>
      <c r="CV20" s="692"/>
      <c r="CW20" s="692"/>
      <c r="CX20" s="692"/>
      <c r="CY20" s="692"/>
      <c r="CZ20" s="692"/>
      <c r="DA20" s="692"/>
      <c r="DB20" s="692"/>
      <c r="DC20" s="692"/>
      <c r="DD20" s="692"/>
      <c r="DE20" s="692"/>
      <c r="DF20" s="692"/>
      <c r="DG20" s="692"/>
      <c r="DH20" s="692"/>
      <c r="DI20" s="692"/>
      <c r="DJ20" s="692"/>
      <c r="DK20" s="692"/>
      <c r="DL20" s="692"/>
      <c r="DM20" s="692"/>
      <c r="DN20" s="692"/>
      <c r="DO20" s="692"/>
      <c r="DP20" s="692"/>
      <c r="DQ20" s="692"/>
      <c r="DR20" s="692"/>
      <c r="DS20" s="692"/>
      <c r="DT20" s="692"/>
      <c r="DU20" s="692"/>
      <c r="DV20" s="692"/>
      <c r="DW20" s="692"/>
      <c r="DX20" s="671"/>
      <c r="DY20" s="675"/>
      <c r="DZ20" s="671"/>
      <c r="EA20" s="675"/>
      <c r="EB20" s="671"/>
      <c r="EC20" s="672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693"/>
      <c r="EW20" s="694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661"/>
      <c r="G21" s="666"/>
      <c r="H21" s="664">
        <f>H19/200</f>
        <v>0.08</v>
      </c>
      <c r="I21" s="665"/>
      <c r="J21" s="664">
        <f t="shared" ref="J21" si="3">J19/200</f>
        <v>0.08</v>
      </c>
      <c r="K21" s="665"/>
      <c r="L21" s="664">
        <f t="shared" ref="L21" si="4">L19/200</f>
        <v>0.08</v>
      </c>
      <c r="M21" s="665"/>
      <c r="N21" s="664">
        <f t="shared" ref="N21" si="5">N19/200</f>
        <v>0.08</v>
      </c>
      <c r="O21" s="665"/>
      <c r="P21" s="664">
        <f t="shared" ref="P21" si="6">P19/200</f>
        <v>0.08</v>
      </c>
      <c r="Q21" s="665"/>
      <c r="R21" s="664">
        <f t="shared" ref="R21" si="7">R19/200</f>
        <v>0.08</v>
      </c>
      <c r="S21" s="665"/>
      <c r="T21" s="664">
        <f t="shared" ref="T21" si="8">T19/200</f>
        <v>0.08</v>
      </c>
      <c r="U21" s="665"/>
      <c r="V21" s="664">
        <f t="shared" ref="V21" si="9">V19/200</f>
        <v>0.08</v>
      </c>
      <c r="W21" s="665"/>
      <c r="X21" s="664">
        <f t="shared" ref="X21" si="10">X19/200</f>
        <v>0.08</v>
      </c>
      <c r="Y21" s="665"/>
      <c r="Z21" s="664">
        <f t="shared" ref="Z21" si="11">Z19/200</f>
        <v>0.08</v>
      </c>
      <c r="AA21" s="665"/>
      <c r="AB21" s="664">
        <f t="shared" ref="AB21" si="12">AB19/200</f>
        <v>0.08</v>
      </c>
      <c r="AC21" s="665"/>
      <c r="AD21" s="664">
        <f t="shared" ref="AD21" si="13">AD19/200</f>
        <v>0.08</v>
      </c>
      <c r="AE21" s="665"/>
      <c r="AF21" s="664">
        <f t="shared" ref="AF21" si="14">AF19/200</f>
        <v>0.08</v>
      </c>
      <c r="AG21" s="665"/>
      <c r="AH21" s="664">
        <f t="shared" ref="AH21" si="15">AH19/200</f>
        <v>0.08</v>
      </c>
      <c r="AI21" s="665"/>
      <c r="AJ21" s="664">
        <f t="shared" ref="AJ21" si="16">AJ19/200</f>
        <v>0.08</v>
      </c>
      <c r="AK21" s="665"/>
      <c r="AL21" s="664">
        <f t="shared" ref="AL21" si="17">AL19/200</f>
        <v>0.08</v>
      </c>
      <c r="AM21" s="665"/>
      <c r="AN21" s="664">
        <f t="shared" ref="AN21" si="18">AN19/200</f>
        <v>0.08</v>
      </c>
      <c r="AO21" s="665"/>
      <c r="AP21" s="664">
        <f t="shared" ref="AP21" si="19">AP19/200</f>
        <v>0.08</v>
      </c>
      <c r="AQ21" s="665"/>
      <c r="AR21" s="664">
        <f t="shared" ref="AR21" si="20">AR19/200</f>
        <v>0.08</v>
      </c>
      <c r="AS21" s="665"/>
      <c r="AT21" s="664">
        <f t="shared" ref="AT21" si="21">AT19/200</f>
        <v>0.08</v>
      </c>
      <c r="AU21" s="665"/>
      <c r="AV21" s="664">
        <f t="shared" ref="AV21" si="22">AV19/200</f>
        <v>0.08</v>
      </c>
      <c r="AW21" s="665"/>
      <c r="AX21" s="664">
        <f t="shared" ref="AX21" si="23">AX19/200</f>
        <v>0.08</v>
      </c>
      <c r="AY21" s="665"/>
      <c r="AZ21" s="664">
        <f t="shared" ref="AZ21" si="24">AZ19/200</f>
        <v>0.08</v>
      </c>
      <c r="BA21" s="665"/>
      <c r="BB21" s="664">
        <f t="shared" ref="BB21" si="25">BB19/200</f>
        <v>0.08</v>
      </c>
      <c r="BC21" s="665"/>
      <c r="BD21" s="664">
        <f t="shared" ref="BD21" si="26">BD19/200</f>
        <v>0.08</v>
      </c>
      <c r="BE21" s="665"/>
      <c r="BF21" s="664">
        <f t="shared" ref="BF21" si="27">BF19/200</f>
        <v>0.08</v>
      </c>
      <c r="BG21" s="665"/>
      <c r="BH21" s="664">
        <f t="shared" ref="BH21" si="28">BH19/200</f>
        <v>0.08</v>
      </c>
      <c r="BI21" s="665"/>
      <c r="BJ21" s="664">
        <f t="shared" ref="BJ21" si="29">BJ19/200</f>
        <v>0.08</v>
      </c>
      <c r="BK21" s="665"/>
      <c r="BL21" s="664">
        <f t="shared" ref="BL21" si="30">BL19/200</f>
        <v>0.08</v>
      </c>
      <c r="BM21" s="665"/>
      <c r="BN21" s="664">
        <f t="shared" ref="BN21" si="31">BN19/200</f>
        <v>0.08</v>
      </c>
      <c r="BO21" s="665"/>
      <c r="BP21" s="664">
        <f t="shared" ref="BP21" si="32">BP19/200</f>
        <v>0.08</v>
      </c>
      <c r="BQ21" s="665"/>
      <c r="BR21" s="664">
        <f t="shared" ref="BR21" si="33">BR19/200</f>
        <v>0.08</v>
      </c>
      <c r="BS21" s="665"/>
      <c r="BT21" s="664">
        <f t="shared" ref="BT21" si="34">BT19/200</f>
        <v>0.08</v>
      </c>
      <c r="BU21" s="665"/>
      <c r="BV21" s="664">
        <f t="shared" ref="BV21" si="35">BV19/200</f>
        <v>0.08</v>
      </c>
      <c r="BW21" s="665"/>
      <c r="BX21" s="664">
        <f t="shared" ref="BX21" si="36">BX19/200</f>
        <v>0.08</v>
      </c>
      <c r="BY21" s="665"/>
      <c r="BZ21" s="664">
        <f t="shared" ref="BZ21" si="37">BZ19/200</f>
        <v>0.08</v>
      </c>
      <c r="CA21" s="665"/>
      <c r="CB21" s="664">
        <f t="shared" ref="CB21" si="38">CB19/200</f>
        <v>0.08</v>
      </c>
      <c r="CC21" s="665"/>
      <c r="CD21" s="664">
        <f t="shared" ref="CD21" si="39">CD19/200</f>
        <v>0.08</v>
      </c>
      <c r="CE21" s="665"/>
      <c r="CF21" s="664">
        <f t="shared" ref="CF21" si="40">CF19/200</f>
        <v>0.08</v>
      </c>
      <c r="CG21" s="665"/>
      <c r="CH21" s="664">
        <f t="shared" ref="CH21" si="41">CH19/200</f>
        <v>0.08</v>
      </c>
      <c r="CI21" s="665"/>
      <c r="CJ21" s="664">
        <f t="shared" ref="CJ21" si="42">CJ19/200</f>
        <v>0.08</v>
      </c>
      <c r="CK21" s="665"/>
      <c r="CL21" s="664">
        <f t="shared" ref="CL21" si="43">CL19/200</f>
        <v>0.08</v>
      </c>
      <c r="CM21" s="665"/>
      <c r="CN21" s="664">
        <f t="shared" ref="CN21" si="44">CN19/200</f>
        <v>0.08</v>
      </c>
      <c r="CO21" s="665"/>
      <c r="CP21" s="664">
        <f t="shared" ref="CP21" si="45">CP19/200</f>
        <v>0.08</v>
      </c>
      <c r="CQ21" s="665"/>
      <c r="CR21" s="664">
        <f t="shared" ref="CR21" si="46">CR19/200</f>
        <v>0.08</v>
      </c>
      <c r="CS21" s="665"/>
      <c r="CT21" s="664">
        <f t="shared" ref="CT21" si="47">CT19/200</f>
        <v>0.08</v>
      </c>
      <c r="CU21" s="665"/>
      <c r="CV21" s="664">
        <f t="shared" ref="CV21" si="48">CV19/200</f>
        <v>0.08</v>
      </c>
      <c r="CW21" s="665"/>
      <c r="CX21" s="664">
        <f t="shared" ref="CX21" si="49">CX19/200</f>
        <v>0.08</v>
      </c>
      <c r="CY21" s="665"/>
      <c r="CZ21" s="664">
        <f t="shared" ref="CZ21" si="50">CZ19/200</f>
        <v>0.08</v>
      </c>
      <c r="DA21" s="665"/>
      <c r="DB21" s="664">
        <f t="shared" ref="DB21" si="51">DB19/200</f>
        <v>0.08</v>
      </c>
      <c r="DC21" s="665"/>
      <c r="DD21" s="664">
        <f t="shared" ref="DD21" si="52">DD19/200</f>
        <v>0.08</v>
      </c>
      <c r="DE21" s="665"/>
      <c r="DF21" s="664">
        <f t="shared" ref="DF21" si="53">DF19/200</f>
        <v>0.08</v>
      </c>
      <c r="DG21" s="665"/>
      <c r="DH21" s="664">
        <f t="shared" ref="DH21" si="54">DH19/200</f>
        <v>0.08</v>
      </c>
      <c r="DI21" s="665"/>
      <c r="DJ21" s="664">
        <f t="shared" ref="DJ21" si="55">DJ19/200</f>
        <v>0.04</v>
      </c>
      <c r="DK21" s="665"/>
      <c r="DL21" s="664">
        <f t="shared" ref="DL21" si="56">DL19/200</f>
        <v>0.04</v>
      </c>
      <c r="DM21" s="665"/>
      <c r="DN21" s="664">
        <f t="shared" ref="DN21" si="57">DN19/200</f>
        <v>0.04</v>
      </c>
      <c r="DO21" s="665"/>
      <c r="DP21" s="664">
        <f t="shared" ref="DP21" si="58">DP19/200</f>
        <v>0.04</v>
      </c>
      <c r="DQ21" s="665"/>
      <c r="DR21" s="664">
        <f t="shared" ref="DR21" si="59">DR19/200</f>
        <v>0.04</v>
      </c>
      <c r="DS21" s="665"/>
      <c r="DT21" s="664">
        <f t="shared" ref="DT21" si="60">DT19/200</f>
        <v>0.04</v>
      </c>
      <c r="DU21" s="665"/>
      <c r="DV21" s="664">
        <f t="shared" ref="DV21" si="61">DV19/200</f>
        <v>0.04</v>
      </c>
      <c r="DW21" s="665"/>
      <c r="DX21" s="661"/>
      <c r="DY21" s="666"/>
      <c r="DZ21" s="661"/>
      <c r="EA21" s="666"/>
      <c r="EB21" s="661"/>
      <c r="EC21" s="662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62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73"/>
      <c r="G22" s="673"/>
      <c r="H22" s="669">
        <v>60</v>
      </c>
      <c r="I22" s="669"/>
      <c r="J22" s="690">
        <v>60</v>
      </c>
      <c r="K22" s="691"/>
      <c r="L22" s="690">
        <v>80</v>
      </c>
      <c r="M22" s="691"/>
      <c r="N22" s="690">
        <v>80</v>
      </c>
      <c r="O22" s="691"/>
      <c r="P22" s="690">
        <v>80</v>
      </c>
      <c r="Q22" s="691"/>
      <c r="R22" s="690">
        <v>80</v>
      </c>
      <c r="S22" s="691"/>
      <c r="T22" s="690">
        <v>100</v>
      </c>
      <c r="U22" s="691"/>
      <c r="V22" s="690">
        <v>100</v>
      </c>
      <c r="W22" s="691"/>
      <c r="X22" s="690">
        <v>100</v>
      </c>
      <c r="Y22" s="691"/>
      <c r="Z22" s="690">
        <v>100</v>
      </c>
      <c r="AA22" s="691"/>
      <c r="AB22" s="690">
        <v>100</v>
      </c>
      <c r="AC22" s="691"/>
      <c r="AD22" s="690">
        <v>100</v>
      </c>
      <c r="AE22" s="691"/>
      <c r="AF22" s="690">
        <v>100</v>
      </c>
      <c r="AG22" s="691"/>
      <c r="AH22" s="690">
        <v>100</v>
      </c>
      <c r="AI22" s="691"/>
      <c r="AJ22" s="690">
        <v>100</v>
      </c>
      <c r="AK22" s="691"/>
      <c r="AL22" s="690">
        <v>100</v>
      </c>
      <c r="AM22" s="691"/>
      <c r="AN22" s="690">
        <v>100</v>
      </c>
      <c r="AO22" s="691"/>
      <c r="AP22" s="690">
        <v>100</v>
      </c>
      <c r="AQ22" s="691"/>
      <c r="AR22" s="690">
        <v>100</v>
      </c>
      <c r="AS22" s="691"/>
      <c r="AT22" s="690">
        <v>100</v>
      </c>
      <c r="AU22" s="691"/>
      <c r="AV22" s="690">
        <v>100</v>
      </c>
      <c r="AW22" s="691"/>
      <c r="AX22" s="690">
        <v>100</v>
      </c>
      <c r="AY22" s="691"/>
      <c r="AZ22" s="690">
        <v>100</v>
      </c>
      <c r="BA22" s="691"/>
      <c r="BB22" s="690">
        <v>100</v>
      </c>
      <c r="BC22" s="691"/>
      <c r="BD22" s="690">
        <v>100</v>
      </c>
      <c r="BE22" s="691"/>
      <c r="BF22" s="690">
        <v>100</v>
      </c>
      <c r="BG22" s="691"/>
      <c r="BH22" s="690">
        <v>100</v>
      </c>
      <c r="BI22" s="691"/>
      <c r="BJ22" s="690">
        <v>100</v>
      </c>
      <c r="BK22" s="691"/>
      <c r="BL22" s="690">
        <v>100</v>
      </c>
      <c r="BM22" s="691"/>
      <c r="BN22" s="690">
        <v>100</v>
      </c>
      <c r="BO22" s="691"/>
      <c r="BP22" s="690">
        <v>100</v>
      </c>
      <c r="BQ22" s="691"/>
      <c r="BR22" s="690">
        <v>100</v>
      </c>
      <c r="BS22" s="691"/>
      <c r="BT22" s="690">
        <v>100</v>
      </c>
      <c r="BU22" s="691"/>
      <c r="BV22" s="690">
        <v>100</v>
      </c>
      <c r="BW22" s="691"/>
      <c r="BX22" s="690">
        <v>100</v>
      </c>
      <c r="BY22" s="691"/>
      <c r="BZ22" s="690">
        <v>100</v>
      </c>
      <c r="CA22" s="691"/>
      <c r="CB22" s="690">
        <v>100</v>
      </c>
      <c r="CC22" s="691"/>
      <c r="CD22" s="690">
        <v>100</v>
      </c>
      <c r="CE22" s="691"/>
      <c r="CF22" s="690">
        <v>100</v>
      </c>
      <c r="CG22" s="691"/>
      <c r="CH22" s="690">
        <v>100</v>
      </c>
      <c r="CI22" s="691"/>
      <c r="CJ22" s="690">
        <v>100</v>
      </c>
      <c r="CK22" s="691"/>
      <c r="CL22" s="690">
        <v>100</v>
      </c>
      <c r="CM22" s="691"/>
      <c r="CN22" s="690">
        <v>100</v>
      </c>
      <c r="CO22" s="691"/>
      <c r="CP22" s="690">
        <v>100</v>
      </c>
      <c r="CQ22" s="691"/>
      <c r="CR22" s="690">
        <v>100</v>
      </c>
      <c r="CS22" s="691"/>
      <c r="CT22" s="690">
        <v>100</v>
      </c>
      <c r="CU22" s="691"/>
      <c r="CV22" s="690">
        <v>100</v>
      </c>
      <c r="CW22" s="691"/>
      <c r="CX22" s="690">
        <v>100</v>
      </c>
      <c r="CY22" s="691"/>
      <c r="CZ22" s="690">
        <v>100</v>
      </c>
      <c r="DA22" s="691"/>
      <c r="DB22" s="690">
        <v>100</v>
      </c>
      <c r="DC22" s="691"/>
      <c r="DD22" s="690">
        <v>100</v>
      </c>
      <c r="DE22" s="691"/>
      <c r="DF22" s="690">
        <v>100</v>
      </c>
      <c r="DG22" s="691"/>
      <c r="DH22" s="690">
        <v>100</v>
      </c>
      <c r="DI22" s="691"/>
      <c r="DJ22" s="690">
        <v>100</v>
      </c>
      <c r="DK22" s="691"/>
      <c r="DL22" s="690">
        <v>40</v>
      </c>
      <c r="DM22" s="691"/>
      <c r="DN22" s="690">
        <v>40</v>
      </c>
      <c r="DO22" s="691"/>
      <c r="DP22" s="690">
        <v>32</v>
      </c>
      <c r="DQ22" s="691"/>
      <c r="DR22" s="690">
        <v>32</v>
      </c>
      <c r="DS22" s="691"/>
      <c r="DT22" s="690">
        <v>32</v>
      </c>
      <c r="DU22" s="691"/>
      <c r="DV22" s="690">
        <v>16</v>
      </c>
      <c r="DW22" s="691"/>
      <c r="DX22" s="667"/>
      <c r="DY22" s="670"/>
      <c r="DZ22" s="667"/>
      <c r="EA22" s="670"/>
      <c r="EB22" s="667"/>
      <c r="EC22" s="668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62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661"/>
      <c r="G23" s="666"/>
      <c r="H23" s="664">
        <f>H22/200</f>
        <v>0.3</v>
      </c>
      <c r="I23" s="665"/>
      <c r="J23" s="664">
        <f t="shared" ref="J23" si="63">J22/200</f>
        <v>0.3</v>
      </c>
      <c r="K23" s="665"/>
      <c r="L23" s="664">
        <f t="shared" ref="L23" si="64">L22/200</f>
        <v>0.4</v>
      </c>
      <c r="M23" s="665"/>
      <c r="N23" s="664">
        <f t="shared" ref="N23" si="65">N22/200</f>
        <v>0.4</v>
      </c>
      <c r="O23" s="665"/>
      <c r="P23" s="664">
        <f t="shared" ref="P23" si="66">P22/200</f>
        <v>0.4</v>
      </c>
      <c r="Q23" s="665"/>
      <c r="R23" s="664">
        <f t="shared" ref="R23" si="67">R22/200</f>
        <v>0.4</v>
      </c>
      <c r="S23" s="665"/>
      <c r="T23" s="664">
        <f t="shared" ref="T23" si="68">T22/200</f>
        <v>0.5</v>
      </c>
      <c r="U23" s="665"/>
      <c r="V23" s="664">
        <f t="shared" ref="V23" si="69">V22/200</f>
        <v>0.5</v>
      </c>
      <c r="W23" s="665"/>
      <c r="X23" s="664">
        <f t="shared" ref="X23" si="70">X22/200</f>
        <v>0.5</v>
      </c>
      <c r="Y23" s="665"/>
      <c r="Z23" s="664">
        <f t="shared" ref="Z23" si="71">Z22/200</f>
        <v>0.5</v>
      </c>
      <c r="AA23" s="665"/>
      <c r="AB23" s="664">
        <f t="shared" ref="AB23" si="72">AB22/200</f>
        <v>0.5</v>
      </c>
      <c r="AC23" s="665"/>
      <c r="AD23" s="664">
        <f t="shared" ref="AD23" si="73">AD22/200</f>
        <v>0.5</v>
      </c>
      <c r="AE23" s="665"/>
      <c r="AF23" s="664">
        <f t="shared" ref="AF23" si="74">AF22/200</f>
        <v>0.5</v>
      </c>
      <c r="AG23" s="665"/>
      <c r="AH23" s="664">
        <f t="shared" ref="AH23" si="75">AH22/200</f>
        <v>0.5</v>
      </c>
      <c r="AI23" s="665"/>
      <c r="AJ23" s="664">
        <f t="shared" ref="AJ23" si="76">AJ22/200</f>
        <v>0.5</v>
      </c>
      <c r="AK23" s="665"/>
      <c r="AL23" s="664">
        <f t="shared" ref="AL23" si="77">AL22/200</f>
        <v>0.5</v>
      </c>
      <c r="AM23" s="665"/>
      <c r="AN23" s="664">
        <f t="shared" ref="AN23" si="78">AN22/200</f>
        <v>0.5</v>
      </c>
      <c r="AO23" s="665"/>
      <c r="AP23" s="664">
        <f t="shared" ref="AP23" si="79">AP22/200</f>
        <v>0.5</v>
      </c>
      <c r="AQ23" s="665"/>
      <c r="AR23" s="664">
        <f t="shared" ref="AR23" si="80">AR22/200</f>
        <v>0.5</v>
      </c>
      <c r="AS23" s="665"/>
      <c r="AT23" s="664">
        <f t="shared" ref="AT23" si="81">AT22/200</f>
        <v>0.5</v>
      </c>
      <c r="AU23" s="665"/>
      <c r="AV23" s="664">
        <f t="shared" ref="AV23" si="82">AV22/200</f>
        <v>0.5</v>
      </c>
      <c r="AW23" s="665"/>
      <c r="AX23" s="664">
        <f t="shared" ref="AX23" si="83">AX22/200</f>
        <v>0.5</v>
      </c>
      <c r="AY23" s="665"/>
      <c r="AZ23" s="664">
        <f t="shared" ref="AZ23" si="84">AZ22/200</f>
        <v>0.5</v>
      </c>
      <c r="BA23" s="665"/>
      <c r="BB23" s="664">
        <f t="shared" ref="BB23" si="85">BB22/200</f>
        <v>0.5</v>
      </c>
      <c r="BC23" s="665"/>
      <c r="BD23" s="664">
        <f t="shared" ref="BD23" si="86">BD22/200</f>
        <v>0.5</v>
      </c>
      <c r="BE23" s="665"/>
      <c r="BF23" s="664">
        <f t="shared" ref="BF23" si="87">BF22/200</f>
        <v>0.5</v>
      </c>
      <c r="BG23" s="665"/>
      <c r="BH23" s="664">
        <f t="shared" ref="BH23" si="88">BH22/200</f>
        <v>0.5</v>
      </c>
      <c r="BI23" s="665"/>
      <c r="BJ23" s="664">
        <f t="shared" ref="BJ23" si="89">BJ22/200</f>
        <v>0.5</v>
      </c>
      <c r="BK23" s="665"/>
      <c r="BL23" s="664">
        <f t="shared" ref="BL23" si="90">BL22/200</f>
        <v>0.5</v>
      </c>
      <c r="BM23" s="665"/>
      <c r="BN23" s="664">
        <f t="shared" ref="BN23" si="91">BN22/200</f>
        <v>0.5</v>
      </c>
      <c r="BO23" s="665"/>
      <c r="BP23" s="664">
        <f t="shared" ref="BP23" si="92">BP22/200</f>
        <v>0.5</v>
      </c>
      <c r="BQ23" s="665"/>
      <c r="BR23" s="664">
        <f t="shared" ref="BR23" si="93">BR22/200</f>
        <v>0.5</v>
      </c>
      <c r="BS23" s="665"/>
      <c r="BT23" s="664">
        <f t="shared" ref="BT23" si="94">BT22/200</f>
        <v>0.5</v>
      </c>
      <c r="BU23" s="665"/>
      <c r="BV23" s="664">
        <f t="shared" ref="BV23" si="95">BV22/200</f>
        <v>0.5</v>
      </c>
      <c r="BW23" s="665"/>
      <c r="BX23" s="664">
        <f t="shared" ref="BX23" si="96">BX22/200</f>
        <v>0.5</v>
      </c>
      <c r="BY23" s="665"/>
      <c r="BZ23" s="664">
        <f t="shared" ref="BZ23" si="97">BZ22/200</f>
        <v>0.5</v>
      </c>
      <c r="CA23" s="665"/>
      <c r="CB23" s="664">
        <f t="shared" ref="CB23" si="98">CB22/200</f>
        <v>0.5</v>
      </c>
      <c r="CC23" s="665"/>
      <c r="CD23" s="664">
        <f t="shared" ref="CD23" si="99">CD22/200</f>
        <v>0.5</v>
      </c>
      <c r="CE23" s="665"/>
      <c r="CF23" s="664">
        <f t="shared" ref="CF23" si="100">CF22/200</f>
        <v>0.5</v>
      </c>
      <c r="CG23" s="665"/>
      <c r="CH23" s="664">
        <f t="shared" ref="CH23" si="101">CH22/200</f>
        <v>0.5</v>
      </c>
      <c r="CI23" s="665"/>
      <c r="CJ23" s="664">
        <f t="shared" ref="CJ23" si="102">CJ22/200</f>
        <v>0.5</v>
      </c>
      <c r="CK23" s="665"/>
      <c r="CL23" s="664">
        <f t="shared" ref="CL23" si="103">CL22/200</f>
        <v>0.5</v>
      </c>
      <c r="CM23" s="665"/>
      <c r="CN23" s="664">
        <f t="shared" ref="CN23" si="104">CN22/200</f>
        <v>0.5</v>
      </c>
      <c r="CO23" s="665"/>
      <c r="CP23" s="664">
        <f t="shared" ref="CP23" si="105">CP22/200</f>
        <v>0.5</v>
      </c>
      <c r="CQ23" s="665"/>
      <c r="CR23" s="664">
        <f t="shared" ref="CR23" si="106">CR22/200</f>
        <v>0.5</v>
      </c>
      <c r="CS23" s="665"/>
      <c r="CT23" s="664">
        <f t="shared" ref="CT23" si="107">CT22/200</f>
        <v>0.5</v>
      </c>
      <c r="CU23" s="665"/>
      <c r="CV23" s="664">
        <f t="shared" ref="CV23" si="108">CV22/200</f>
        <v>0.5</v>
      </c>
      <c r="CW23" s="665"/>
      <c r="CX23" s="664">
        <f t="shared" ref="CX23" si="109">CX22/200</f>
        <v>0.5</v>
      </c>
      <c r="CY23" s="665"/>
      <c r="CZ23" s="664">
        <f t="shared" ref="CZ23" si="110">CZ22/200</f>
        <v>0.5</v>
      </c>
      <c r="DA23" s="665"/>
      <c r="DB23" s="664">
        <f t="shared" ref="DB23" si="111">DB22/200</f>
        <v>0.5</v>
      </c>
      <c r="DC23" s="665"/>
      <c r="DD23" s="664">
        <f t="shared" ref="DD23" si="112">DD22/200</f>
        <v>0.5</v>
      </c>
      <c r="DE23" s="665"/>
      <c r="DF23" s="664">
        <f t="shared" ref="DF23" si="113">DF22/200</f>
        <v>0.5</v>
      </c>
      <c r="DG23" s="665"/>
      <c r="DH23" s="664">
        <f t="shared" ref="DH23" si="114">DH22/200</f>
        <v>0.5</v>
      </c>
      <c r="DI23" s="665"/>
      <c r="DJ23" s="664">
        <f t="shared" ref="DJ23" si="115">DJ22/200</f>
        <v>0.5</v>
      </c>
      <c r="DK23" s="665"/>
      <c r="DL23" s="664">
        <f t="shared" ref="DL23" si="116">DL22/200</f>
        <v>0.2</v>
      </c>
      <c r="DM23" s="665"/>
      <c r="DN23" s="664">
        <f t="shared" ref="DN23" si="117">DN22/200</f>
        <v>0.2</v>
      </c>
      <c r="DO23" s="665"/>
      <c r="DP23" s="664">
        <f t="shared" ref="DP23" si="118">DP22/200</f>
        <v>0.16</v>
      </c>
      <c r="DQ23" s="665"/>
      <c r="DR23" s="664">
        <f t="shared" ref="DR23" si="119">DR22/200</f>
        <v>0.16</v>
      </c>
      <c r="DS23" s="665"/>
      <c r="DT23" s="664">
        <f t="shared" ref="DT23" si="120">DT22/200</f>
        <v>0.16</v>
      </c>
      <c r="DU23" s="665"/>
      <c r="DV23" s="664">
        <f t="shared" ref="DV23" si="121">DV22/200</f>
        <v>0.08</v>
      </c>
      <c r="DW23" s="665"/>
      <c r="DX23" s="661"/>
      <c r="DY23" s="666"/>
      <c r="DZ23" s="661"/>
      <c r="EA23" s="666"/>
      <c r="EB23" s="661"/>
      <c r="EC23" s="662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ref="EK23" si="122">EE23*SUM(F23:EC23)</f>
        <v>0</v>
      </c>
      <c r="EL23" s="535">
        <f t="shared" ref="EL23" si="123">EF23*SUM(F23:EC23)</f>
        <v>0</v>
      </c>
      <c r="EM23" s="535">
        <f t="shared" ref="EM23" si="124">EG23*SUM(F23:EC23)</f>
        <v>0</v>
      </c>
      <c r="EN23" s="34">
        <f t="shared" ref="EN23" si="125">EH23*SUM(F23:EC23)</f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73"/>
      <c r="G24" s="673"/>
      <c r="H24" s="673"/>
      <c r="I24" s="673"/>
      <c r="J24" s="673"/>
      <c r="K24" s="673"/>
      <c r="L24" s="673"/>
      <c r="M24" s="673"/>
      <c r="N24" s="673"/>
      <c r="O24" s="673"/>
      <c r="P24" s="673"/>
      <c r="Q24" s="673"/>
      <c r="R24" s="673"/>
      <c r="S24" s="673"/>
      <c r="T24" s="669">
        <v>50</v>
      </c>
      <c r="U24" s="669"/>
      <c r="V24" s="669">
        <v>50</v>
      </c>
      <c r="W24" s="669"/>
      <c r="X24" s="669">
        <v>50</v>
      </c>
      <c r="Y24" s="669"/>
      <c r="Z24" s="669">
        <v>50</v>
      </c>
      <c r="AA24" s="669"/>
      <c r="AB24" s="669">
        <v>50</v>
      </c>
      <c r="AC24" s="669"/>
      <c r="AD24" s="669">
        <v>50</v>
      </c>
      <c r="AE24" s="669"/>
      <c r="AF24" s="669">
        <v>50</v>
      </c>
      <c r="AG24" s="669"/>
      <c r="AH24" s="669">
        <v>50</v>
      </c>
      <c r="AI24" s="669"/>
      <c r="AJ24" s="669">
        <v>50</v>
      </c>
      <c r="AK24" s="669"/>
      <c r="AL24" s="669">
        <v>50</v>
      </c>
      <c r="AM24" s="669"/>
      <c r="AN24" s="669">
        <v>50</v>
      </c>
      <c r="AO24" s="669"/>
      <c r="AP24" s="669">
        <v>50</v>
      </c>
      <c r="AQ24" s="669"/>
      <c r="AR24" s="669">
        <v>50</v>
      </c>
      <c r="AS24" s="669"/>
      <c r="AT24" s="669">
        <v>100</v>
      </c>
      <c r="AU24" s="669"/>
      <c r="AV24" s="669">
        <v>100</v>
      </c>
      <c r="AW24" s="669"/>
      <c r="AX24" s="669">
        <v>100</v>
      </c>
      <c r="AY24" s="669"/>
      <c r="AZ24" s="669">
        <v>100</v>
      </c>
      <c r="BA24" s="669"/>
      <c r="BB24" s="669">
        <v>100</v>
      </c>
      <c r="BC24" s="669"/>
      <c r="BD24" s="669">
        <v>100</v>
      </c>
      <c r="BE24" s="669"/>
      <c r="BF24" s="669">
        <v>100</v>
      </c>
      <c r="BG24" s="669"/>
      <c r="BH24" s="669">
        <v>100</v>
      </c>
      <c r="BI24" s="669"/>
      <c r="BJ24" s="669">
        <v>100</v>
      </c>
      <c r="BK24" s="669"/>
      <c r="BL24" s="669">
        <v>100</v>
      </c>
      <c r="BM24" s="669"/>
      <c r="BN24" s="669">
        <v>50</v>
      </c>
      <c r="BO24" s="669"/>
      <c r="BP24" s="669">
        <v>50</v>
      </c>
      <c r="BQ24" s="669"/>
      <c r="BR24" s="669">
        <v>100</v>
      </c>
      <c r="BS24" s="669"/>
      <c r="BT24" s="669">
        <v>100</v>
      </c>
      <c r="BU24" s="669"/>
      <c r="BV24" s="669">
        <v>100</v>
      </c>
      <c r="BW24" s="669"/>
      <c r="BX24" s="669">
        <v>100</v>
      </c>
      <c r="BY24" s="669"/>
      <c r="BZ24" s="669">
        <v>100</v>
      </c>
      <c r="CA24" s="669"/>
      <c r="CB24" s="669">
        <v>100</v>
      </c>
      <c r="CC24" s="669"/>
      <c r="CD24" s="669">
        <v>100</v>
      </c>
      <c r="CE24" s="669"/>
      <c r="CF24" s="669">
        <v>100</v>
      </c>
      <c r="CG24" s="669"/>
      <c r="CH24" s="669">
        <v>100</v>
      </c>
      <c r="CI24" s="669"/>
      <c r="CJ24" s="669">
        <v>50</v>
      </c>
      <c r="CK24" s="669"/>
      <c r="CL24" s="669">
        <v>50</v>
      </c>
      <c r="CM24" s="669"/>
      <c r="CN24" s="669">
        <v>50</v>
      </c>
      <c r="CO24" s="669"/>
      <c r="CP24" s="669">
        <v>100</v>
      </c>
      <c r="CQ24" s="669"/>
      <c r="CR24" s="669">
        <v>100</v>
      </c>
      <c r="CS24" s="669"/>
      <c r="CT24" s="669">
        <v>100</v>
      </c>
      <c r="CU24" s="669"/>
      <c r="CV24" s="669">
        <v>100</v>
      </c>
      <c r="CW24" s="669"/>
      <c r="CX24" s="669">
        <v>100</v>
      </c>
      <c r="CY24" s="669"/>
      <c r="CZ24" s="669">
        <v>100</v>
      </c>
      <c r="DA24" s="669"/>
      <c r="DB24" s="669">
        <v>100</v>
      </c>
      <c r="DC24" s="669"/>
      <c r="DD24" s="669">
        <v>100</v>
      </c>
      <c r="DE24" s="669"/>
      <c r="DF24" s="669">
        <v>100</v>
      </c>
      <c r="DG24" s="669"/>
      <c r="DH24" s="669">
        <v>40</v>
      </c>
      <c r="DI24" s="669"/>
      <c r="DJ24" s="669">
        <v>40</v>
      </c>
      <c r="DK24" s="669"/>
      <c r="DL24" s="667"/>
      <c r="DM24" s="670"/>
      <c r="DN24" s="667"/>
      <c r="DO24" s="670"/>
      <c r="DP24" s="667"/>
      <c r="DQ24" s="670"/>
      <c r="DR24" s="667"/>
      <c r="DS24" s="670"/>
      <c r="DT24" s="667"/>
      <c r="DU24" s="670"/>
      <c r="DV24" s="667"/>
      <c r="DW24" s="670"/>
      <c r="DX24" s="667"/>
      <c r="DY24" s="670"/>
      <c r="DZ24" s="667"/>
      <c r="EA24" s="670"/>
      <c r="EB24" s="667"/>
      <c r="EC24" s="668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62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661"/>
      <c r="G25" s="666"/>
      <c r="H25" s="664"/>
      <c r="I25" s="665"/>
      <c r="J25" s="664"/>
      <c r="K25" s="665"/>
      <c r="L25" s="664"/>
      <c r="M25" s="665"/>
      <c r="N25" s="664"/>
      <c r="O25" s="665"/>
      <c r="P25" s="664"/>
      <c r="Q25" s="665"/>
      <c r="R25" s="664"/>
      <c r="S25" s="665"/>
      <c r="T25" s="664">
        <f t="shared" ref="T25" si="126">T24/200</f>
        <v>0.25</v>
      </c>
      <c r="U25" s="665"/>
      <c r="V25" s="664">
        <f t="shared" ref="V25" si="127">V24/200</f>
        <v>0.25</v>
      </c>
      <c r="W25" s="665"/>
      <c r="X25" s="664">
        <f t="shared" ref="X25" si="128">X24/200</f>
        <v>0.25</v>
      </c>
      <c r="Y25" s="665"/>
      <c r="Z25" s="664">
        <f t="shared" ref="Z25" si="129">Z24/200</f>
        <v>0.25</v>
      </c>
      <c r="AA25" s="665"/>
      <c r="AB25" s="664">
        <f t="shared" ref="AB25" si="130">AB24/200</f>
        <v>0.25</v>
      </c>
      <c r="AC25" s="665"/>
      <c r="AD25" s="664">
        <f t="shared" ref="AD25" si="131">AD24/200</f>
        <v>0.25</v>
      </c>
      <c r="AE25" s="665"/>
      <c r="AF25" s="664">
        <f t="shared" ref="AF25" si="132">AF24/200</f>
        <v>0.25</v>
      </c>
      <c r="AG25" s="665"/>
      <c r="AH25" s="664">
        <f t="shared" ref="AH25" si="133">AH24/200</f>
        <v>0.25</v>
      </c>
      <c r="AI25" s="665"/>
      <c r="AJ25" s="664">
        <f t="shared" ref="AJ25" si="134">AJ24/200</f>
        <v>0.25</v>
      </c>
      <c r="AK25" s="665"/>
      <c r="AL25" s="664">
        <f t="shared" ref="AL25" si="135">AL24/200</f>
        <v>0.25</v>
      </c>
      <c r="AM25" s="665"/>
      <c r="AN25" s="664">
        <f t="shared" ref="AN25" si="136">AN24/200</f>
        <v>0.25</v>
      </c>
      <c r="AO25" s="665"/>
      <c r="AP25" s="664">
        <f t="shared" ref="AP25" si="137">AP24/200</f>
        <v>0.25</v>
      </c>
      <c r="AQ25" s="665"/>
      <c r="AR25" s="664">
        <f t="shared" ref="AR25" si="138">AR24/200</f>
        <v>0.25</v>
      </c>
      <c r="AS25" s="665"/>
      <c r="AT25" s="664">
        <f t="shared" ref="AT25" si="139">AT24/200</f>
        <v>0.5</v>
      </c>
      <c r="AU25" s="665"/>
      <c r="AV25" s="664">
        <f t="shared" ref="AV25" si="140">AV24/200</f>
        <v>0.5</v>
      </c>
      <c r="AW25" s="665"/>
      <c r="AX25" s="664">
        <f t="shared" ref="AX25" si="141">AX24/200</f>
        <v>0.5</v>
      </c>
      <c r="AY25" s="665"/>
      <c r="AZ25" s="664">
        <f t="shared" ref="AZ25" si="142">AZ24/200</f>
        <v>0.5</v>
      </c>
      <c r="BA25" s="665"/>
      <c r="BB25" s="664">
        <f t="shared" ref="BB25" si="143">BB24/200</f>
        <v>0.5</v>
      </c>
      <c r="BC25" s="665"/>
      <c r="BD25" s="664">
        <f t="shared" ref="BD25" si="144">BD24/200</f>
        <v>0.5</v>
      </c>
      <c r="BE25" s="665"/>
      <c r="BF25" s="664">
        <f t="shared" ref="BF25" si="145">BF24/200</f>
        <v>0.5</v>
      </c>
      <c r="BG25" s="665"/>
      <c r="BH25" s="664">
        <f t="shared" ref="BH25" si="146">BH24/200</f>
        <v>0.5</v>
      </c>
      <c r="BI25" s="665"/>
      <c r="BJ25" s="664">
        <f t="shared" ref="BJ25" si="147">BJ24/200</f>
        <v>0.5</v>
      </c>
      <c r="BK25" s="665"/>
      <c r="BL25" s="664">
        <f t="shared" ref="BL25" si="148">BL24/200</f>
        <v>0.5</v>
      </c>
      <c r="BM25" s="665"/>
      <c r="BN25" s="664">
        <f t="shared" ref="BN25" si="149">BN24/200</f>
        <v>0.25</v>
      </c>
      <c r="BO25" s="665"/>
      <c r="BP25" s="664">
        <f t="shared" ref="BP25" si="150">BP24/200</f>
        <v>0.25</v>
      </c>
      <c r="BQ25" s="665"/>
      <c r="BR25" s="664">
        <f t="shared" ref="BR25" si="151">BR24/200</f>
        <v>0.5</v>
      </c>
      <c r="BS25" s="665"/>
      <c r="BT25" s="664">
        <f t="shared" ref="BT25" si="152">BT24/200</f>
        <v>0.5</v>
      </c>
      <c r="BU25" s="665"/>
      <c r="BV25" s="664">
        <f t="shared" ref="BV25" si="153">BV24/200</f>
        <v>0.5</v>
      </c>
      <c r="BW25" s="665"/>
      <c r="BX25" s="664">
        <f t="shared" ref="BX25" si="154">BX24/200</f>
        <v>0.5</v>
      </c>
      <c r="BY25" s="665"/>
      <c r="BZ25" s="664">
        <f t="shared" ref="BZ25" si="155">BZ24/200</f>
        <v>0.5</v>
      </c>
      <c r="CA25" s="665"/>
      <c r="CB25" s="664">
        <f t="shared" ref="CB25" si="156">CB24/200</f>
        <v>0.5</v>
      </c>
      <c r="CC25" s="665"/>
      <c r="CD25" s="664">
        <f t="shared" ref="CD25" si="157">CD24/200</f>
        <v>0.5</v>
      </c>
      <c r="CE25" s="665"/>
      <c r="CF25" s="664">
        <f t="shared" ref="CF25" si="158">CF24/200</f>
        <v>0.5</v>
      </c>
      <c r="CG25" s="665"/>
      <c r="CH25" s="664">
        <f t="shared" ref="CH25" si="159">CH24/200</f>
        <v>0.5</v>
      </c>
      <c r="CI25" s="665"/>
      <c r="CJ25" s="664">
        <f t="shared" ref="CJ25" si="160">CJ24/200</f>
        <v>0.25</v>
      </c>
      <c r="CK25" s="665"/>
      <c r="CL25" s="664">
        <f t="shared" ref="CL25" si="161">CL24/200</f>
        <v>0.25</v>
      </c>
      <c r="CM25" s="665"/>
      <c r="CN25" s="664">
        <f t="shared" ref="CN25" si="162">CN24/200</f>
        <v>0.25</v>
      </c>
      <c r="CO25" s="665"/>
      <c r="CP25" s="664">
        <f t="shared" ref="CP25" si="163">CP24/200</f>
        <v>0.5</v>
      </c>
      <c r="CQ25" s="665"/>
      <c r="CR25" s="664">
        <f t="shared" ref="CR25" si="164">CR24/200</f>
        <v>0.5</v>
      </c>
      <c r="CS25" s="665"/>
      <c r="CT25" s="664">
        <f t="shared" ref="CT25" si="165">CT24/200</f>
        <v>0.5</v>
      </c>
      <c r="CU25" s="665"/>
      <c r="CV25" s="664">
        <f t="shared" ref="CV25" si="166">CV24/200</f>
        <v>0.5</v>
      </c>
      <c r="CW25" s="665"/>
      <c r="CX25" s="664">
        <f t="shared" ref="CX25" si="167">CX24/200</f>
        <v>0.5</v>
      </c>
      <c r="CY25" s="665"/>
      <c r="CZ25" s="664">
        <f t="shared" ref="CZ25" si="168">CZ24/200</f>
        <v>0.5</v>
      </c>
      <c r="DA25" s="665"/>
      <c r="DB25" s="664">
        <f t="shared" ref="DB25" si="169">DB24/200</f>
        <v>0.5</v>
      </c>
      <c r="DC25" s="665"/>
      <c r="DD25" s="664">
        <f t="shared" ref="DD25" si="170">DD24/200</f>
        <v>0.5</v>
      </c>
      <c r="DE25" s="665"/>
      <c r="DF25" s="664">
        <f t="shared" ref="DF25" si="171">DF24/200</f>
        <v>0.5</v>
      </c>
      <c r="DG25" s="665"/>
      <c r="DH25" s="664">
        <f t="shared" ref="DH25" si="172">DH24/200</f>
        <v>0.2</v>
      </c>
      <c r="DI25" s="665"/>
      <c r="DJ25" s="664">
        <f t="shared" ref="DJ25" si="173">DJ24/200</f>
        <v>0.2</v>
      </c>
      <c r="DK25" s="665"/>
      <c r="DL25" s="664"/>
      <c r="DM25" s="665"/>
      <c r="DN25" s="664"/>
      <c r="DO25" s="665"/>
      <c r="DP25" s="664"/>
      <c r="DQ25" s="665"/>
      <c r="DR25" s="664"/>
      <c r="DS25" s="665"/>
      <c r="DT25" s="664"/>
      <c r="DU25" s="665"/>
      <c r="DV25" s="664"/>
      <c r="DW25" s="665"/>
      <c r="DX25" s="661"/>
      <c r="DY25" s="666"/>
      <c r="DZ25" s="661"/>
      <c r="EA25" s="666"/>
      <c r="EB25" s="661"/>
      <c r="EC25" s="662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62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73"/>
      <c r="G26" s="673"/>
      <c r="H26" s="673"/>
      <c r="I26" s="673"/>
      <c r="J26" s="673"/>
      <c r="K26" s="673"/>
      <c r="L26" s="673"/>
      <c r="M26" s="673"/>
      <c r="N26" s="673"/>
      <c r="O26" s="673"/>
      <c r="P26" s="673"/>
      <c r="Q26" s="673"/>
      <c r="R26" s="673"/>
      <c r="S26" s="673"/>
      <c r="T26" s="690">
        <v>40</v>
      </c>
      <c r="U26" s="691"/>
      <c r="V26" s="690">
        <v>140</v>
      </c>
      <c r="W26" s="691"/>
      <c r="X26" s="690">
        <v>140</v>
      </c>
      <c r="Y26" s="691"/>
      <c r="Z26" s="690">
        <v>140</v>
      </c>
      <c r="AA26" s="691"/>
      <c r="AB26" s="690">
        <v>140</v>
      </c>
      <c r="AC26" s="691"/>
      <c r="AD26" s="690">
        <v>140</v>
      </c>
      <c r="AE26" s="691"/>
      <c r="AF26" s="690">
        <v>140</v>
      </c>
      <c r="AG26" s="691"/>
      <c r="AH26" s="690">
        <v>140</v>
      </c>
      <c r="AI26" s="691"/>
      <c r="AJ26" s="690">
        <v>140</v>
      </c>
      <c r="AK26" s="691"/>
      <c r="AL26" s="690">
        <v>140</v>
      </c>
      <c r="AM26" s="691"/>
      <c r="AN26" s="690">
        <v>100</v>
      </c>
      <c r="AO26" s="691"/>
      <c r="AP26" s="690">
        <v>100</v>
      </c>
      <c r="AQ26" s="691"/>
      <c r="AR26" s="690">
        <v>100</v>
      </c>
      <c r="AS26" s="691"/>
      <c r="AT26" s="690">
        <v>140</v>
      </c>
      <c r="AU26" s="691"/>
      <c r="AV26" s="690">
        <v>140</v>
      </c>
      <c r="AW26" s="691"/>
      <c r="AX26" s="690">
        <v>140</v>
      </c>
      <c r="AY26" s="691"/>
      <c r="AZ26" s="690">
        <v>140</v>
      </c>
      <c r="BA26" s="691"/>
      <c r="BB26" s="690">
        <v>140</v>
      </c>
      <c r="BC26" s="691"/>
      <c r="BD26" s="690">
        <v>140</v>
      </c>
      <c r="BE26" s="691"/>
      <c r="BF26" s="690">
        <v>140</v>
      </c>
      <c r="BG26" s="691"/>
      <c r="BH26" s="690">
        <v>140</v>
      </c>
      <c r="BI26" s="691"/>
      <c r="BJ26" s="690">
        <v>140</v>
      </c>
      <c r="BK26" s="691"/>
      <c r="BL26" s="690">
        <v>140</v>
      </c>
      <c r="BM26" s="691"/>
      <c r="BN26" s="690">
        <v>40</v>
      </c>
      <c r="BO26" s="691"/>
      <c r="BP26" s="690">
        <v>40</v>
      </c>
      <c r="BQ26" s="691"/>
      <c r="BR26" s="690">
        <v>40</v>
      </c>
      <c r="BS26" s="691"/>
      <c r="BT26" s="690">
        <v>40</v>
      </c>
      <c r="BU26" s="691"/>
      <c r="BV26" s="690">
        <v>40</v>
      </c>
      <c r="BW26" s="691"/>
      <c r="BX26" s="690">
        <v>40</v>
      </c>
      <c r="BY26" s="691"/>
      <c r="BZ26" s="690">
        <v>40</v>
      </c>
      <c r="CA26" s="691"/>
      <c r="CB26" s="690">
        <v>40</v>
      </c>
      <c r="CC26" s="691"/>
      <c r="CD26" s="667"/>
      <c r="CE26" s="670"/>
      <c r="CF26" s="667"/>
      <c r="CG26" s="670"/>
      <c r="CH26" s="667"/>
      <c r="CI26" s="670"/>
      <c r="CJ26" s="667"/>
      <c r="CK26" s="670"/>
      <c r="CL26" s="667"/>
      <c r="CM26" s="670"/>
      <c r="CN26" s="667"/>
      <c r="CO26" s="670"/>
      <c r="CP26" s="667"/>
      <c r="CQ26" s="670"/>
      <c r="CR26" s="667"/>
      <c r="CS26" s="670"/>
      <c r="CT26" s="667"/>
      <c r="CU26" s="670"/>
      <c r="CV26" s="667"/>
      <c r="CW26" s="670"/>
      <c r="CX26" s="667"/>
      <c r="CY26" s="670"/>
      <c r="CZ26" s="667"/>
      <c r="DA26" s="670"/>
      <c r="DB26" s="667"/>
      <c r="DC26" s="670"/>
      <c r="DD26" s="667"/>
      <c r="DE26" s="670"/>
      <c r="DF26" s="667"/>
      <c r="DG26" s="670"/>
      <c r="DH26" s="667"/>
      <c r="DI26" s="670"/>
      <c r="DJ26" s="667"/>
      <c r="DK26" s="670"/>
      <c r="DL26" s="667"/>
      <c r="DM26" s="670"/>
      <c r="DN26" s="667"/>
      <c r="DO26" s="670"/>
      <c r="DP26" s="667"/>
      <c r="DQ26" s="670"/>
      <c r="DR26" s="690">
        <v>40</v>
      </c>
      <c r="DS26" s="691"/>
      <c r="DT26" s="690">
        <v>40</v>
      </c>
      <c r="DU26" s="691"/>
      <c r="DV26" s="690">
        <v>40</v>
      </c>
      <c r="DW26" s="691"/>
      <c r="DX26" s="667"/>
      <c r="DY26" s="670"/>
      <c r="DZ26" s="667"/>
      <c r="EA26" s="670"/>
      <c r="EB26" s="667"/>
      <c r="EC26" s="668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62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661"/>
      <c r="G27" s="666"/>
      <c r="H27" s="664"/>
      <c r="I27" s="665"/>
      <c r="J27" s="664"/>
      <c r="K27" s="665"/>
      <c r="L27" s="664"/>
      <c r="M27" s="665"/>
      <c r="N27" s="664"/>
      <c r="O27" s="665"/>
      <c r="P27" s="664"/>
      <c r="Q27" s="665"/>
      <c r="R27" s="664"/>
      <c r="S27" s="665"/>
      <c r="T27" s="664">
        <f t="shared" ref="T27" si="174">T26/200</f>
        <v>0.2</v>
      </c>
      <c r="U27" s="665"/>
      <c r="V27" s="664">
        <f t="shared" ref="V27" si="175">V26/200</f>
        <v>0.7</v>
      </c>
      <c r="W27" s="665"/>
      <c r="X27" s="664">
        <f t="shared" ref="X27" si="176">X26/200</f>
        <v>0.7</v>
      </c>
      <c r="Y27" s="665"/>
      <c r="Z27" s="664">
        <f t="shared" ref="Z27" si="177">Z26/200</f>
        <v>0.7</v>
      </c>
      <c r="AA27" s="665"/>
      <c r="AB27" s="664">
        <f t="shared" ref="AB27" si="178">AB26/200</f>
        <v>0.7</v>
      </c>
      <c r="AC27" s="665"/>
      <c r="AD27" s="664">
        <f t="shared" ref="AD27" si="179">AD26/200</f>
        <v>0.7</v>
      </c>
      <c r="AE27" s="665"/>
      <c r="AF27" s="664">
        <f t="shared" ref="AF27" si="180">AF26/200</f>
        <v>0.7</v>
      </c>
      <c r="AG27" s="665"/>
      <c r="AH27" s="664">
        <f t="shared" ref="AH27" si="181">AH26/200</f>
        <v>0.7</v>
      </c>
      <c r="AI27" s="665"/>
      <c r="AJ27" s="664">
        <f t="shared" ref="AJ27" si="182">AJ26/200</f>
        <v>0.7</v>
      </c>
      <c r="AK27" s="665"/>
      <c r="AL27" s="664">
        <f t="shared" ref="AL27" si="183">AL26/200</f>
        <v>0.7</v>
      </c>
      <c r="AM27" s="665"/>
      <c r="AN27" s="664">
        <f t="shared" ref="AN27" si="184">AN26/200</f>
        <v>0.5</v>
      </c>
      <c r="AO27" s="665"/>
      <c r="AP27" s="664">
        <f t="shared" ref="AP27" si="185">AP26/200</f>
        <v>0.5</v>
      </c>
      <c r="AQ27" s="665"/>
      <c r="AR27" s="664">
        <f t="shared" ref="AR27" si="186">AR26/200</f>
        <v>0.5</v>
      </c>
      <c r="AS27" s="665"/>
      <c r="AT27" s="664">
        <f t="shared" ref="AT27" si="187">AT26/200</f>
        <v>0.7</v>
      </c>
      <c r="AU27" s="665"/>
      <c r="AV27" s="664">
        <f t="shared" ref="AV27" si="188">AV26/200</f>
        <v>0.7</v>
      </c>
      <c r="AW27" s="665"/>
      <c r="AX27" s="664">
        <f t="shared" ref="AX27" si="189">AX26/200</f>
        <v>0.7</v>
      </c>
      <c r="AY27" s="665"/>
      <c r="AZ27" s="664">
        <f t="shared" ref="AZ27" si="190">AZ26/200</f>
        <v>0.7</v>
      </c>
      <c r="BA27" s="665"/>
      <c r="BB27" s="664">
        <f t="shared" ref="BB27" si="191">BB26/200</f>
        <v>0.7</v>
      </c>
      <c r="BC27" s="665"/>
      <c r="BD27" s="664">
        <f t="shared" ref="BD27" si="192">BD26/200</f>
        <v>0.7</v>
      </c>
      <c r="BE27" s="665"/>
      <c r="BF27" s="664">
        <f t="shared" ref="BF27" si="193">BF26/200</f>
        <v>0.7</v>
      </c>
      <c r="BG27" s="665"/>
      <c r="BH27" s="664">
        <f t="shared" ref="BH27" si="194">BH26/200</f>
        <v>0.7</v>
      </c>
      <c r="BI27" s="665"/>
      <c r="BJ27" s="664">
        <f t="shared" ref="BJ27" si="195">BJ26/200</f>
        <v>0.7</v>
      </c>
      <c r="BK27" s="665"/>
      <c r="BL27" s="664">
        <f t="shared" ref="BL27" si="196">BL26/200</f>
        <v>0.7</v>
      </c>
      <c r="BM27" s="665"/>
      <c r="BN27" s="664">
        <f t="shared" ref="BN27" si="197">BN26/200</f>
        <v>0.2</v>
      </c>
      <c r="BO27" s="665"/>
      <c r="BP27" s="664">
        <f t="shared" ref="BP27" si="198">BP26/200</f>
        <v>0.2</v>
      </c>
      <c r="BQ27" s="665"/>
      <c r="BR27" s="664">
        <f t="shared" ref="BR27" si="199">BR26/200</f>
        <v>0.2</v>
      </c>
      <c r="BS27" s="665"/>
      <c r="BT27" s="664">
        <f t="shared" ref="BT27" si="200">BT26/200</f>
        <v>0.2</v>
      </c>
      <c r="BU27" s="665"/>
      <c r="BV27" s="664">
        <f t="shared" ref="BV27" si="201">BV26/200</f>
        <v>0.2</v>
      </c>
      <c r="BW27" s="665"/>
      <c r="BX27" s="664">
        <f t="shared" ref="BX27" si="202">BX26/200</f>
        <v>0.2</v>
      </c>
      <c r="BY27" s="665"/>
      <c r="BZ27" s="664">
        <f t="shared" ref="BZ27" si="203">BZ26/200</f>
        <v>0.2</v>
      </c>
      <c r="CA27" s="665"/>
      <c r="CB27" s="664">
        <f t="shared" ref="CB27" si="204">CB26/200</f>
        <v>0.2</v>
      </c>
      <c r="CC27" s="665"/>
      <c r="CD27" s="664"/>
      <c r="CE27" s="665"/>
      <c r="CF27" s="664"/>
      <c r="CG27" s="665"/>
      <c r="CH27" s="664"/>
      <c r="CI27" s="665"/>
      <c r="CJ27" s="664"/>
      <c r="CK27" s="665"/>
      <c r="CL27" s="664"/>
      <c r="CM27" s="665"/>
      <c r="CN27" s="664"/>
      <c r="CO27" s="665"/>
      <c r="CP27" s="664"/>
      <c r="CQ27" s="665"/>
      <c r="CR27" s="664"/>
      <c r="CS27" s="665"/>
      <c r="CT27" s="664"/>
      <c r="CU27" s="665"/>
      <c r="CV27" s="664"/>
      <c r="CW27" s="665"/>
      <c r="CX27" s="664"/>
      <c r="CY27" s="665"/>
      <c r="CZ27" s="664"/>
      <c r="DA27" s="665"/>
      <c r="DB27" s="664"/>
      <c r="DC27" s="665"/>
      <c r="DD27" s="664"/>
      <c r="DE27" s="665"/>
      <c r="DF27" s="664"/>
      <c r="DG27" s="665"/>
      <c r="DH27" s="664"/>
      <c r="DI27" s="665"/>
      <c r="DJ27" s="664"/>
      <c r="DK27" s="665"/>
      <c r="DL27" s="664"/>
      <c r="DM27" s="665"/>
      <c r="DN27" s="664"/>
      <c r="DO27" s="665"/>
      <c r="DP27" s="664"/>
      <c r="DQ27" s="665"/>
      <c r="DR27" s="664">
        <f t="shared" ref="DR27" si="205">DR26/200</f>
        <v>0.2</v>
      </c>
      <c r="DS27" s="665"/>
      <c r="DT27" s="664">
        <f t="shared" ref="DT27" si="206">DT26/200</f>
        <v>0.2</v>
      </c>
      <c r="DU27" s="665"/>
      <c r="DV27" s="664">
        <f t="shared" ref="DV27" si="207">DV26/200</f>
        <v>0.2</v>
      </c>
      <c r="DW27" s="665"/>
      <c r="DX27" s="661"/>
      <c r="DY27" s="666"/>
      <c r="DZ27" s="661"/>
      <c r="EA27" s="666"/>
      <c r="EB27" s="661"/>
      <c r="EC27" s="662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ref="EK27" si="208">EE27*SUM(F27:EC27)</f>
        <v>0</v>
      </c>
      <c r="EL27" s="535">
        <f t="shared" ref="EL27" si="209">EF27*SUM(F27:EC27)</f>
        <v>0</v>
      </c>
      <c r="EM27" s="535">
        <f t="shared" ref="EM27" si="210">EG27*SUM(F27:EC27)</f>
        <v>0</v>
      </c>
      <c r="EN27" s="34">
        <f t="shared" ref="EN27" si="211">EH27*SUM(F27:EC27)</f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73"/>
      <c r="G28" s="673"/>
      <c r="H28" s="673"/>
      <c r="I28" s="673"/>
      <c r="J28" s="673"/>
      <c r="K28" s="673"/>
      <c r="L28" s="673"/>
      <c r="M28" s="673"/>
      <c r="N28" s="673"/>
      <c r="O28" s="673"/>
      <c r="P28" s="673"/>
      <c r="Q28" s="673"/>
      <c r="R28" s="673"/>
      <c r="S28" s="673"/>
      <c r="T28" s="690">
        <v>40</v>
      </c>
      <c r="U28" s="691"/>
      <c r="V28" s="690">
        <v>60</v>
      </c>
      <c r="W28" s="691"/>
      <c r="X28" s="690">
        <v>60</v>
      </c>
      <c r="Y28" s="691"/>
      <c r="Z28" s="690">
        <v>60</v>
      </c>
      <c r="AA28" s="691"/>
      <c r="AB28" s="690">
        <v>60</v>
      </c>
      <c r="AC28" s="691"/>
      <c r="AD28" s="690">
        <v>60</v>
      </c>
      <c r="AE28" s="691"/>
      <c r="AF28" s="690">
        <v>60</v>
      </c>
      <c r="AG28" s="691"/>
      <c r="AH28" s="690">
        <v>60</v>
      </c>
      <c r="AI28" s="691"/>
      <c r="AJ28" s="690">
        <v>60</v>
      </c>
      <c r="AK28" s="691"/>
      <c r="AL28" s="690">
        <v>60</v>
      </c>
      <c r="AM28" s="691"/>
      <c r="AN28" s="690">
        <v>60</v>
      </c>
      <c r="AO28" s="691"/>
      <c r="AP28" s="690">
        <v>40</v>
      </c>
      <c r="AQ28" s="691"/>
      <c r="AR28" s="690">
        <v>40</v>
      </c>
      <c r="AS28" s="691"/>
      <c r="AT28" s="690">
        <v>60</v>
      </c>
      <c r="AU28" s="691"/>
      <c r="AV28" s="690">
        <v>60</v>
      </c>
      <c r="AW28" s="691"/>
      <c r="AX28" s="690">
        <v>60</v>
      </c>
      <c r="AY28" s="691"/>
      <c r="AZ28" s="690">
        <v>60</v>
      </c>
      <c r="BA28" s="691"/>
      <c r="BB28" s="690">
        <v>60</v>
      </c>
      <c r="BC28" s="691"/>
      <c r="BD28" s="690">
        <v>60</v>
      </c>
      <c r="BE28" s="691"/>
      <c r="BF28" s="690">
        <v>60</v>
      </c>
      <c r="BG28" s="691"/>
      <c r="BH28" s="690">
        <v>60</v>
      </c>
      <c r="BI28" s="691"/>
      <c r="BJ28" s="690">
        <v>60</v>
      </c>
      <c r="BK28" s="691"/>
      <c r="BL28" s="690">
        <v>60</v>
      </c>
      <c r="BM28" s="691"/>
      <c r="BN28" s="690">
        <v>40</v>
      </c>
      <c r="BO28" s="691"/>
      <c r="BP28" s="667"/>
      <c r="BQ28" s="670"/>
      <c r="BR28" s="667"/>
      <c r="BS28" s="670"/>
      <c r="BT28" s="667"/>
      <c r="BU28" s="670"/>
      <c r="BV28" s="667"/>
      <c r="BW28" s="670"/>
      <c r="BX28" s="667"/>
      <c r="BY28" s="670"/>
      <c r="BZ28" s="667"/>
      <c r="CA28" s="670"/>
      <c r="CB28" s="667"/>
      <c r="CC28" s="670"/>
      <c r="CD28" s="667"/>
      <c r="CE28" s="670"/>
      <c r="CF28" s="667"/>
      <c r="CG28" s="670"/>
      <c r="CH28" s="667"/>
      <c r="CI28" s="670"/>
      <c r="CJ28" s="667"/>
      <c r="CK28" s="670"/>
      <c r="CL28" s="667"/>
      <c r="CM28" s="670"/>
      <c r="CN28" s="669">
        <v>20</v>
      </c>
      <c r="CO28" s="669"/>
      <c r="CP28" s="669">
        <v>20</v>
      </c>
      <c r="CQ28" s="669"/>
      <c r="CR28" s="669">
        <v>20</v>
      </c>
      <c r="CS28" s="669"/>
      <c r="CT28" s="669">
        <v>20</v>
      </c>
      <c r="CU28" s="669"/>
      <c r="CV28" s="669">
        <v>20</v>
      </c>
      <c r="CW28" s="669"/>
      <c r="CX28" s="669">
        <v>20</v>
      </c>
      <c r="CY28" s="669"/>
      <c r="CZ28" s="669">
        <v>20</v>
      </c>
      <c r="DA28" s="669"/>
      <c r="DB28" s="669">
        <v>20</v>
      </c>
      <c r="DC28" s="669"/>
      <c r="DD28" s="667"/>
      <c r="DE28" s="670"/>
      <c r="DF28" s="667"/>
      <c r="DG28" s="670"/>
      <c r="DH28" s="667"/>
      <c r="DI28" s="670"/>
      <c r="DJ28" s="667"/>
      <c r="DK28" s="670"/>
      <c r="DL28" s="667"/>
      <c r="DM28" s="670"/>
      <c r="DN28" s="667"/>
      <c r="DO28" s="670"/>
      <c r="DP28" s="667"/>
      <c r="DQ28" s="670"/>
      <c r="DR28" s="667"/>
      <c r="DS28" s="670"/>
      <c r="DT28" s="667"/>
      <c r="DU28" s="670"/>
      <c r="DV28" s="667"/>
      <c r="DW28" s="670"/>
      <c r="DX28" s="667"/>
      <c r="DY28" s="670"/>
      <c r="DZ28" s="667"/>
      <c r="EA28" s="670"/>
      <c r="EB28" s="667"/>
      <c r="EC28" s="668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62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661"/>
      <c r="G29" s="666"/>
      <c r="H29" s="664"/>
      <c r="I29" s="665"/>
      <c r="J29" s="664"/>
      <c r="K29" s="665"/>
      <c r="L29" s="664"/>
      <c r="M29" s="665"/>
      <c r="N29" s="664"/>
      <c r="O29" s="665"/>
      <c r="P29" s="664"/>
      <c r="Q29" s="665"/>
      <c r="R29" s="664"/>
      <c r="S29" s="665"/>
      <c r="T29" s="664">
        <f t="shared" ref="T29" si="212">T28/200</f>
        <v>0.2</v>
      </c>
      <c r="U29" s="665"/>
      <c r="V29" s="664">
        <f t="shared" ref="V29" si="213">V28/200</f>
        <v>0.3</v>
      </c>
      <c r="W29" s="665"/>
      <c r="X29" s="664">
        <f t="shared" ref="X29" si="214">X28/200</f>
        <v>0.3</v>
      </c>
      <c r="Y29" s="665"/>
      <c r="Z29" s="664">
        <f t="shared" ref="Z29" si="215">Z28/200</f>
        <v>0.3</v>
      </c>
      <c r="AA29" s="665"/>
      <c r="AB29" s="664">
        <f t="shared" ref="AB29" si="216">AB28/200</f>
        <v>0.3</v>
      </c>
      <c r="AC29" s="665"/>
      <c r="AD29" s="664">
        <f t="shared" ref="AD29" si="217">AD28/200</f>
        <v>0.3</v>
      </c>
      <c r="AE29" s="665"/>
      <c r="AF29" s="664">
        <f t="shared" ref="AF29" si="218">AF28/200</f>
        <v>0.3</v>
      </c>
      <c r="AG29" s="665"/>
      <c r="AH29" s="664">
        <f t="shared" ref="AH29" si="219">AH28/200</f>
        <v>0.3</v>
      </c>
      <c r="AI29" s="665"/>
      <c r="AJ29" s="664">
        <f t="shared" ref="AJ29" si="220">AJ28/200</f>
        <v>0.3</v>
      </c>
      <c r="AK29" s="665"/>
      <c r="AL29" s="664">
        <f t="shared" ref="AL29" si="221">AL28/200</f>
        <v>0.3</v>
      </c>
      <c r="AM29" s="665"/>
      <c r="AN29" s="664">
        <f t="shared" ref="AN29" si="222">AN28/200</f>
        <v>0.3</v>
      </c>
      <c r="AO29" s="665"/>
      <c r="AP29" s="664">
        <f t="shared" ref="AP29" si="223">AP28/200</f>
        <v>0.2</v>
      </c>
      <c r="AQ29" s="665"/>
      <c r="AR29" s="664">
        <f t="shared" ref="AR29" si="224">AR28/200</f>
        <v>0.2</v>
      </c>
      <c r="AS29" s="665"/>
      <c r="AT29" s="664">
        <f t="shared" ref="AT29" si="225">AT28/200</f>
        <v>0.3</v>
      </c>
      <c r="AU29" s="665"/>
      <c r="AV29" s="664">
        <f t="shared" ref="AV29" si="226">AV28/200</f>
        <v>0.3</v>
      </c>
      <c r="AW29" s="665"/>
      <c r="AX29" s="664">
        <f t="shared" ref="AX29" si="227">AX28/200</f>
        <v>0.3</v>
      </c>
      <c r="AY29" s="665"/>
      <c r="AZ29" s="664">
        <f t="shared" ref="AZ29" si="228">AZ28/200</f>
        <v>0.3</v>
      </c>
      <c r="BA29" s="665"/>
      <c r="BB29" s="664">
        <f t="shared" ref="BB29" si="229">BB28/200</f>
        <v>0.3</v>
      </c>
      <c r="BC29" s="665"/>
      <c r="BD29" s="664">
        <f t="shared" ref="BD29" si="230">BD28/200</f>
        <v>0.3</v>
      </c>
      <c r="BE29" s="665"/>
      <c r="BF29" s="664">
        <f t="shared" ref="BF29" si="231">BF28/200</f>
        <v>0.3</v>
      </c>
      <c r="BG29" s="665"/>
      <c r="BH29" s="664">
        <f t="shared" ref="BH29" si="232">BH28/200</f>
        <v>0.3</v>
      </c>
      <c r="BI29" s="665"/>
      <c r="BJ29" s="664">
        <f t="shared" ref="BJ29" si="233">BJ28/200</f>
        <v>0.3</v>
      </c>
      <c r="BK29" s="665"/>
      <c r="BL29" s="664">
        <f t="shared" ref="BL29" si="234">BL28/200</f>
        <v>0.3</v>
      </c>
      <c r="BM29" s="665"/>
      <c r="BN29" s="664">
        <f t="shared" ref="BN29" si="235">BN28/200</f>
        <v>0.2</v>
      </c>
      <c r="BO29" s="665"/>
      <c r="BP29" s="664"/>
      <c r="BQ29" s="665"/>
      <c r="BR29" s="664"/>
      <c r="BS29" s="665"/>
      <c r="BT29" s="664"/>
      <c r="BU29" s="665"/>
      <c r="BV29" s="664"/>
      <c r="BW29" s="665"/>
      <c r="BX29" s="664"/>
      <c r="BY29" s="665"/>
      <c r="BZ29" s="664"/>
      <c r="CA29" s="665"/>
      <c r="CB29" s="664"/>
      <c r="CC29" s="665"/>
      <c r="CD29" s="664"/>
      <c r="CE29" s="665"/>
      <c r="CF29" s="664"/>
      <c r="CG29" s="665"/>
      <c r="CH29" s="664"/>
      <c r="CI29" s="665"/>
      <c r="CJ29" s="664"/>
      <c r="CK29" s="665"/>
      <c r="CL29" s="664"/>
      <c r="CM29" s="665"/>
      <c r="CN29" s="664">
        <f t="shared" ref="CN29" si="236">CN28/200</f>
        <v>0.1</v>
      </c>
      <c r="CO29" s="665"/>
      <c r="CP29" s="664">
        <f t="shared" ref="CP29" si="237">CP28/200</f>
        <v>0.1</v>
      </c>
      <c r="CQ29" s="665"/>
      <c r="CR29" s="664">
        <f t="shared" ref="CR29" si="238">CR28/200</f>
        <v>0.1</v>
      </c>
      <c r="CS29" s="665"/>
      <c r="CT29" s="664">
        <f t="shared" ref="CT29" si="239">CT28/200</f>
        <v>0.1</v>
      </c>
      <c r="CU29" s="665"/>
      <c r="CV29" s="664">
        <f t="shared" ref="CV29" si="240">CV28/200</f>
        <v>0.1</v>
      </c>
      <c r="CW29" s="665"/>
      <c r="CX29" s="664">
        <f t="shared" ref="CX29" si="241">CX28/200</f>
        <v>0.1</v>
      </c>
      <c r="CY29" s="665"/>
      <c r="CZ29" s="664">
        <f t="shared" ref="CZ29" si="242">CZ28/200</f>
        <v>0.1</v>
      </c>
      <c r="DA29" s="665"/>
      <c r="DB29" s="664">
        <f t="shared" ref="DB29" si="243">DB28/200</f>
        <v>0.1</v>
      </c>
      <c r="DC29" s="665"/>
      <c r="DD29" s="664"/>
      <c r="DE29" s="665"/>
      <c r="DF29" s="664"/>
      <c r="DG29" s="665"/>
      <c r="DH29" s="664"/>
      <c r="DI29" s="665"/>
      <c r="DJ29" s="664"/>
      <c r="DK29" s="665"/>
      <c r="DL29" s="664"/>
      <c r="DM29" s="665"/>
      <c r="DN29" s="664"/>
      <c r="DO29" s="665"/>
      <c r="DP29" s="664"/>
      <c r="DQ29" s="665"/>
      <c r="DR29" s="664"/>
      <c r="DS29" s="665"/>
      <c r="DT29" s="664"/>
      <c r="DU29" s="665"/>
      <c r="DV29" s="664"/>
      <c r="DW29" s="665"/>
      <c r="DX29" s="661"/>
      <c r="DY29" s="666"/>
      <c r="DZ29" s="661"/>
      <c r="EA29" s="666"/>
      <c r="EB29" s="661"/>
      <c r="EC29" s="662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ref="EK29" si="244">EE29*SUM(F29:EC29)</f>
        <v>0</v>
      </c>
      <c r="EL29" s="535">
        <f t="shared" ref="EL29" si="245">EF29*SUM(F29:EC29)</f>
        <v>0</v>
      </c>
      <c r="EM29" s="535">
        <f t="shared" ref="EM29" si="246">EG29*SUM(F29:EC29)</f>
        <v>0</v>
      </c>
      <c r="EN29" s="34">
        <f t="shared" ref="EN29" si="247">EH29*SUM(F29:EC29)</f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73"/>
      <c r="G30" s="673"/>
      <c r="H30" s="673"/>
      <c r="I30" s="673"/>
      <c r="J30" s="673"/>
      <c r="K30" s="673"/>
      <c r="L30" s="673"/>
      <c r="M30" s="673"/>
      <c r="N30" s="673"/>
      <c r="O30" s="673"/>
      <c r="P30" s="673"/>
      <c r="Q30" s="673"/>
      <c r="R30" s="673"/>
      <c r="S30" s="673"/>
      <c r="T30" s="673"/>
      <c r="U30" s="673"/>
      <c r="V30" s="673"/>
      <c r="W30" s="673"/>
      <c r="X30" s="673"/>
      <c r="Y30" s="673"/>
      <c r="Z30" s="673"/>
      <c r="AA30" s="673"/>
      <c r="AB30" s="673"/>
      <c r="AC30" s="673"/>
      <c r="AD30" s="673"/>
      <c r="AE30" s="673"/>
      <c r="AF30" s="673"/>
      <c r="AG30" s="673"/>
      <c r="AH30" s="673"/>
      <c r="AI30" s="673"/>
      <c r="AJ30" s="673"/>
      <c r="AK30" s="673"/>
      <c r="AL30" s="673"/>
      <c r="AM30" s="673"/>
      <c r="AN30" s="673"/>
      <c r="AO30" s="673"/>
      <c r="AP30" s="673"/>
      <c r="AQ30" s="673"/>
      <c r="AR30" s="690">
        <v>100</v>
      </c>
      <c r="AS30" s="691"/>
      <c r="AT30" s="690">
        <v>100</v>
      </c>
      <c r="AU30" s="691"/>
      <c r="AV30" s="690">
        <v>100</v>
      </c>
      <c r="AW30" s="691"/>
      <c r="AX30" s="690">
        <v>100</v>
      </c>
      <c r="AY30" s="691"/>
      <c r="AZ30" s="690">
        <v>100</v>
      </c>
      <c r="BA30" s="691"/>
      <c r="BB30" s="690">
        <v>100</v>
      </c>
      <c r="BC30" s="691"/>
      <c r="BD30" s="690">
        <v>100</v>
      </c>
      <c r="BE30" s="691"/>
      <c r="BF30" s="690">
        <v>100</v>
      </c>
      <c r="BG30" s="691"/>
      <c r="BH30" s="690">
        <v>100</v>
      </c>
      <c r="BI30" s="691"/>
      <c r="BJ30" s="690">
        <v>100</v>
      </c>
      <c r="BK30" s="691"/>
      <c r="BL30" s="690">
        <v>100</v>
      </c>
      <c r="BM30" s="691"/>
      <c r="BN30" s="690">
        <v>100</v>
      </c>
      <c r="BO30" s="691"/>
      <c r="BP30" s="690">
        <v>100</v>
      </c>
      <c r="BQ30" s="691"/>
      <c r="BR30" s="690">
        <v>100</v>
      </c>
      <c r="BS30" s="691"/>
      <c r="BT30" s="690">
        <v>160</v>
      </c>
      <c r="BU30" s="691"/>
      <c r="BV30" s="690">
        <v>160</v>
      </c>
      <c r="BW30" s="691"/>
      <c r="BX30" s="690">
        <v>160</v>
      </c>
      <c r="BY30" s="691"/>
      <c r="BZ30" s="690">
        <v>160</v>
      </c>
      <c r="CA30" s="691"/>
      <c r="CB30" s="690">
        <v>160</v>
      </c>
      <c r="CC30" s="691"/>
      <c r="CD30" s="690">
        <v>160</v>
      </c>
      <c r="CE30" s="691"/>
      <c r="CF30" s="690">
        <v>160</v>
      </c>
      <c r="CG30" s="691"/>
      <c r="CH30" s="690">
        <v>160</v>
      </c>
      <c r="CI30" s="691"/>
      <c r="CJ30" s="690">
        <v>160</v>
      </c>
      <c r="CK30" s="691"/>
      <c r="CL30" s="669">
        <v>140</v>
      </c>
      <c r="CM30" s="669"/>
      <c r="CN30" s="669">
        <v>140</v>
      </c>
      <c r="CO30" s="669"/>
      <c r="CP30" s="669">
        <v>140</v>
      </c>
      <c r="CQ30" s="669"/>
      <c r="CR30" s="690">
        <v>160</v>
      </c>
      <c r="CS30" s="691"/>
      <c r="CT30" s="690">
        <v>160</v>
      </c>
      <c r="CU30" s="691"/>
      <c r="CV30" s="690">
        <v>160</v>
      </c>
      <c r="CW30" s="691"/>
      <c r="CX30" s="690">
        <v>160</v>
      </c>
      <c r="CY30" s="691"/>
      <c r="CZ30" s="690">
        <v>160</v>
      </c>
      <c r="DA30" s="691"/>
      <c r="DB30" s="690">
        <v>160</v>
      </c>
      <c r="DC30" s="691"/>
      <c r="DD30" s="690">
        <v>160</v>
      </c>
      <c r="DE30" s="691"/>
      <c r="DF30" s="690">
        <v>160</v>
      </c>
      <c r="DG30" s="691"/>
      <c r="DH30" s="690">
        <v>160</v>
      </c>
      <c r="DI30" s="691"/>
      <c r="DJ30" s="669">
        <v>140</v>
      </c>
      <c r="DK30" s="669"/>
      <c r="DL30" s="667"/>
      <c r="DM30" s="670"/>
      <c r="DN30" s="667"/>
      <c r="DO30" s="670"/>
      <c r="DP30" s="667"/>
      <c r="DQ30" s="670"/>
      <c r="DR30" s="667"/>
      <c r="DS30" s="670"/>
      <c r="DT30" s="667"/>
      <c r="DU30" s="670"/>
      <c r="DV30" s="667"/>
      <c r="DW30" s="670"/>
      <c r="DX30" s="667"/>
      <c r="DY30" s="670"/>
      <c r="DZ30" s="667"/>
      <c r="EA30" s="670"/>
      <c r="EB30" s="667"/>
      <c r="EC30" s="668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62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661"/>
      <c r="G31" s="666"/>
      <c r="H31" s="664"/>
      <c r="I31" s="665"/>
      <c r="J31" s="664"/>
      <c r="K31" s="665"/>
      <c r="L31" s="664"/>
      <c r="M31" s="665"/>
      <c r="N31" s="664"/>
      <c r="O31" s="665"/>
      <c r="P31" s="664"/>
      <c r="Q31" s="665"/>
      <c r="R31" s="664"/>
      <c r="S31" s="665"/>
      <c r="T31" s="664"/>
      <c r="U31" s="665"/>
      <c r="V31" s="664"/>
      <c r="W31" s="665"/>
      <c r="X31" s="664"/>
      <c r="Y31" s="665"/>
      <c r="Z31" s="664"/>
      <c r="AA31" s="665"/>
      <c r="AB31" s="664"/>
      <c r="AC31" s="665"/>
      <c r="AD31" s="664"/>
      <c r="AE31" s="665"/>
      <c r="AF31" s="664"/>
      <c r="AG31" s="665"/>
      <c r="AH31" s="664"/>
      <c r="AI31" s="665"/>
      <c r="AJ31" s="664"/>
      <c r="AK31" s="665"/>
      <c r="AL31" s="664"/>
      <c r="AM31" s="665"/>
      <c r="AN31" s="664"/>
      <c r="AO31" s="665"/>
      <c r="AP31" s="664"/>
      <c r="AQ31" s="665"/>
      <c r="AR31" s="664">
        <f t="shared" ref="AR31" si="248">AR30/200</f>
        <v>0.5</v>
      </c>
      <c r="AS31" s="665"/>
      <c r="AT31" s="664">
        <f t="shared" ref="AT31" si="249">AT30/200</f>
        <v>0.5</v>
      </c>
      <c r="AU31" s="665"/>
      <c r="AV31" s="664">
        <f t="shared" ref="AV31" si="250">AV30/200</f>
        <v>0.5</v>
      </c>
      <c r="AW31" s="665"/>
      <c r="AX31" s="664">
        <f t="shared" ref="AX31" si="251">AX30/200</f>
        <v>0.5</v>
      </c>
      <c r="AY31" s="665"/>
      <c r="AZ31" s="664">
        <f t="shared" ref="AZ31" si="252">AZ30/200</f>
        <v>0.5</v>
      </c>
      <c r="BA31" s="665"/>
      <c r="BB31" s="664">
        <f t="shared" ref="BB31" si="253">BB30/200</f>
        <v>0.5</v>
      </c>
      <c r="BC31" s="665"/>
      <c r="BD31" s="664">
        <f t="shared" ref="BD31" si="254">BD30/200</f>
        <v>0.5</v>
      </c>
      <c r="BE31" s="665"/>
      <c r="BF31" s="664">
        <f t="shared" ref="BF31" si="255">BF30/200</f>
        <v>0.5</v>
      </c>
      <c r="BG31" s="665"/>
      <c r="BH31" s="664">
        <f t="shared" ref="BH31" si="256">BH30/200</f>
        <v>0.5</v>
      </c>
      <c r="BI31" s="665"/>
      <c r="BJ31" s="664">
        <f t="shared" ref="BJ31" si="257">BJ30/200</f>
        <v>0.5</v>
      </c>
      <c r="BK31" s="665"/>
      <c r="BL31" s="664">
        <f t="shared" ref="BL31" si="258">BL30/200</f>
        <v>0.5</v>
      </c>
      <c r="BM31" s="665"/>
      <c r="BN31" s="664">
        <f t="shared" ref="BN31" si="259">BN30/200</f>
        <v>0.5</v>
      </c>
      <c r="BO31" s="665"/>
      <c r="BP31" s="664">
        <f t="shared" ref="BP31" si="260">BP30/200</f>
        <v>0.5</v>
      </c>
      <c r="BQ31" s="665"/>
      <c r="BR31" s="664">
        <f t="shared" ref="BR31" si="261">BR30/200</f>
        <v>0.5</v>
      </c>
      <c r="BS31" s="665"/>
      <c r="BT31" s="664">
        <f t="shared" ref="BT31" si="262">BT30/200</f>
        <v>0.8</v>
      </c>
      <c r="BU31" s="665"/>
      <c r="BV31" s="664">
        <f t="shared" ref="BV31" si="263">BV30/200</f>
        <v>0.8</v>
      </c>
      <c r="BW31" s="665"/>
      <c r="BX31" s="664">
        <f t="shared" ref="BX31" si="264">BX30/200</f>
        <v>0.8</v>
      </c>
      <c r="BY31" s="665"/>
      <c r="BZ31" s="664">
        <f t="shared" ref="BZ31" si="265">BZ30/200</f>
        <v>0.8</v>
      </c>
      <c r="CA31" s="665"/>
      <c r="CB31" s="664">
        <f t="shared" ref="CB31" si="266">CB30/200</f>
        <v>0.8</v>
      </c>
      <c r="CC31" s="665"/>
      <c r="CD31" s="664">
        <f t="shared" ref="CD31" si="267">CD30/200</f>
        <v>0.8</v>
      </c>
      <c r="CE31" s="665"/>
      <c r="CF31" s="664">
        <f t="shared" ref="CF31" si="268">CF30/200</f>
        <v>0.8</v>
      </c>
      <c r="CG31" s="665"/>
      <c r="CH31" s="664">
        <f t="shared" ref="CH31" si="269">CH30/200</f>
        <v>0.8</v>
      </c>
      <c r="CI31" s="665"/>
      <c r="CJ31" s="664">
        <f t="shared" ref="CJ31" si="270">CJ30/200</f>
        <v>0.8</v>
      </c>
      <c r="CK31" s="665"/>
      <c r="CL31" s="664">
        <f t="shared" ref="CL31" si="271">CL30/200</f>
        <v>0.7</v>
      </c>
      <c r="CM31" s="665"/>
      <c r="CN31" s="664">
        <f t="shared" ref="CN31" si="272">CN30/200</f>
        <v>0.7</v>
      </c>
      <c r="CO31" s="665"/>
      <c r="CP31" s="664">
        <f t="shared" ref="CP31" si="273">CP30/200</f>
        <v>0.7</v>
      </c>
      <c r="CQ31" s="665"/>
      <c r="CR31" s="664">
        <f t="shared" ref="CR31" si="274">CR30/200</f>
        <v>0.8</v>
      </c>
      <c r="CS31" s="665"/>
      <c r="CT31" s="664">
        <f t="shared" ref="CT31" si="275">CT30/200</f>
        <v>0.8</v>
      </c>
      <c r="CU31" s="665"/>
      <c r="CV31" s="664">
        <f t="shared" ref="CV31" si="276">CV30/200</f>
        <v>0.8</v>
      </c>
      <c r="CW31" s="665"/>
      <c r="CX31" s="664">
        <f t="shared" ref="CX31" si="277">CX30/200</f>
        <v>0.8</v>
      </c>
      <c r="CY31" s="665"/>
      <c r="CZ31" s="664">
        <f t="shared" ref="CZ31" si="278">CZ30/200</f>
        <v>0.8</v>
      </c>
      <c r="DA31" s="665"/>
      <c r="DB31" s="664">
        <f t="shared" ref="DB31" si="279">DB30/200</f>
        <v>0.8</v>
      </c>
      <c r="DC31" s="665"/>
      <c r="DD31" s="664">
        <f t="shared" ref="DD31" si="280">DD30/200</f>
        <v>0.8</v>
      </c>
      <c r="DE31" s="665"/>
      <c r="DF31" s="664">
        <f t="shared" ref="DF31" si="281">DF30/200</f>
        <v>0.8</v>
      </c>
      <c r="DG31" s="665"/>
      <c r="DH31" s="664">
        <f t="shared" ref="DH31" si="282">DH30/200</f>
        <v>0.8</v>
      </c>
      <c r="DI31" s="665"/>
      <c r="DJ31" s="664">
        <f t="shared" ref="DJ31" si="283">DJ30/200</f>
        <v>0.7</v>
      </c>
      <c r="DK31" s="665"/>
      <c r="DL31" s="664"/>
      <c r="DM31" s="665"/>
      <c r="DN31" s="664"/>
      <c r="DO31" s="665"/>
      <c r="DP31" s="664"/>
      <c r="DQ31" s="665"/>
      <c r="DR31" s="664"/>
      <c r="DS31" s="665"/>
      <c r="DT31" s="664"/>
      <c r="DU31" s="665"/>
      <c r="DV31" s="664"/>
      <c r="DW31" s="665"/>
      <c r="DX31" s="661"/>
      <c r="DY31" s="666"/>
      <c r="DZ31" s="661"/>
      <c r="EA31" s="666"/>
      <c r="EB31" s="661"/>
      <c r="EC31" s="662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62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684" t="s">
        <v>217</v>
      </c>
      <c r="D33" s="686" t="s">
        <v>215</v>
      </c>
      <c r="E33" s="687"/>
      <c r="F33" s="673"/>
      <c r="G33" s="673"/>
      <c r="H33" s="673"/>
      <c r="I33" s="673"/>
      <c r="J33" s="673"/>
      <c r="K33" s="673"/>
      <c r="L33" s="673"/>
      <c r="M33" s="673"/>
      <c r="N33" s="673"/>
      <c r="O33" s="673"/>
      <c r="P33" s="673"/>
      <c r="Q33" s="673"/>
      <c r="R33" s="673"/>
      <c r="S33" s="673"/>
      <c r="T33" s="669">
        <v>24</v>
      </c>
      <c r="U33" s="669"/>
      <c r="V33" s="669">
        <v>24</v>
      </c>
      <c r="W33" s="669"/>
      <c r="X33" s="669">
        <v>24</v>
      </c>
      <c r="Y33" s="669"/>
      <c r="Z33" s="669">
        <v>24</v>
      </c>
      <c r="AA33" s="669"/>
      <c r="AB33" s="669">
        <v>16</v>
      </c>
      <c r="AC33" s="669"/>
      <c r="AD33" s="669">
        <v>16</v>
      </c>
      <c r="AE33" s="669"/>
      <c r="AF33" s="669">
        <v>16</v>
      </c>
      <c r="AG33" s="669"/>
      <c r="AH33" s="669">
        <v>16</v>
      </c>
      <c r="AI33" s="669"/>
      <c r="AJ33" s="669">
        <v>16</v>
      </c>
      <c r="AK33" s="669"/>
      <c r="AL33" s="669">
        <v>16</v>
      </c>
      <c r="AM33" s="669"/>
      <c r="AN33" s="669">
        <v>16</v>
      </c>
      <c r="AO33" s="669"/>
      <c r="AP33" s="669">
        <v>8</v>
      </c>
      <c r="AQ33" s="669"/>
      <c r="AR33" s="669">
        <v>24</v>
      </c>
      <c r="AS33" s="669"/>
      <c r="AT33" s="669">
        <v>24</v>
      </c>
      <c r="AU33" s="669"/>
      <c r="AV33" s="669">
        <v>24</v>
      </c>
      <c r="AW33" s="669"/>
      <c r="AX33" s="669">
        <v>24</v>
      </c>
      <c r="AY33" s="669"/>
      <c r="AZ33" s="669">
        <v>24</v>
      </c>
      <c r="BA33" s="669"/>
      <c r="BB33" s="669">
        <v>24</v>
      </c>
      <c r="BC33" s="669"/>
      <c r="BD33" s="669">
        <v>24</v>
      </c>
      <c r="BE33" s="669"/>
      <c r="BF33" s="669">
        <v>24</v>
      </c>
      <c r="BG33" s="669"/>
      <c r="BH33" s="669">
        <v>24</v>
      </c>
      <c r="BI33" s="669"/>
      <c r="BJ33" s="669">
        <v>24</v>
      </c>
      <c r="BK33" s="669"/>
      <c r="BL33" s="669">
        <v>24</v>
      </c>
      <c r="BM33" s="669"/>
      <c r="BN33" s="669">
        <v>16</v>
      </c>
      <c r="BO33" s="669"/>
      <c r="BP33" s="669">
        <v>16</v>
      </c>
      <c r="BQ33" s="669"/>
      <c r="BR33" s="669">
        <v>24</v>
      </c>
      <c r="BS33" s="669"/>
      <c r="BT33" s="669">
        <v>24</v>
      </c>
      <c r="BU33" s="669"/>
      <c r="BV33" s="669">
        <v>24</v>
      </c>
      <c r="BW33" s="669"/>
      <c r="BX33" s="669">
        <v>24</v>
      </c>
      <c r="BY33" s="669"/>
      <c r="BZ33" s="669">
        <v>24</v>
      </c>
      <c r="CA33" s="669"/>
      <c r="CB33" s="669">
        <v>24</v>
      </c>
      <c r="CC33" s="669"/>
      <c r="CD33" s="669">
        <v>16</v>
      </c>
      <c r="CE33" s="669"/>
      <c r="CF33" s="669">
        <v>16</v>
      </c>
      <c r="CG33" s="669"/>
      <c r="CH33" s="669">
        <v>16</v>
      </c>
      <c r="CI33" s="669"/>
      <c r="CJ33" s="669">
        <v>16</v>
      </c>
      <c r="CK33" s="669"/>
      <c r="CL33" s="669">
        <v>8</v>
      </c>
      <c r="CM33" s="669"/>
      <c r="CN33" s="669">
        <v>16</v>
      </c>
      <c r="CO33" s="669"/>
      <c r="CP33" s="669">
        <v>24</v>
      </c>
      <c r="CQ33" s="669"/>
      <c r="CR33" s="669">
        <v>24</v>
      </c>
      <c r="CS33" s="669"/>
      <c r="CT33" s="669">
        <v>24</v>
      </c>
      <c r="CU33" s="669"/>
      <c r="CV33" s="669">
        <v>24</v>
      </c>
      <c r="CW33" s="669"/>
      <c r="CX33" s="669">
        <v>24</v>
      </c>
      <c r="CY33" s="669"/>
      <c r="CZ33" s="669">
        <v>16</v>
      </c>
      <c r="DA33" s="669"/>
      <c r="DB33" s="669">
        <v>16</v>
      </c>
      <c r="DC33" s="669"/>
      <c r="DD33" s="669">
        <v>16</v>
      </c>
      <c r="DE33" s="669"/>
      <c r="DF33" s="669">
        <v>16</v>
      </c>
      <c r="DG33" s="669"/>
      <c r="DH33" s="669">
        <v>16</v>
      </c>
      <c r="DI33" s="669"/>
      <c r="DJ33" s="669">
        <v>8</v>
      </c>
      <c r="DK33" s="669"/>
      <c r="DL33" s="667"/>
      <c r="DM33" s="670"/>
      <c r="DN33" s="667"/>
      <c r="DO33" s="670"/>
      <c r="DP33" s="667"/>
      <c r="DQ33" s="670"/>
      <c r="DR33" s="669">
        <v>8</v>
      </c>
      <c r="DS33" s="669"/>
      <c r="DT33" s="669">
        <v>8</v>
      </c>
      <c r="DU33" s="669"/>
      <c r="DV33" s="669">
        <v>8</v>
      </c>
      <c r="DW33" s="669"/>
      <c r="DX33" s="667"/>
      <c r="DY33" s="670"/>
      <c r="DZ33" s="667"/>
      <c r="EA33" s="670"/>
      <c r="EB33" s="667"/>
      <c r="EC33" s="668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62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685"/>
      <c r="D34" s="688"/>
      <c r="E34" s="689"/>
      <c r="F34" s="661"/>
      <c r="G34" s="666"/>
      <c r="H34" s="661"/>
      <c r="I34" s="666"/>
      <c r="J34" s="661"/>
      <c r="K34" s="666"/>
      <c r="L34" s="661"/>
      <c r="M34" s="666"/>
      <c r="N34" s="661"/>
      <c r="O34" s="666"/>
      <c r="P34" s="661"/>
      <c r="Q34" s="666"/>
      <c r="R34" s="661"/>
      <c r="S34" s="666"/>
      <c r="T34" s="664">
        <f t="shared" ref="T34" si="284">T33/200</f>
        <v>0.12</v>
      </c>
      <c r="U34" s="665"/>
      <c r="V34" s="664">
        <f t="shared" ref="V34" si="285">V33/200</f>
        <v>0.12</v>
      </c>
      <c r="W34" s="665"/>
      <c r="X34" s="664">
        <f t="shared" ref="X34" si="286">X33/200</f>
        <v>0.12</v>
      </c>
      <c r="Y34" s="665"/>
      <c r="Z34" s="664">
        <f t="shared" ref="Z34" si="287">Z33/200</f>
        <v>0.12</v>
      </c>
      <c r="AA34" s="665"/>
      <c r="AB34" s="664">
        <f t="shared" ref="AB34" si="288">AB33/200</f>
        <v>0.08</v>
      </c>
      <c r="AC34" s="665"/>
      <c r="AD34" s="664">
        <f t="shared" ref="AD34" si="289">AD33/200</f>
        <v>0.08</v>
      </c>
      <c r="AE34" s="665"/>
      <c r="AF34" s="664">
        <f t="shared" ref="AF34" si="290">AF33/200</f>
        <v>0.08</v>
      </c>
      <c r="AG34" s="665"/>
      <c r="AH34" s="664">
        <f t="shared" ref="AH34" si="291">AH33/200</f>
        <v>0.08</v>
      </c>
      <c r="AI34" s="665"/>
      <c r="AJ34" s="664">
        <f t="shared" ref="AJ34" si="292">AJ33/200</f>
        <v>0.08</v>
      </c>
      <c r="AK34" s="665"/>
      <c r="AL34" s="664">
        <f t="shared" ref="AL34" si="293">AL33/200</f>
        <v>0.08</v>
      </c>
      <c r="AM34" s="665"/>
      <c r="AN34" s="664">
        <f t="shared" ref="AN34" si="294">AN33/200</f>
        <v>0.08</v>
      </c>
      <c r="AO34" s="665"/>
      <c r="AP34" s="664">
        <f t="shared" ref="AP34" si="295">AP33/200</f>
        <v>0.04</v>
      </c>
      <c r="AQ34" s="665"/>
      <c r="AR34" s="664">
        <f t="shared" ref="AR34" si="296">AR33/200</f>
        <v>0.12</v>
      </c>
      <c r="AS34" s="665"/>
      <c r="AT34" s="664">
        <f t="shared" ref="AT34" si="297">AT33/200</f>
        <v>0.12</v>
      </c>
      <c r="AU34" s="665"/>
      <c r="AV34" s="664">
        <f t="shared" ref="AV34" si="298">AV33/200</f>
        <v>0.12</v>
      </c>
      <c r="AW34" s="665"/>
      <c r="AX34" s="664">
        <f t="shared" ref="AX34" si="299">AX33/200</f>
        <v>0.12</v>
      </c>
      <c r="AY34" s="665"/>
      <c r="AZ34" s="664">
        <f t="shared" ref="AZ34" si="300">AZ33/200</f>
        <v>0.12</v>
      </c>
      <c r="BA34" s="665"/>
      <c r="BB34" s="664">
        <f t="shared" ref="BB34" si="301">BB33/200</f>
        <v>0.12</v>
      </c>
      <c r="BC34" s="665"/>
      <c r="BD34" s="664">
        <f t="shared" ref="BD34" si="302">BD33/200</f>
        <v>0.12</v>
      </c>
      <c r="BE34" s="665"/>
      <c r="BF34" s="664">
        <f t="shared" ref="BF34" si="303">BF33/200</f>
        <v>0.12</v>
      </c>
      <c r="BG34" s="665"/>
      <c r="BH34" s="664">
        <f t="shared" ref="BH34" si="304">BH33/200</f>
        <v>0.12</v>
      </c>
      <c r="BI34" s="665"/>
      <c r="BJ34" s="664">
        <f t="shared" ref="BJ34" si="305">BJ33/200</f>
        <v>0.12</v>
      </c>
      <c r="BK34" s="665"/>
      <c r="BL34" s="664">
        <f t="shared" ref="BL34" si="306">BL33/200</f>
        <v>0.12</v>
      </c>
      <c r="BM34" s="665"/>
      <c r="BN34" s="664">
        <f t="shared" ref="BN34" si="307">BN33/200</f>
        <v>0.08</v>
      </c>
      <c r="BO34" s="665"/>
      <c r="BP34" s="664">
        <f t="shared" ref="BP34" si="308">BP33/200</f>
        <v>0.08</v>
      </c>
      <c r="BQ34" s="665"/>
      <c r="BR34" s="664">
        <f t="shared" ref="BR34" si="309">BR33/200</f>
        <v>0.12</v>
      </c>
      <c r="BS34" s="665"/>
      <c r="BT34" s="664">
        <f t="shared" ref="BT34" si="310">BT33/200</f>
        <v>0.12</v>
      </c>
      <c r="BU34" s="665"/>
      <c r="BV34" s="664">
        <f t="shared" ref="BV34" si="311">BV33/200</f>
        <v>0.12</v>
      </c>
      <c r="BW34" s="665"/>
      <c r="BX34" s="664">
        <f t="shared" ref="BX34" si="312">BX33/200</f>
        <v>0.12</v>
      </c>
      <c r="BY34" s="665"/>
      <c r="BZ34" s="664">
        <f t="shared" ref="BZ34" si="313">BZ33/200</f>
        <v>0.12</v>
      </c>
      <c r="CA34" s="665"/>
      <c r="CB34" s="664">
        <f t="shared" ref="CB34" si="314">CB33/200</f>
        <v>0.12</v>
      </c>
      <c r="CC34" s="665"/>
      <c r="CD34" s="664">
        <f t="shared" ref="CD34" si="315">CD33/200</f>
        <v>0.08</v>
      </c>
      <c r="CE34" s="665"/>
      <c r="CF34" s="664">
        <f t="shared" ref="CF34" si="316">CF33/200</f>
        <v>0.08</v>
      </c>
      <c r="CG34" s="665"/>
      <c r="CH34" s="664">
        <f t="shared" ref="CH34" si="317">CH33/200</f>
        <v>0.08</v>
      </c>
      <c r="CI34" s="665"/>
      <c r="CJ34" s="664">
        <f t="shared" ref="CJ34" si="318">CJ33/200</f>
        <v>0.08</v>
      </c>
      <c r="CK34" s="665"/>
      <c r="CL34" s="664">
        <f t="shared" ref="CL34" si="319">CL33/200</f>
        <v>0.04</v>
      </c>
      <c r="CM34" s="665"/>
      <c r="CN34" s="664">
        <f t="shared" ref="CN34" si="320">CN33/200</f>
        <v>0.08</v>
      </c>
      <c r="CO34" s="665"/>
      <c r="CP34" s="664">
        <f t="shared" ref="CP34" si="321">CP33/200</f>
        <v>0.12</v>
      </c>
      <c r="CQ34" s="665"/>
      <c r="CR34" s="664">
        <f t="shared" ref="CR34" si="322">CR33/200</f>
        <v>0.12</v>
      </c>
      <c r="CS34" s="665"/>
      <c r="CT34" s="664">
        <f t="shared" ref="CT34" si="323">CT33/200</f>
        <v>0.12</v>
      </c>
      <c r="CU34" s="665"/>
      <c r="CV34" s="664">
        <f t="shared" ref="CV34" si="324">CV33/200</f>
        <v>0.12</v>
      </c>
      <c r="CW34" s="665"/>
      <c r="CX34" s="664">
        <f t="shared" ref="CX34" si="325">CX33/200</f>
        <v>0.12</v>
      </c>
      <c r="CY34" s="665"/>
      <c r="CZ34" s="664">
        <f t="shared" ref="CZ34" si="326">CZ33/200</f>
        <v>0.08</v>
      </c>
      <c r="DA34" s="665"/>
      <c r="DB34" s="664">
        <f t="shared" ref="DB34" si="327">DB33/200</f>
        <v>0.08</v>
      </c>
      <c r="DC34" s="665"/>
      <c r="DD34" s="664">
        <f t="shared" ref="DD34" si="328">DD33/200</f>
        <v>0.08</v>
      </c>
      <c r="DE34" s="665"/>
      <c r="DF34" s="664">
        <f t="shared" ref="DF34" si="329">DF33/200</f>
        <v>0.08</v>
      </c>
      <c r="DG34" s="665"/>
      <c r="DH34" s="664">
        <f t="shared" ref="DH34" si="330">DH33/200</f>
        <v>0.08</v>
      </c>
      <c r="DI34" s="665"/>
      <c r="DJ34" s="664">
        <f t="shared" ref="DJ34" si="331">DJ33/200</f>
        <v>0.04</v>
      </c>
      <c r="DK34" s="665"/>
      <c r="DL34" s="661"/>
      <c r="DM34" s="666"/>
      <c r="DN34" s="661"/>
      <c r="DO34" s="666"/>
      <c r="DP34" s="661"/>
      <c r="DQ34" s="666"/>
      <c r="DR34" s="664">
        <f t="shared" ref="DR34" si="332">DR33/200</f>
        <v>0.04</v>
      </c>
      <c r="DS34" s="665"/>
      <c r="DT34" s="664">
        <f t="shared" ref="DT34" si="333">DT33/200</f>
        <v>0.04</v>
      </c>
      <c r="DU34" s="665"/>
      <c r="DV34" s="664">
        <f t="shared" ref="DV34" si="334">DV33/200</f>
        <v>0.04</v>
      </c>
      <c r="DW34" s="665"/>
      <c r="DX34" s="661"/>
      <c r="DY34" s="666"/>
      <c r="DZ34" s="661"/>
      <c r="EA34" s="666"/>
      <c r="EB34" s="661"/>
      <c r="EC34" s="662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62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683"/>
      <c r="G35" s="683"/>
      <c r="H35" s="681"/>
      <c r="I35" s="681"/>
      <c r="J35" s="681"/>
      <c r="K35" s="681"/>
      <c r="L35" s="681"/>
      <c r="M35" s="681"/>
      <c r="N35" s="681"/>
      <c r="O35" s="681"/>
      <c r="P35" s="681"/>
      <c r="Q35" s="681"/>
      <c r="R35" s="681"/>
      <c r="S35" s="681"/>
      <c r="T35" s="681"/>
      <c r="U35" s="681"/>
      <c r="V35" s="681"/>
      <c r="W35" s="681"/>
      <c r="X35" s="681"/>
      <c r="Y35" s="681"/>
      <c r="Z35" s="681"/>
      <c r="AA35" s="681"/>
      <c r="AB35" s="681"/>
      <c r="AC35" s="681"/>
      <c r="AD35" s="681"/>
      <c r="AE35" s="681"/>
      <c r="AF35" s="681"/>
      <c r="AG35" s="681"/>
      <c r="AH35" s="681"/>
      <c r="AI35" s="681"/>
      <c r="AJ35" s="681"/>
      <c r="AK35" s="681"/>
      <c r="AL35" s="681"/>
      <c r="AM35" s="681"/>
      <c r="AN35" s="681"/>
      <c r="AO35" s="681"/>
      <c r="AP35" s="681"/>
      <c r="AQ35" s="681"/>
      <c r="AR35" s="681"/>
      <c r="AS35" s="681"/>
      <c r="AT35" s="681"/>
      <c r="AU35" s="681"/>
      <c r="AV35" s="681"/>
      <c r="AW35" s="681"/>
      <c r="AX35" s="681"/>
      <c r="AY35" s="681"/>
      <c r="AZ35" s="681"/>
      <c r="BA35" s="681"/>
      <c r="BB35" s="681"/>
      <c r="BC35" s="681"/>
      <c r="BD35" s="681"/>
      <c r="BE35" s="681"/>
      <c r="BF35" s="681"/>
      <c r="BG35" s="681"/>
      <c r="BH35" s="681"/>
      <c r="BI35" s="681"/>
      <c r="BJ35" s="681"/>
      <c r="BK35" s="681"/>
      <c r="BL35" s="681"/>
      <c r="BM35" s="681"/>
      <c r="BN35" s="681"/>
      <c r="BO35" s="681"/>
      <c r="BP35" s="681"/>
      <c r="BQ35" s="681"/>
      <c r="BR35" s="681"/>
      <c r="BS35" s="681"/>
      <c r="BT35" s="681"/>
      <c r="BU35" s="681"/>
      <c r="BV35" s="681"/>
      <c r="BW35" s="681"/>
      <c r="BX35" s="681"/>
      <c r="BY35" s="681"/>
      <c r="BZ35" s="681"/>
      <c r="CA35" s="681"/>
      <c r="CB35" s="681"/>
      <c r="CC35" s="681"/>
      <c r="CD35" s="681"/>
      <c r="CE35" s="681"/>
      <c r="CF35" s="681"/>
      <c r="CG35" s="681"/>
      <c r="CH35" s="681"/>
      <c r="CI35" s="681"/>
      <c r="CJ35" s="681"/>
      <c r="CK35" s="681"/>
      <c r="CL35" s="681"/>
      <c r="CM35" s="681"/>
      <c r="CN35" s="681"/>
      <c r="CO35" s="681"/>
      <c r="CP35" s="681"/>
      <c r="CQ35" s="681"/>
      <c r="CR35" s="681"/>
      <c r="CS35" s="681"/>
      <c r="CT35" s="681"/>
      <c r="CU35" s="681"/>
      <c r="CV35" s="681"/>
      <c r="CW35" s="681"/>
      <c r="CX35" s="681"/>
      <c r="CY35" s="681"/>
      <c r="CZ35" s="681"/>
      <c r="DA35" s="681"/>
      <c r="DB35" s="681"/>
      <c r="DC35" s="681"/>
      <c r="DD35" s="681"/>
      <c r="DE35" s="681"/>
      <c r="DF35" s="681"/>
      <c r="DG35" s="681"/>
      <c r="DH35" s="681"/>
      <c r="DI35" s="681"/>
      <c r="DJ35" s="681"/>
      <c r="DK35" s="681"/>
      <c r="DL35" s="681"/>
      <c r="DM35" s="681"/>
      <c r="DN35" s="681"/>
      <c r="DO35" s="681"/>
      <c r="DP35" s="681"/>
      <c r="DQ35" s="681"/>
      <c r="DR35" s="681"/>
      <c r="DS35" s="681"/>
      <c r="DT35" s="681"/>
      <c r="DU35" s="681"/>
      <c r="DV35" s="681"/>
      <c r="DW35" s="681"/>
      <c r="DX35" s="681"/>
      <c r="DY35" s="681"/>
      <c r="DZ35" s="679"/>
      <c r="EA35" s="682"/>
      <c r="EB35" s="679"/>
      <c r="EC35" s="680"/>
      <c r="ED35" s="49"/>
      <c r="EE35" s="523"/>
      <c r="EF35" s="530"/>
      <c r="EG35" s="530"/>
      <c r="EH35" s="524"/>
      <c r="EI35" s="49"/>
      <c r="EJ35" s="49"/>
      <c r="EK35" s="525">
        <f t="shared" si="62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677"/>
      <c r="G36" s="678"/>
      <c r="H36" s="671"/>
      <c r="I36" s="675"/>
      <c r="J36" s="671"/>
      <c r="K36" s="675"/>
      <c r="L36" s="671"/>
      <c r="M36" s="675"/>
      <c r="N36" s="671"/>
      <c r="O36" s="675"/>
      <c r="P36" s="671"/>
      <c r="Q36" s="675"/>
      <c r="R36" s="671"/>
      <c r="S36" s="675"/>
      <c r="T36" s="671"/>
      <c r="U36" s="675"/>
      <c r="V36" s="671"/>
      <c r="W36" s="675"/>
      <c r="X36" s="671"/>
      <c r="Y36" s="675"/>
      <c r="Z36" s="671"/>
      <c r="AA36" s="675"/>
      <c r="AB36" s="671"/>
      <c r="AC36" s="675"/>
      <c r="AD36" s="671"/>
      <c r="AE36" s="675"/>
      <c r="AF36" s="671"/>
      <c r="AG36" s="675"/>
      <c r="AH36" s="671"/>
      <c r="AI36" s="675"/>
      <c r="AJ36" s="671"/>
      <c r="AK36" s="675"/>
      <c r="AL36" s="671"/>
      <c r="AM36" s="675"/>
      <c r="AN36" s="671"/>
      <c r="AO36" s="675"/>
      <c r="AP36" s="671"/>
      <c r="AQ36" s="675"/>
      <c r="AR36" s="671"/>
      <c r="AS36" s="675"/>
      <c r="AT36" s="671"/>
      <c r="AU36" s="675"/>
      <c r="AV36" s="671"/>
      <c r="AW36" s="675"/>
      <c r="AX36" s="671"/>
      <c r="AY36" s="675"/>
      <c r="AZ36" s="671"/>
      <c r="BA36" s="675"/>
      <c r="BB36" s="671"/>
      <c r="BC36" s="675"/>
      <c r="BD36" s="671"/>
      <c r="BE36" s="675"/>
      <c r="BF36" s="671"/>
      <c r="BG36" s="675"/>
      <c r="BH36" s="671"/>
      <c r="BI36" s="675"/>
      <c r="BJ36" s="671"/>
      <c r="BK36" s="675"/>
      <c r="BL36" s="671"/>
      <c r="BM36" s="675"/>
      <c r="BN36" s="671"/>
      <c r="BO36" s="675"/>
      <c r="BP36" s="671"/>
      <c r="BQ36" s="675"/>
      <c r="BR36" s="671"/>
      <c r="BS36" s="675"/>
      <c r="BT36" s="671"/>
      <c r="BU36" s="675"/>
      <c r="BV36" s="671"/>
      <c r="BW36" s="675"/>
      <c r="BX36" s="671"/>
      <c r="BY36" s="675"/>
      <c r="BZ36" s="671"/>
      <c r="CA36" s="675"/>
      <c r="CB36" s="671"/>
      <c r="CC36" s="675"/>
      <c r="CD36" s="671"/>
      <c r="CE36" s="675"/>
      <c r="CF36" s="671"/>
      <c r="CG36" s="675"/>
      <c r="CH36" s="671"/>
      <c r="CI36" s="675"/>
      <c r="CJ36" s="671"/>
      <c r="CK36" s="675"/>
      <c r="CL36" s="671"/>
      <c r="CM36" s="675"/>
      <c r="CN36" s="671"/>
      <c r="CO36" s="675"/>
      <c r="CP36" s="671"/>
      <c r="CQ36" s="675"/>
      <c r="CR36" s="671"/>
      <c r="CS36" s="675"/>
      <c r="CT36" s="671"/>
      <c r="CU36" s="675"/>
      <c r="CV36" s="671"/>
      <c r="CW36" s="675"/>
      <c r="CX36" s="671"/>
      <c r="CY36" s="675"/>
      <c r="CZ36" s="671"/>
      <c r="DA36" s="675"/>
      <c r="DB36" s="671"/>
      <c r="DC36" s="675"/>
      <c r="DD36" s="671"/>
      <c r="DE36" s="675"/>
      <c r="DF36" s="671"/>
      <c r="DG36" s="675"/>
      <c r="DH36" s="671"/>
      <c r="DI36" s="675"/>
      <c r="DJ36" s="671"/>
      <c r="DK36" s="675"/>
      <c r="DL36" s="671"/>
      <c r="DM36" s="675"/>
      <c r="DN36" s="671"/>
      <c r="DO36" s="675"/>
      <c r="DP36" s="671"/>
      <c r="DQ36" s="675"/>
      <c r="DR36" s="671"/>
      <c r="DS36" s="675"/>
      <c r="DT36" s="671"/>
      <c r="DU36" s="675"/>
      <c r="DV36" s="671"/>
      <c r="DW36" s="675"/>
      <c r="DX36" s="671"/>
      <c r="DY36" s="675"/>
      <c r="DZ36" s="671"/>
      <c r="EA36" s="675"/>
      <c r="EB36" s="671"/>
      <c r="EC36" s="672"/>
      <c r="ED36" s="49"/>
      <c r="EE36" s="523"/>
      <c r="EF36" s="530"/>
      <c r="EG36" s="530"/>
      <c r="EH36" s="524"/>
      <c r="EI36" s="49"/>
      <c r="EJ36" s="49"/>
      <c r="EK36" s="32">
        <f t="shared" si="62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676"/>
      <c r="G37" s="676"/>
      <c r="H37" s="674"/>
      <c r="I37" s="674"/>
      <c r="J37" s="674"/>
      <c r="K37" s="674"/>
      <c r="L37" s="674"/>
      <c r="M37" s="674"/>
      <c r="N37" s="674"/>
      <c r="O37" s="674"/>
      <c r="P37" s="674"/>
      <c r="Q37" s="674"/>
      <c r="R37" s="674"/>
      <c r="S37" s="674"/>
      <c r="T37" s="674"/>
      <c r="U37" s="674"/>
      <c r="V37" s="674"/>
      <c r="W37" s="674"/>
      <c r="X37" s="674"/>
      <c r="Y37" s="674"/>
      <c r="Z37" s="674"/>
      <c r="AA37" s="674"/>
      <c r="AB37" s="674"/>
      <c r="AC37" s="674"/>
      <c r="AD37" s="674"/>
      <c r="AE37" s="674"/>
      <c r="AF37" s="674"/>
      <c r="AG37" s="674"/>
      <c r="AH37" s="674"/>
      <c r="AI37" s="674"/>
      <c r="AJ37" s="674"/>
      <c r="AK37" s="674"/>
      <c r="AL37" s="674"/>
      <c r="AM37" s="674"/>
      <c r="AN37" s="674"/>
      <c r="AO37" s="674"/>
      <c r="AP37" s="674"/>
      <c r="AQ37" s="674"/>
      <c r="AR37" s="674"/>
      <c r="AS37" s="674"/>
      <c r="AT37" s="674"/>
      <c r="AU37" s="674"/>
      <c r="AV37" s="674"/>
      <c r="AW37" s="674"/>
      <c r="AX37" s="674"/>
      <c r="AY37" s="674"/>
      <c r="AZ37" s="674"/>
      <c r="BA37" s="674"/>
      <c r="BB37" s="674"/>
      <c r="BC37" s="674"/>
      <c r="BD37" s="674"/>
      <c r="BE37" s="674"/>
      <c r="BF37" s="674"/>
      <c r="BG37" s="674"/>
      <c r="BH37" s="674"/>
      <c r="BI37" s="674"/>
      <c r="BJ37" s="674"/>
      <c r="BK37" s="674"/>
      <c r="BL37" s="674"/>
      <c r="BM37" s="674"/>
      <c r="BN37" s="674"/>
      <c r="BO37" s="674"/>
      <c r="BP37" s="674"/>
      <c r="BQ37" s="674"/>
      <c r="BR37" s="674"/>
      <c r="BS37" s="674"/>
      <c r="BT37" s="674"/>
      <c r="BU37" s="674"/>
      <c r="BV37" s="674"/>
      <c r="BW37" s="674"/>
      <c r="BX37" s="674"/>
      <c r="BY37" s="674"/>
      <c r="BZ37" s="674"/>
      <c r="CA37" s="674"/>
      <c r="CB37" s="674"/>
      <c r="CC37" s="674"/>
      <c r="CD37" s="674"/>
      <c r="CE37" s="674"/>
      <c r="CF37" s="674"/>
      <c r="CG37" s="674"/>
      <c r="CH37" s="674"/>
      <c r="CI37" s="674"/>
      <c r="CJ37" s="674"/>
      <c r="CK37" s="674"/>
      <c r="CL37" s="674"/>
      <c r="CM37" s="674"/>
      <c r="CN37" s="674"/>
      <c r="CO37" s="674"/>
      <c r="CP37" s="674"/>
      <c r="CQ37" s="674"/>
      <c r="CR37" s="674"/>
      <c r="CS37" s="674"/>
      <c r="CT37" s="674"/>
      <c r="CU37" s="674"/>
      <c r="CV37" s="674"/>
      <c r="CW37" s="674"/>
      <c r="CX37" s="674"/>
      <c r="CY37" s="674"/>
      <c r="CZ37" s="674"/>
      <c r="DA37" s="674"/>
      <c r="DB37" s="674"/>
      <c r="DC37" s="674"/>
      <c r="DD37" s="674"/>
      <c r="DE37" s="674"/>
      <c r="DF37" s="674"/>
      <c r="DG37" s="674"/>
      <c r="DH37" s="674"/>
      <c r="DI37" s="674"/>
      <c r="DJ37" s="674"/>
      <c r="DK37" s="674"/>
      <c r="DL37" s="674"/>
      <c r="DM37" s="674"/>
      <c r="DN37" s="674"/>
      <c r="DO37" s="674"/>
      <c r="DP37" s="674"/>
      <c r="DQ37" s="674"/>
      <c r="DR37" s="674"/>
      <c r="DS37" s="674"/>
      <c r="DT37" s="674"/>
      <c r="DU37" s="674"/>
      <c r="DV37" s="674"/>
      <c r="DW37" s="674"/>
      <c r="DX37" s="674"/>
      <c r="DY37" s="674"/>
      <c r="DZ37" s="671"/>
      <c r="EA37" s="675"/>
      <c r="EB37" s="671"/>
      <c r="EC37" s="672"/>
      <c r="ED37" s="49"/>
      <c r="EE37" s="523"/>
      <c r="EF37" s="530"/>
      <c r="EG37" s="530"/>
      <c r="EH37" s="524"/>
      <c r="EI37" s="49"/>
      <c r="EJ37" s="49"/>
      <c r="EK37" s="525">
        <f t="shared" si="62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677"/>
      <c r="G38" s="678"/>
      <c r="H38" s="671"/>
      <c r="I38" s="675"/>
      <c r="J38" s="671"/>
      <c r="K38" s="675"/>
      <c r="L38" s="671"/>
      <c r="M38" s="675"/>
      <c r="N38" s="671"/>
      <c r="O38" s="675"/>
      <c r="P38" s="671"/>
      <c r="Q38" s="675"/>
      <c r="R38" s="671"/>
      <c r="S38" s="675"/>
      <c r="T38" s="671"/>
      <c r="U38" s="675"/>
      <c r="V38" s="671"/>
      <c r="W38" s="675"/>
      <c r="X38" s="671"/>
      <c r="Y38" s="675"/>
      <c r="Z38" s="671"/>
      <c r="AA38" s="675"/>
      <c r="AB38" s="671"/>
      <c r="AC38" s="675"/>
      <c r="AD38" s="671"/>
      <c r="AE38" s="675"/>
      <c r="AF38" s="671"/>
      <c r="AG38" s="675"/>
      <c r="AH38" s="671"/>
      <c r="AI38" s="675"/>
      <c r="AJ38" s="671"/>
      <c r="AK38" s="675"/>
      <c r="AL38" s="671"/>
      <c r="AM38" s="675"/>
      <c r="AN38" s="671"/>
      <c r="AO38" s="675"/>
      <c r="AP38" s="671"/>
      <c r="AQ38" s="675"/>
      <c r="AR38" s="671"/>
      <c r="AS38" s="675"/>
      <c r="AT38" s="671"/>
      <c r="AU38" s="675"/>
      <c r="AV38" s="671"/>
      <c r="AW38" s="675"/>
      <c r="AX38" s="671"/>
      <c r="AY38" s="675"/>
      <c r="AZ38" s="671"/>
      <c r="BA38" s="675"/>
      <c r="BB38" s="671"/>
      <c r="BC38" s="675"/>
      <c r="BD38" s="671"/>
      <c r="BE38" s="675"/>
      <c r="BF38" s="671"/>
      <c r="BG38" s="675"/>
      <c r="BH38" s="671"/>
      <c r="BI38" s="675"/>
      <c r="BJ38" s="671"/>
      <c r="BK38" s="675"/>
      <c r="BL38" s="671"/>
      <c r="BM38" s="675"/>
      <c r="BN38" s="671"/>
      <c r="BO38" s="675"/>
      <c r="BP38" s="671"/>
      <c r="BQ38" s="675"/>
      <c r="BR38" s="671"/>
      <c r="BS38" s="675"/>
      <c r="BT38" s="671"/>
      <c r="BU38" s="675"/>
      <c r="BV38" s="671"/>
      <c r="BW38" s="675"/>
      <c r="BX38" s="671"/>
      <c r="BY38" s="675"/>
      <c r="BZ38" s="671"/>
      <c r="CA38" s="675"/>
      <c r="CB38" s="671"/>
      <c r="CC38" s="675"/>
      <c r="CD38" s="671"/>
      <c r="CE38" s="675"/>
      <c r="CF38" s="671"/>
      <c r="CG38" s="675"/>
      <c r="CH38" s="671"/>
      <c r="CI38" s="675"/>
      <c r="CJ38" s="671"/>
      <c r="CK38" s="675"/>
      <c r="CL38" s="671"/>
      <c r="CM38" s="675"/>
      <c r="CN38" s="671"/>
      <c r="CO38" s="675"/>
      <c r="CP38" s="671"/>
      <c r="CQ38" s="675"/>
      <c r="CR38" s="671"/>
      <c r="CS38" s="675"/>
      <c r="CT38" s="671"/>
      <c r="CU38" s="675"/>
      <c r="CV38" s="671"/>
      <c r="CW38" s="675"/>
      <c r="CX38" s="671"/>
      <c r="CY38" s="675"/>
      <c r="CZ38" s="671"/>
      <c r="DA38" s="675"/>
      <c r="DB38" s="671"/>
      <c r="DC38" s="675"/>
      <c r="DD38" s="671"/>
      <c r="DE38" s="675"/>
      <c r="DF38" s="671"/>
      <c r="DG38" s="675"/>
      <c r="DH38" s="671"/>
      <c r="DI38" s="675"/>
      <c r="DJ38" s="671"/>
      <c r="DK38" s="675"/>
      <c r="DL38" s="671"/>
      <c r="DM38" s="675"/>
      <c r="DN38" s="671"/>
      <c r="DO38" s="675"/>
      <c r="DP38" s="671"/>
      <c r="DQ38" s="675"/>
      <c r="DR38" s="671"/>
      <c r="DS38" s="675"/>
      <c r="DT38" s="671"/>
      <c r="DU38" s="675"/>
      <c r="DV38" s="671"/>
      <c r="DW38" s="675"/>
      <c r="DX38" s="671"/>
      <c r="DY38" s="675"/>
      <c r="DZ38" s="671"/>
      <c r="EA38" s="675"/>
      <c r="EB38" s="671"/>
      <c r="EC38" s="672"/>
      <c r="ED38" s="49"/>
      <c r="EE38" s="523"/>
      <c r="EF38" s="530"/>
      <c r="EG38" s="530"/>
      <c r="EH38" s="524"/>
      <c r="EI38" s="49"/>
      <c r="EJ38" s="49"/>
      <c r="EK38" s="32">
        <f t="shared" si="62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676"/>
      <c r="G39" s="676"/>
      <c r="H39" s="674"/>
      <c r="I39" s="674"/>
      <c r="J39" s="674"/>
      <c r="K39" s="674"/>
      <c r="L39" s="674"/>
      <c r="M39" s="674"/>
      <c r="N39" s="674"/>
      <c r="O39" s="674"/>
      <c r="P39" s="674"/>
      <c r="Q39" s="674"/>
      <c r="R39" s="674"/>
      <c r="S39" s="674"/>
      <c r="T39" s="674"/>
      <c r="U39" s="674"/>
      <c r="V39" s="674"/>
      <c r="W39" s="674"/>
      <c r="X39" s="674"/>
      <c r="Y39" s="674"/>
      <c r="Z39" s="674"/>
      <c r="AA39" s="674"/>
      <c r="AB39" s="674"/>
      <c r="AC39" s="674"/>
      <c r="AD39" s="674"/>
      <c r="AE39" s="674"/>
      <c r="AF39" s="674"/>
      <c r="AG39" s="674"/>
      <c r="AH39" s="674"/>
      <c r="AI39" s="674"/>
      <c r="AJ39" s="674"/>
      <c r="AK39" s="674"/>
      <c r="AL39" s="674"/>
      <c r="AM39" s="674"/>
      <c r="AN39" s="674"/>
      <c r="AO39" s="674"/>
      <c r="AP39" s="674"/>
      <c r="AQ39" s="674"/>
      <c r="AR39" s="674"/>
      <c r="AS39" s="674"/>
      <c r="AT39" s="674"/>
      <c r="AU39" s="674"/>
      <c r="AV39" s="674"/>
      <c r="AW39" s="674"/>
      <c r="AX39" s="674"/>
      <c r="AY39" s="674"/>
      <c r="AZ39" s="674"/>
      <c r="BA39" s="674"/>
      <c r="BB39" s="674"/>
      <c r="BC39" s="674"/>
      <c r="BD39" s="674"/>
      <c r="BE39" s="674"/>
      <c r="BF39" s="674"/>
      <c r="BG39" s="674"/>
      <c r="BH39" s="674"/>
      <c r="BI39" s="674"/>
      <c r="BJ39" s="674"/>
      <c r="BK39" s="674"/>
      <c r="BL39" s="674"/>
      <c r="BM39" s="674"/>
      <c r="BN39" s="674"/>
      <c r="BO39" s="674"/>
      <c r="BP39" s="674"/>
      <c r="BQ39" s="674"/>
      <c r="BR39" s="674"/>
      <c r="BS39" s="674"/>
      <c r="BT39" s="674"/>
      <c r="BU39" s="674"/>
      <c r="BV39" s="674"/>
      <c r="BW39" s="674"/>
      <c r="BX39" s="674"/>
      <c r="BY39" s="674"/>
      <c r="BZ39" s="674"/>
      <c r="CA39" s="674"/>
      <c r="CB39" s="674"/>
      <c r="CC39" s="674"/>
      <c r="CD39" s="674"/>
      <c r="CE39" s="674"/>
      <c r="CF39" s="674"/>
      <c r="CG39" s="674"/>
      <c r="CH39" s="674"/>
      <c r="CI39" s="674"/>
      <c r="CJ39" s="674"/>
      <c r="CK39" s="674"/>
      <c r="CL39" s="674"/>
      <c r="CM39" s="674"/>
      <c r="CN39" s="674"/>
      <c r="CO39" s="674"/>
      <c r="CP39" s="674"/>
      <c r="CQ39" s="674"/>
      <c r="CR39" s="674"/>
      <c r="CS39" s="674"/>
      <c r="CT39" s="674"/>
      <c r="CU39" s="674"/>
      <c r="CV39" s="674"/>
      <c r="CW39" s="674"/>
      <c r="CX39" s="674"/>
      <c r="CY39" s="674"/>
      <c r="CZ39" s="674"/>
      <c r="DA39" s="674"/>
      <c r="DB39" s="674"/>
      <c r="DC39" s="674"/>
      <c r="DD39" s="674"/>
      <c r="DE39" s="674"/>
      <c r="DF39" s="674"/>
      <c r="DG39" s="674"/>
      <c r="DH39" s="674"/>
      <c r="DI39" s="674"/>
      <c r="DJ39" s="674"/>
      <c r="DK39" s="674"/>
      <c r="DL39" s="674"/>
      <c r="DM39" s="674"/>
      <c r="DN39" s="674"/>
      <c r="DO39" s="674"/>
      <c r="DP39" s="674"/>
      <c r="DQ39" s="674"/>
      <c r="DR39" s="674"/>
      <c r="DS39" s="674"/>
      <c r="DT39" s="674"/>
      <c r="DU39" s="674"/>
      <c r="DV39" s="674"/>
      <c r="DW39" s="674"/>
      <c r="DX39" s="674"/>
      <c r="DY39" s="674"/>
      <c r="DZ39" s="671"/>
      <c r="EA39" s="675"/>
      <c r="EB39" s="671"/>
      <c r="EC39" s="672"/>
      <c r="ED39" s="49"/>
      <c r="EE39" s="523"/>
      <c r="EF39" s="530"/>
      <c r="EG39" s="530"/>
      <c r="EH39" s="524"/>
      <c r="EI39" s="49"/>
      <c r="EJ39" s="49"/>
      <c r="EK39" s="525">
        <f t="shared" si="62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73"/>
      <c r="G40" s="673"/>
      <c r="H40" s="669">
        <v>20</v>
      </c>
      <c r="I40" s="669"/>
      <c r="J40" s="669">
        <v>20</v>
      </c>
      <c r="K40" s="669"/>
      <c r="L40" s="669">
        <v>20</v>
      </c>
      <c r="M40" s="669"/>
      <c r="N40" s="669">
        <v>20</v>
      </c>
      <c r="O40" s="669"/>
      <c r="P40" s="669">
        <v>20</v>
      </c>
      <c r="Q40" s="669"/>
      <c r="R40" s="669">
        <v>20</v>
      </c>
      <c r="S40" s="669"/>
      <c r="T40" s="669">
        <v>20</v>
      </c>
      <c r="U40" s="669"/>
      <c r="V40" s="669">
        <v>20</v>
      </c>
      <c r="W40" s="669"/>
      <c r="X40" s="669">
        <v>20</v>
      </c>
      <c r="Y40" s="669"/>
      <c r="Z40" s="669">
        <v>20</v>
      </c>
      <c r="AA40" s="669"/>
      <c r="AB40" s="669">
        <v>20</v>
      </c>
      <c r="AC40" s="669"/>
      <c r="AD40" s="669">
        <v>20</v>
      </c>
      <c r="AE40" s="669"/>
      <c r="AF40" s="669">
        <v>20</v>
      </c>
      <c r="AG40" s="669"/>
      <c r="AH40" s="669">
        <v>20</v>
      </c>
      <c r="AI40" s="669"/>
      <c r="AJ40" s="669">
        <v>20</v>
      </c>
      <c r="AK40" s="669"/>
      <c r="AL40" s="669">
        <v>20</v>
      </c>
      <c r="AM40" s="669"/>
      <c r="AN40" s="669">
        <v>20</v>
      </c>
      <c r="AO40" s="669"/>
      <c r="AP40" s="669">
        <v>30</v>
      </c>
      <c r="AQ40" s="669"/>
      <c r="AR40" s="669">
        <v>40</v>
      </c>
      <c r="AS40" s="669"/>
      <c r="AT40" s="669">
        <v>40</v>
      </c>
      <c r="AU40" s="669"/>
      <c r="AV40" s="669">
        <v>40</v>
      </c>
      <c r="AW40" s="669"/>
      <c r="AX40" s="669">
        <v>40</v>
      </c>
      <c r="AY40" s="669"/>
      <c r="AZ40" s="669">
        <v>40</v>
      </c>
      <c r="BA40" s="669"/>
      <c r="BB40" s="669">
        <v>40</v>
      </c>
      <c r="BC40" s="669"/>
      <c r="BD40" s="669">
        <v>40</v>
      </c>
      <c r="BE40" s="669"/>
      <c r="BF40" s="669">
        <v>40</v>
      </c>
      <c r="BG40" s="669"/>
      <c r="BH40" s="669">
        <v>40</v>
      </c>
      <c r="BI40" s="669"/>
      <c r="BJ40" s="669">
        <v>40</v>
      </c>
      <c r="BK40" s="669"/>
      <c r="BL40" s="669">
        <v>40</v>
      </c>
      <c r="BM40" s="669"/>
      <c r="BN40" s="669">
        <v>40</v>
      </c>
      <c r="BO40" s="669"/>
      <c r="BP40" s="669">
        <v>40</v>
      </c>
      <c r="BQ40" s="669"/>
      <c r="BR40" s="669">
        <v>40</v>
      </c>
      <c r="BS40" s="669"/>
      <c r="BT40" s="669">
        <v>40</v>
      </c>
      <c r="BU40" s="669"/>
      <c r="BV40" s="669">
        <v>40</v>
      </c>
      <c r="BW40" s="669"/>
      <c r="BX40" s="669">
        <v>40</v>
      </c>
      <c r="BY40" s="669"/>
      <c r="BZ40" s="669">
        <v>40</v>
      </c>
      <c r="CA40" s="669"/>
      <c r="CB40" s="669">
        <v>40</v>
      </c>
      <c r="CC40" s="669"/>
      <c r="CD40" s="669">
        <v>40</v>
      </c>
      <c r="CE40" s="669"/>
      <c r="CF40" s="669">
        <v>40</v>
      </c>
      <c r="CG40" s="669"/>
      <c r="CH40" s="669">
        <v>40</v>
      </c>
      <c r="CI40" s="669"/>
      <c r="CJ40" s="669">
        <v>50</v>
      </c>
      <c r="CK40" s="669"/>
      <c r="CL40" s="669">
        <v>40</v>
      </c>
      <c r="CM40" s="669"/>
      <c r="CN40" s="669">
        <v>40</v>
      </c>
      <c r="CO40" s="669"/>
      <c r="CP40" s="669">
        <v>40</v>
      </c>
      <c r="CQ40" s="669"/>
      <c r="CR40" s="669">
        <v>40</v>
      </c>
      <c r="CS40" s="669"/>
      <c r="CT40" s="669">
        <v>40</v>
      </c>
      <c r="CU40" s="669"/>
      <c r="CV40" s="669">
        <v>40</v>
      </c>
      <c r="CW40" s="669"/>
      <c r="CX40" s="669">
        <v>40</v>
      </c>
      <c r="CY40" s="669"/>
      <c r="CZ40" s="669">
        <v>40</v>
      </c>
      <c r="DA40" s="669"/>
      <c r="DB40" s="669">
        <v>40</v>
      </c>
      <c r="DC40" s="669"/>
      <c r="DD40" s="669">
        <v>40</v>
      </c>
      <c r="DE40" s="669"/>
      <c r="DF40" s="669">
        <v>40</v>
      </c>
      <c r="DG40" s="669"/>
      <c r="DH40" s="669">
        <v>40</v>
      </c>
      <c r="DI40" s="669"/>
      <c r="DJ40" s="669">
        <v>40</v>
      </c>
      <c r="DK40" s="669"/>
      <c r="DL40" s="669">
        <v>30</v>
      </c>
      <c r="DM40" s="669"/>
      <c r="DN40" s="669">
        <v>30</v>
      </c>
      <c r="DO40" s="669"/>
      <c r="DP40" s="669">
        <v>20</v>
      </c>
      <c r="DQ40" s="669"/>
      <c r="DR40" s="669">
        <v>20</v>
      </c>
      <c r="DS40" s="669"/>
      <c r="DT40" s="669">
        <v>20</v>
      </c>
      <c r="DU40" s="669"/>
      <c r="DV40" s="669">
        <v>20</v>
      </c>
      <c r="DW40" s="669"/>
      <c r="DX40" s="667"/>
      <c r="DY40" s="670"/>
      <c r="DZ40" s="667"/>
      <c r="EA40" s="670"/>
      <c r="EB40" s="667"/>
      <c r="EC40" s="668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ref="EK40:EK41" si="335">EE40*SUM(F40:EC40)</f>
        <v>0</v>
      </c>
      <c r="EL40" s="533">
        <f t="shared" ref="EL40:EL41" si="336">EF40*SUM(F40:EC40)</f>
        <v>0</v>
      </c>
      <c r="EM40" s="533">
        <f t="shared" ref="EM40:EM41" si="337">EG40*SUM(F40:EC40)</f>
        <v>0</v>
      </c>
      <c r="EN40" s="527">
        <f t="shared" ref="EN40:EN41" si="338">EH40*SUM(F40:EC40)</f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661"/>
      <c r="G41" s="666"/>
      <c r="H41" s="664">
        <f t="shared" ref="H41" si="339">H40/200</f>
        <v>0.1</v>
      </c>
      <c r="I41" s="665"/>
      <c r="J41" s="664">
        <f t="shared" ref="J41" si="340">J40/200</f>
        <v>0.1</v>
      </c>
      <c r="K41" s="665"/>
      <c r="L41" s="664">
        <f t="shared" ref="L41" si="341">L40/200</f>
        <v>0.1</v>
      </c>
      <c r="M41" s="665"/>
      <c r="N41" s="664">
        <f t="shared" ref="N41" si="342">N40/200</f>
        <v>0.1</v>
      </c>
      <c r="O41" s="665"/>
      <c r="P41" s="664">
        <f t="shared" ref="P41" si="343">P40/200</f>
        <v>0.1</v>
      </c>
      <c r="Q41" s="665"/>
      <c r="R41" s="664">
        <f t="shared" ref="R41" si="344">R40/200</f>
        <v>0.1</v>
      </c>
      <c r="S41" s="665"/>
      <c r="T41" s="664">
        <f t="shared" ref="T41" si="345">T40/200</f>
        <v>0.1</v>
      </c>
      <c r="U41" s="665"/>
      <c r="V41" s="664">
        <f t="shared" ref="V41" si="346">V40/200</f>
        <v>0.1</v>
      </c>
      <c r="W41" s="665"/>
      <c r="X41" s="664">
        <f t="shared" ref="X41" si="347">X40/200</f>
        <v>0.1</v>
      </c>
      <c r="Y41" s="665"/>
      <c r="Z41" s="664">
        <f t="shared" ref="Z41" si="348">Z40/200</f>
        <v>0.1</v>
      </c>
      <c r="AA41" s="665"/>
      <c r="AB41" s="664">
        <f t="shared" ref="AB41" si="349">AB40/200</f>
        <v>0.1</v>
      </c>
      <c r="AC41" s="665"/>
      <c r="AD41" s="664">
        <f t="shared" ref="AD41" si="350">AD40/200</f>
        <v>0.1</v>
      </c>
      <c r="AE41" s="665"/>
      <c r="AF41" s="664">
        <f t="shared" ref="AF41" si="351">AF40/200</f>
        <v>0.1</v>
      </c>
      <c r="AG41" s="665"/>
      <c r="AH41" s="664">
        <f t="shared" ref="AH41" si="352">AH40/200</f>
        <v>0.1</v>
      </c>
      <c r="AI41" s="665"/>
      <c r="AJ41" s="664">
        <f t="shared" ref="AJ41" si="353">AJ40/200</f>
        <v>0.1</v>
      </c>
      <c r="AK41" s="665"/>
      <c r="AL41" s="664">
        <f t="shared" ref="AL41" si="354">AL40/200</f>
        <v>0.1</v>
      </c>
      <c r="AM41" s="665"/>
      <c r="AN41" s="664">
        <f t="shared" ref="AN41" si="355">AN40/200</f>
        <v>0.1</v>
      </c>
      <c r="AO41" s="665"/>
      <c r="AP41" s="664">
        <f t="shared" ref="AP41" si="356">AP40/200</f>
        <v>0.15</v>
      </c>
      <c r="AQ41" s="665"/>
      <c r="AR41" s="664">
        <f t="shared" ref="AR41" si="357">AR40/200</f>
        <v>0.2</v>
      </c>
      <c r="AS41" s="665"/>
      <c r="AT41" s="664">
        <f t="shared" ref="AT41" si="358">AT40/200</f>
        <v>0.2</v>
      </c>
      <c r="AU41" s="665"/>
      <c r="AV41" s="664">
        <f t="shared" ref="AV41" si="359">AV40/200</f>
        <v>0.2</v>
      </c>
      <c r="AW41" s="665"/>
      <c r="AX41" s="664">
        <f t="shared" ref="AX41" si="360">AX40/200</f>
        <v>0.2</v>
      </c>
      <c r="AY41" s="665"/>
      <c r="AZ41" s="664">
        <f t="shared" ref="AZ41" si="361">AZ40/200</f>
        <v>0.2</v>
      </c>
      <c r="BA41" s="665"/>
      <c r="BB41" s="664">
        <f t="shared" ref="BB41" si="362">BB40/200</f>
        <v>0.2</v>
      </c>
      <c r="BC41" s="665"/>
      <c r="BD41" s="664">
        <f t="shared" ref="BD41" si="363">BD40/200</f>
        <v>0.2</v>
      </c>
      <c r="BE41" s="665"/>
      <c r="BF41" s="664">
        <f t="shared" ref="BF41" si="364">BF40/200</f>
        <v>0.2</v>
      </c>
      <c r="BG41" s="665"/>
      <c r="BH41" s="664">
        <f t="shared" ref="BH41" si="365">BH40/200</f>
        <v>0.2</v>
      </c>
      <c r="BI41" s="665"/>
      <c r="BJ41" s="664">
        <f t="shared" ref="BJ41" si="366">BJ40/200</f>
        <v>0.2</v>
      </c>
      <c r="BK41" s="665"/>
      <c r="BL41" s="664">
        <f t="shared" ref="BL41" si="367">BL40/200</f>
        <v>0.2</v>
      </c>
      <c r="BM41" s="665"/>
      <c r="BN41" s="664">
        <f t="shared" ref="BN41" si="368">BN40/200</f>
        <v>0.2</v>
      </c>
      <c r="BO41" s="665"/>
      <c r="BP41" s="664">
        <f t="shared" ref="BP41" si="369">BP40/200</f>
        <v>0.2</v>
      </c>
      <c r="BQ41" s="665"/>
      <c r="BR41" s="664">
        <f t="shared" ref="BR41" si="370">BR40/200</f>
        <v>0.2</v>
      </c>
      <c r="BS41" s="665"/>
      <c r="BT41" s="664">
        <f t="shared" ref="BT41" si="371">BT40/200</f>
        <v>0.2</v>
      </c>
      <c r="BU41" s="665"/>
      <c r="BV41" s="664">
        <f t="shared" ref="BV41" si="372">BV40/200</f>
        <v>0.2</v>
      </c>
      <c r="BW41" s="665"/>
      <c r="BX41" s="664">
        <f t="shared" ref="BX41" si="373">BX40/200</f>
        <v>0.2</v>
      </c>
      <c r="BY41" s="665"/>
      <c r="BZ41" s="664">
        <f t="shared" ref="BZ41" si="374">BZ40/200</f>
        <v>0.2</v>
      </c>
      <c r="CA41" s="665"/>
      <c r="CB41" s="664">
        <f t="shared" ref="CB41" si="375">CB40/200</f>
        <v>0.2</v>
      </c>
      <c r="CC41" s="665"/>
      <c r="CD41" s="664">
        <f t="shared" ref="CD41" si="376">CD40/200</f>
        <v>0.2</v>
      </c>
      <c r="CE41" s="665"/>
      <c r="CF41" s="664">
        <f t="shared" ref="CF41" si="377">CF40/200</f>
        <v>0.2</v>
      </c>
      <c r="CG41" s="665"/>
      <c r="CH41" s="664">
        <f t="shared" ref="CH41" si="378">CH40/200</f>
        <v>0.2</v>
      </c>
      <c r="CI41" s="665"/>
      <c r="CJ41" s="664">
        <f t="shared" ref="CJ41" si="379">CJ40/200</f>
        <v>0.25</v>
      </c>
      <c r="CK41" s="665"/>
      <c r="CL41" s="664">
        <f t="shared" ref="CL41" si="380">CL40/200</f>
        <v>0.2</v>
      </c>
      <c r="CM41" s="665"/>
      <c r="CN41" s="664">
        <f t="shared" ref="CN41" si="381">CN40/200</f>
        <v>0.2</v>
      </c>
      <c r="CO41" s="665"/>
      <c r="CP41" s="664">
        <f t="shared" ref="CP41" si="382">CP40/200</f>
        <v>0.2</v>
      </c>
      <c r="CQ41" s="665"/>
      <c r="CR41" s="664">
        <f t="shared" ref="CR41" si="383">CR40/200</f>
        <v>0.2</v>
      </c>
      <c r="CS41" s="665"/>
      <c r="CT41" s="664">
        <f t="shared" ref="CT41" si="384">CT40/200</f>
        <v>0.2</v>
      </c>
      <c r="CU41" s="665"/>
      <c r="CV41" s="664">
        <f t="shared" ref="CV41" si="385">CV40/200</f>
        <v>0.2</v>
      </c>
      <c r="CW41" s="665"/>
      <c r="CX41" s="664">
        <f t="shared" ref="CX41" si="386">CX40/200</f>
        <v>0.2</v>
      </c>
      <c r="CY41" s="665"/>
      <c r="CZ41" s="664">
        <f t="shared" ref="CZ41" si="387">CZ40/200</f>
        <v>0.2</v>
      </c>
      <c r="DA41" s="665"/>
      <c r="DB41" s="664">
        <f t="shared" ref="DB41" si="388">DB40/200</f>
        <v>0.2</v>
      </c>
      <c r="DC41" s="665"/>
      <c r="DD41" s="664">
        <f t="shared" ref="DD41" si="389">DD40/200</f>
        <v>0.2</v>
      </c>
      <c r="DE41" s="665"/>
      <c r="DF41" s="664">
        <f t="shared" ref="DF41" si="390">DF40/200</f>
        <v>0.2</v>
      </c>
      <c r="DG41" s="665"/>
      <c r="DH41" s="664">
        <f t="shared" ref="DH41" si="391">DH40/200</f>
        <v>0.2</v>
      </c>
      <c r="DI41" s="665"/>
      <c r="DJ41" s="664">
        <f t="shared" ref="DJ41" si="392">DJ40/200</f>
        <v>0.2</v>
      </c>
      <c r="DK41" s="665"/>
      <c r="DL41" s="664">
        <f t="shared" ref="DL41" si="393">DL40/200</f>
        <v>0.15</v>
      </c>
      <c r="DM41" s="665"/>
      <c r="DN41" s="664">
        <f t="shared" ref="DN41" si="394">DN40/200</f>
        <v>0.15</v>
      </c>
      <c r="DO41" s="665"/>
      <c r="DP41" s="664">
        <f t="shared" ref="DP41" si="395">DP40/200</f>
        <v>0.1</v>
      </c>
      <c r="DQ41" s="665"/>
      <c r="DR41" s="664">
        <f t="shared" ref="DR41" si="396">DR40/200</f>
        <v>0.1</v>
      </c>
      <c r="DS41" s="665"/>
      <c r="DT41" s="664">
        <f t="shared" ref="DT41" si="397">DT40/200</f>
        <v>0.1</v>
      </c>
      <c r="DU41" s="665"/>
      <c r="DV41" s="664">
        <f t="shared" ref="DV41" si="398">DV40/200</f>
        <v>0.1</v>
      </c>
      <c r="DW41" s="665"/>
      <c r="DX41" s="661"/>
      <c r="DY41" s="666"/>
      <c r="DZ41" s="661"/>
      <c r="EA41" s="666"/>
      <c r="EB41" s="661"/>
      <c r="EC41" s="662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35"/>
        <v>0</v>
      </c>
      <c r="EL41" s="535">
        <f t="shared" si="336"/>
        <v>0</v>
      </c>
      <c r="EM41" s="535">
        <f t="shared" si="337"/>
        <v>0</v>
      </c>
      <c r="EN41" s="34">
        <f t="shared" si="338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62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654" t="s">
        <v>80</v>
      </c>
      <c r="D44" s="655"/>
      <c r="E44" s="554"/>
      <c r="F44" s="663">
        <f>SUM(F19,F22,,F24,F26,F28,F30,F33,F40)</f>
        <v>0</v>
      </c>
      <c r="G44" s="652"/>
      <c r="H44" s="660">
        <f t="shared" ref="H44" si="399">SUM(H19,H22,,H24,H26,H28,H30,H33,H40)</f>
        <v>96</v>
      </c>
      <c r="I44" s="652"/>
      <c r="J44" s="652">
        <f t="shared" ref="J44" si="400">SUM(J19,J22,,J24,J26,J28,J30,J33,J40)</f>
        <v>96</v>
      </c>
      <c r="K44" s="652"/>
      <c r="L44" s="652">
        <f t="shared" ref="L44" si="401">SUM(L19,L22,,L24,L26,L28,L30,L33,L40)</f>
        <v>116</v>
      </c>
      <c r="M44" s="652"/>
      <c r="N44" s="652">
        <f t="shared" ref="N44" si="402">SUM(N19,N22,,N24,N26,N28,N30,N33,N40)</f>
        <v>116</v>
      </c>
      <c r="O44" s="652"/>
      <c r="P44" s="652">
        <f t="shared" ref="P44" si="403">SUM(P19,P22,,P24,P26,P28,P30,P33,P40)</f>
        <v>116</v>
      </c>
      <c r="Q44" s="652"/>
      <c r="R44" s="657">
        <f t="shared" ref="R44" si="404">SUM(R19,R22,,R24,R26,R28,R30,R33,R40)</f>
        <v>116</v>
      </c>
      <c r="S44" s="658"/>
      <c r="T44" s="659">
        <f t="shared" ref="T44" si="405">SUM(T19,T22,,T24,T26,T28,T30,T33,T40)</f>
        <v>290</v>
      </c>
      <c r="U44" s="652"/>
      <c r="V44" s="652">
        <f t="shared" ref="V44" si="406">SUM(V19,V22,,V24,V26,V28,V30,V33,V40)</f>
        <v>410</v>
      </c>
      <c r="W44" s="652"/>
      <c r="X44" s="652">
        <f t="shared" ref="X44" si="407">SUM(X19,X22,,X24,X26,X28,X30,X33,X40)</f>
        <v>410</v>
      </c>
      <c r="Y44" s="652"/>
      <c r="Z44" s="652">
        <f t="shared" ref="Z44" si="408">SUM(Z19,Z22,,Z24,Z26,Z28,Z30,Z33,Z40)</f>
        <v>410</v>
      </c>
      <c r="AA44" s="652"/>
      <c r="AB44" s="652">
        <f t="shared" ref="AB44" si="409">SUM(AB19,AB22,,AB24,AB26,AB28,AB30,AB33,AB40)</f>
        <v>402</v>
      </c>
      <c r="AC44" s="652"/>
      <c r="AD44" s="652">
        <f t="shared" ref="AD44" si="410">SUM(AD19,AD22,,AD24,AD26,AD28,AD30,AD33,AD40)</f>
        <v>402</v>
      </c>
      <c r="AE44" s="652"/>
      <c r="AF44" s="652">
        <f t="shared" ref="AF44" si="411">SUM(AF19,AF22,,AF24,AF26,AF28,AF30,AF33,AF40)</f>
        <v>402</v>
      </c>
      <c r="AG44" s="652"/>
      <c r="AH44" s="660">
        <f t="shared" ref="AH44" si="412">SUM(AH19,AH22,,AH24,AH26,AH28,AH30,AH33,AH40)</f>
        <v>402</v>
      </c>
      <c r="AI44" s="652"/>
      <c r="AJ44" s="652">
        <f t="shared" ref="AJ44" si="413">SUM(AJ19,AJ22,,AJ24,AJ26,AJ28,AJ30,AJ33,AJ40)</f>
        <v>402</v>
      </c>
      <c r="AK44" s="652"/>
      <c r="AL44" s="652">
        <f t="shared" ref="AL44" si="414">SUM(AL19,AL22,,AL24,AL26,AL28,AL30,AL33,AL40)</f>
        <v>402</v>
      </c>
      <c r="AM44" s="652"/>
      <c r="AN44" s="652">
        <f t="shared" ref="AN44" si="415">SUM(AN19,AN22,,AN24,AN26,AN28,AN30,AN33,AN40)</f>
        <v>362</v>
      </c>
      <c r="AO44" s="652"/>
      <c r="AP44" s="657">
        <f t="shared" ref="AP44" si="416">SUM(AP19,AP22,,AP24,AP26,AP28,AP30,AP33,AP40)</f>
        <v>344</v>
      </c>
      <c r="AQ44" s="658"/>
      <c r="AR44" s="659">
        <f t="shared" ref="AR44" si="417">SUM(AR19,AR22,,AR24,AR26,AR28,AR30,AR33,AR40)</f>
        <v>470</v>
      </c>
      <c r="AS44" s="652"/>
      <c r="AT44" s="652">
        <f t="shared" ref="AT44" si="418">SUM(AT19,AT22,,AT24,AT26,AT28,AT30,AT33,AT40)</f>
        <v>580</v>
      </c>
      <c r="AU44" s="652"/>
      <c r="AV44" s="652">
        <f t="shared" ref="AV44" si="419">SUM(AV19,AV22,,AV24,AV26,AV28,AV30,AV33,AV40)</f>
        <v>580</v>
      </c>
      <c r="AW44" s="652"/>
      <c r="AX44" s="652">
        <f t="shared" ref="AX44" si="420">SUM(AX19,AX22,,AX24,AX26,AX28,AX30,AX33,AX40)</f>
        <v>580</v>
      </c>
      <c r="AY44" s="652"/>
      <c r="AZ44" s="652">
        <f t="shared" ref="AZ44" si="421">SUM(AZ19,AZ22,,AZ24,AZ26,AZ28,AZ30,AZ33,AZ40)</f>
        <v>580</v>
      </c>
      <c r="BA44" s="652"/>
      <c r="BB44" s="652">
        <f t="shared" ref="BB44" si="422">SUM(BB19,BB22,,BB24,BB26,BB28,BB30,BB33,BB40)</f>
        <v>580</v>
      </c>
      <c r="BC44" s="652"/>
      <c r="BD44" s="652">
        <f t="shared" ref="BD44" si="423">SUM(BD19,BD22,,BD24,BD26,BD28,BD30,BD33,BD40)</f>
        <v>580</v>
      </c>
      <c r="BE44" s="652"/>
      <c r="BF44" s="660">
        <f t="shared" ref="BF44" si="424">SUM(BF19,BF22,,BF24,BF26,BF28,BF30,BF33,BF40)</f>
        <v>580</v>
      </c>
      <c r="BG44" s="652"/>
      <c r="BH44" s="652">
        <f t="shared" ref="BH44" si="425">SUM(BH19,BH22,,BH24,BH26,BH28,BH30,BH33,BH40)</f>
        <v>580</v>
      </c>
      <c r="BI44" s="652"/>
      <c r="BJ44" s="652">
        <f t="shared" ref="BJ44" si="426">SUM(BJ19,BJ22,,BJ24,BJ26,BJ28,BJ30,BJ33,BJ40)</f>
        <v>580</v>
      </c>
      <c r="BK44" s="652"/>
      <c r="BL44" s="652">
        <f t="shared" ref="BL44" si="427">SUM(BL19,BL22,,BL24,BL26,BL28,BL30,BL33,BL40)</f>
        <v>580</v>
      </c>
      <c r="BM44" s="652"/>
      <c r="BN44" s="657">
        <f t="shared" ref="BN44" si="428">SUM(BN19,BN22,,BN24,BN26,BN28,BN30,BN33,BN40)</f>
        <v>402</v>
      </c>
      <c r="BO44" s="658"/>
      <c r="BP44" s="659">
        <f t="shared" ref="BP44" si="429">SUM(BP19,BP22,,BP24,BP26,BP28,BP30,BP33,BP40)</f>
        <v>362</v>
      </c>
      <c r="BQ44" s="652"/>
      <c r="BR44" s="652">
        <f t="shared" ref="BR44" si="430">SUM(BR19,BR22,,BR24,BR26,BR28,BR30,BR33,BR40)</f>
        <v>420</v>
      </c>
      <c r="BS44" s="652"/>
      <c r="BT44" s="652">
        <f t="shared" ref="BT44" si="431">SUM(BT19,BT22,,BT24,BT26,BT28,BT30,BT33,BT40)</f>
        <v>480</v>
      </c>
      <c r="BU44" s="652"/>
      <c r="BV44" s="660">
        <f t="shared" ref="BV44" si="432">SUM(BV19,BV22,,BV24,BV26,BV28,BV30,BV33,BV40)</f>
        <v>480</v>
      </c>
      <c r="BW44" s="652"/>
      <c r="BX44" s="652">
        <f t="shared" ref="BX44" si="433">SUM(BX19,BX22,,BX24,BX26,BX28,BX30,BX33,BX40)</f>
        <v>480</v>
      </c>
      <c r="BY44" s="652"/>
      <c r="BZ44" s="652">
        <f t="shared" ref="BZ44" si="434">SUM(BZ19,BZ22,,BZ24,BZ26,BZ28,BZ30,BZ33,BZ40)</f>
        <v>480</v>
      </c>
      <c r="CA44" s="652"/>
      <c r="CB44" s="652">
        <f t="shared" ref="CB44" si="435">SUM(CB19,CB22,,CB24,CB26,CB28,CB30,CB33,CB40)</f>
        <v>480</v>
      </c>
      <c r="CC44" s="652"/>
      <c r="CD44" s="652">
        <f t="shared" ref="CD44" si="436">SUM(CD19,CD22,,CD24,CD26,CD28,CD30,CD33,CD40)</f>
        <v>432</v>
      </c>
      <c r="CE44" s="652"/>
      <c r="CF44" s="652">
        <f t="shared" ref="CF44" si="437">SUM(CF19,CF22,,CF24,CF26,CF28,CF30,CF33,CF40)</f>
        <v>432</v>
      </c>
      <c r="CG44" s="652"/>
      <c r="CH44" s="652">
        <f t="shared" ref="CH44" si="438">SUM(CH19,CH22,,CH24,CH26,CH28,CH30,CH33,CH40)</f>
        <v>432</v>
      </c>
      <c r="CI44" s="652"/>
      <c r="CJ44" s="652">
        <f t="shared" ref="CJ44" si="439">SUM(CJ19,CJ22,,CJ24,CJ26,CJ28,CJ30,CJ33,CJ40)</f>
        <v>392</v>
      </c>
      <c r="CK44" s="652"/>
      <c r="CL44" s="657">
        <f t="shared" ref="CL44" si="440">SUM(CL19,CL22,,CL24,CL26,CL28,CL30,CL33,CL40)</f>
        <v>354</v>
      </c>
      <c r="CM44" s="658"/>
      <c r="CN44" s="659">
        <f t="shared" ref="CN44" si="441">SUM(CN19,CN22,,CN24,CN26,CN28,CN30,CN33,CN40)</f>
        <v>382</v>
      </c>
      <c r="CO44" s="652"/>
      <c r="CP44" s="652">
        <f t="shared" ref="CP44" si="442">SUM(CP19,CP22,,CP24,CP26,CP28,CP30,CP33,CP40)</f>
        <v>440</v>
      </c>
      <c r="CQ44" s="652"/>
      <c r="CR44" s="652">
        <f t="shared" ref="CR44" si="443">SUM(CR19,CR22,,CR24,CR26,CR28,CR30,CR33,CR40)</f>
        <v>460</v>
      </c>
      <c r="CS44" s="652"/>
      <c r="CT44" s="652">
        <f t="shared" ref="CT44" si="444">SUM(CT19,CT22,,CT24,CT26,CT28,CT30,CT33,CT40)</f>
        <v>460</v>
      </c>
      <c r="CU44" s="652"/>
      <c r="CV44" s="652">
        <f t="shared" ref="CV44" si="445">SUM(CV19,CV22,,CV24,CV26,CV28,CV30,CV33,CV40)</f>
        <v>460</v>
      </c>
      <c r="CW44" s="652"/>
      <c r="CX44" s="652">
        <f t="shared" ref="CX44" si="446">SUM(CX19,CX22,,CX24,CX26,CX28,CX30,CX33,CX40)</f>
        <v>460</v>
      </c>
      <c r="CY44" s="652"/>
      <c r="CZ44" s="652">
        <f t="shared" ref="CZ44" si="447">SUM(CZ19,CZ22,,CZ24,CZ26,CZ28,CZ30,CZ33,CZ40)</f>
        <v>452</v>
      </c>
      <c r="DA44" s="652"/>
      <c r="DB44" s="652">
        <f t="shared" ref="DB44" si="448">SUM(DB19,DB22,,DB24,DB26,DB28,DB30,DB33,DB40)</f>
        <v>452</v>
      </c>
      <c r="DC44" s="652"/>
      <c r="DD44" s="652">
        <f t="shared" ref="DD44" si="449">SUM(DD19,DD22,,DD24,DD26,DD28,DD30,DD33,DD40)</f>
        <v>432</v>
      </c>
      <c r="DE44" s="652"/>
      <c r="DF44" s="652">
        <f t="shared" ref="DF44" si="450">SUM(DF19,DF22,,DF24,DF26,DF28,DF30,DF33,DF40)</f>
        <v>432</v>
      </c>
      <c r="DG44" s="652"/>
      <c r="DH44" s="652">
        <f t="shared" ref="DH44" si="451">SUM(DH19,DH22,,DH24,DH26,DH28,DH30,DH33,DH40)</f>
        <v>372</v>
      </c>
      <c r="DI44" s="652"/>
      <c r="DJ44" s="657">
        <f t="shared" ref="DJ44" si="452">SUM(DJ19,DJ22,,DJ24,DJ26,DJ28,DJ30,DJ33,DJ40)</f>
        <v>336</v>
      </c>
      <c r="DK44" s="658"/>
      <c r="DL44" s="659">
        <f t="shared" ref="DL44" si="453">SUM(DL19,DL22,,DL24,DL26,DL28,DL30,DL33,DL40)</f>
        <v>78</v>
      </c>
      <c r="DM44" s="652"/>
      <c r="DN44" s="652">
        <f t="shared" ref="DN44" si="454">SUM(DN19,DN22,,DN24,DN26,DN28,DN30,DN33,DN40)</f>
        <v>78</v>
      </c>
      <c r="DO44" s="652"/>
      <c r="DP44" s="652">
        <f t="shared" ref="DP44" si="455">SUM(DP19,DP22,,DP24,DP26,DP28,DP30,DP33,DP40)</f>
        <v>60</v>
      </c>
      <c r="DQ44" s="652"/>
      <c r="DR44" s="652">
        <f t="shared" ref="DR44" si="456">SUM(DR19,DR22,,DR24,DR26,DR28,DR30,DR33,DR40)</f>
        <v>108</v>
      </c>
      <c r="DS44" s="652"/>
      <c r="DT44" s="652">
        <f t="shared" ref="DT44" si="457">SUM(DT19,DT22,,DT24,DT26,DT28,DT30,DT33,DT40)</f>
        <v>108</v>
      </c>
      <c r="DU44" s="652"/>
      <c r="DV44" s="652">
        <f t="shared" ref="DV44" si="458">SUM(DV19,DV22,,DV24,DV26,DV28,DV30,DV33,DV40)</f>
        <v>92</v>
      </c>
      <c r="DW44" s="652"/>
      <c r="DX44" s="652">
        <f t="shared" ref="DX44" si="459">SUM(DX19,DX22,,DX24,DX26,DX28,DX30,DX33,DX40)</f>
        <v>0</v>
      </c>
      <c r="DY44" s="652"/>
      <c r="DZ44" s="652">
        <f t="shared" ref="DZ44" si="460">SUM(DZ19,DZ22,,DZ24,DZ26,DZ28,DZ30,DZ33,DZ40)</f>
        <v>0</v>
      </c>
      <c r="EA44" s="652"/>
      <c r="EB44" s="652">
        <f t="shared" ref="EB44" si="461">SUM(EB19,EB22,,EB24,EB26,EB28,EB30,EB33,EB40)</f>
        <v>0</v>
      </c>
      <c r="EC44" s="653"/>
      <c r="ED44" s="50"/>
      <c r="EI44" s="144"/>
      <c r="EJ44" s="144"/>
      <c r="EK44" s="646">
        <f>SUM(EK18:EN42)</f>
        <v>0</v>
      </c>
      <c r="EL44" s="647"/>
      <c r="EM44" s="647"/>
      <c r="EN44" s="648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654" t="s">
        <v>197</v>
      </c>
      <c r="D45" s="655"/>
      <c r="E45" s="554"/>
      <c r="F45" s="656">
        <f>SUM(F44)/$D$15</f>
        <v>0</v>
      </c>
      <c r="G45" s="644"/>
      <c r="H45" s="644">
        <f>SUM(H19:I43)/$D$15</f>
        <v>0.57088757396449696</v>
      </c>
      <c r="I45" s="644"/>
      <c r="J45" s="644">
        <f>SUM(J19:K43)/$D$15</f>
        <v>0.57088757396449696</v>
      </c>
      <c r="K45" s="644"/>
      <c r="L45" s="644">
        <f>SUM(L19:M43)/$D$15</f>
        <v>0.68982248520710054</v>
      </c>
      <c r="M45" s="644"/>
      <c r="N45" s="644">
        <f>SUM(N19:O43)/$D$15</f>
        <v>0.68982248520710054</v>
      </c>
      <c r="O45" s="644"/>
      <c r="P45" s="644">
        <f>SUM(P19:Q43)/$D$15</f>
        <v>0.68982248520710054</v>
      </c>
      <c r="Q45" s="644"/>
      <c r="R45" s="649">
        <f>SUM(R19:S43)/$D$15</f>
        <v>0.68982248520710054</v>
      </c>
      <c r="S45" s="650"/>
      <c r="T45" s="651">
        <f>SUM(T19:U43)/$D$15</f>
        <v>1.7245562130177514</v>
      </c>
      <c r="U45" s="644"/>
      <c r="V45" s="644">
        <f>SUM(V19:W43)/$D$15</f>
        <v>2.4381656804733729</v>
      </c>
      <c r="W45" s="644"/>
      <c r="X45" s="644">
        <f>SUM(X19:Y43)/$D$15</f>
        <v>2.4381656804733729</v>
      </c>
      <c r="Y45" s="644"/>
      <c r="Z45" s="644">
        <f>SUM(Z19:AA43)/$D$15</f>
        <v>2.4381656804733729</v>
      </c>
      <c r="AA45" s="644"/>
      <c r="AB45" s="644">
        <f>SUM(AB19:AC43)/$D$15</f>
        <v>2.3905917159763312</v>
      </c>
      <c r="AC45" s="644"/>
      <c r="AD45" s="644">
        <f>SUM(AD19:AE43)/$D$15</f>
        <v>2.3905917159763312</v>
      </c>
      <c r="AE45" s="644"/>
      <c r="AF45" s="644">
        <f>SUM(AF19:AG43)/$D$15</f>
        <v>2.3905917159763312</v>
      </c>
      <c r="AG45" s="644"/>
      <c r="AH45" s="644">
        <f>SUM(AH19:AI43)/$D$15</f>
        <v>2.3905917159763312</v>
      </c>
      <c r="AI45" s="644"/>
      <c r="AJ45" s="644">
        <f>SUM(AJ19:AK43)/$D$15</f>
        <v>2.3905917159763312</v>
      </c>
      <c r="AK45" s="644"/>
      <c r="AL45" s="644">
        <f>SUM(AL19:AM43)/$D$15</f>
        <v>2.3905917159763312</v>
      </c>
      <c r="AM45" s="644"/>
      <c r="AN45" s="644">
        <f>SUM(AN19:AO43)/$D$15</f>
        <v>2.1527218934911243</v>
      </c>
      <c r="AO45" s="644"/>
      <c r="AP45" s="649">
        <f>SUM(AP19:AQ43)/$D$15</f>
        <v>2.0456804733727809</v>
      </c>
      <c r="AQ45" s="650"/>
      <c r="AR45" s="651">
        <f>SUM(AR19:AS43)/$D$15</f>
        <v>2.7949704142011833</v>
      </c>
      <c r="AS45" s="644"/>
      <c r="AT45" s="644">
        <f>SUM(AT19:AU43)/$D$15</f>
        <v>3.4491124260355028</v>
      </c>
      <c r="AU45" s="644"/>
      <c r="AV45" s="644">
        <f>SUM(AV19:AW43)/$D$15</f>
        <v>3.4491124260355028</v>
      </c>
      <c r="AW45" s="644"/>
      <c r="AX45" s="644">
        <f>SUM(AX19:AY43)/$D$15</f>
        <v>3.4491124260355028</v>
      </c>
      <c r="AY45" s="644"/>
      <c r="AZ45" s="644">
        <f>SUM(AZ19:BA43)/$D$15</f>
        <v>3.4491124260355028</v>
      </c>
      <c r="BA45" s="644"/>
      <c r="BB45" s="644">
        <f>SUM(BB19:BC43)/$D$15</f>
        <v>3.4491124260355028</v>
      </c>
      <c r="BC45" s="644"/>
      <c r="BD45" s="644">
        <f>SUM(BD19:BE43)/$D$15</f>
        <v>3.4491124260355028</v>
      </c>
      <c r="BE45" s="644"/>
      <c r="BF45" s="644">
        <f>SUM(BF19:BG43)/$D$15</f>
        <v>3.4491124260355028</v>
      </c>
      <c r="BG45" s="644"/>
      <c r="BH45" s="644">
        <f>SUM(BH19:BI43)/$D$15</f>
        <v>3.4491124260355028</v>
      </c>
      <c r="BI45" s="644"/>
      <c r="BJ45" s="644">
        <f>SUM(BJ19:BK43)/$D$15</f>
        <v>3.4491124260355028</v>
      </c>
      <c r="BK45" s="644"/>
      <c r="BL45" s="644">
        <f>SUM(BL19:BM43)/$D$15</f>
        <v>3.4491124260355028</v>
      </c>
      <c r="BM45" s="644"/>
      <c r="BN45" s="649">
        <f>SUM(BN19:BO43)/$D$15</f>
        <v>2.3905917159763308</v>
      </c>
      <c r="BO45" s="650"/>
      <c r="BP45" s="651">
        <f>SUM(BP19:BQ43)/$D$15</f>
        <v>2.1527218934911239</v>
      </c>
      <c r="BQ45" s="644"/>
      <c r="BR45" s="644">
        <f>SUM(BR19:BS43)/$D$15</f>
        <v>2.4976331360946742</v>
      </c>
      <c r="BS45" s="644"/>
      <c r="BT45" s="644">
        <f>SUM(BT19:BU43)/$D$15</f>
        <v>2.854437869822485</v>
      </c>
      <c r="BU45" s="644"/>
      <c r="BV45" s="644">
        <f>SUM(BV19:BW43)/$D$15</f>
        <v>2.854437869822485</v>
      </c>
      <c r="BW45" s="644"/>
      <c r="BX45" s="644">
        <f>SUM(BX19:BY43)/$D$15</f>
        <v>2.854437869822485</v>
      </c>
      <c r="BY45" s="644"/>
      <c r="BZ45" s="644">
        <f>SUM(BZ19:CA43)/$D$15</f>
        <v>2.854437869822485</v>
      </c>
      <c r="CA45" s="644"/>
      <c r="CB45" s="644">
        <f>SUM(CB19:CC43)/$D$15</f>
        <v>2.854437869822485</v>
      </c>
      <c r="CC45" s="644"/>
      <c r="CD45" s="644">
        <f>SUM(CD19:CE43)/$D$15</f>
        <v>2.5689940828402364</v>
      </c>
      <c r="CE45" s="644"/>
      <c r="CF45" s="644">
        <f>SUM(CF19:CG43)/$D$15</f>
        <v>2.5689940828402364</v>
      </c>
      <c r="CG45" s="644"/>
      <c r="CH45" s="644">
        <f>SUM(CH19:CI43)/$D$15</f>
        <v>2.5689940828402364</v>
      </c>
      <c r="CI45" s="644"/>
      <c r="CJ45" s="644">
        <f>SUM(CJ19:CK43)/$D$15</f>
        <v>2.3311242603550295</v>
      </c>
      <c r="CK45" s="644"/>
      <c r="CL45" s="649">
        <f>SUM(CL19:CM43)/$D$15</f>
        <v>2.1051479289940827</v>
      </c>
      <c r="CM45" s="650"/>
      <c r="CN45" s="651">
        <f>SUM(CN19:CO43)/$D$15</f>
        <v>2.2716568047337273</v>
      </c>
      <c r="CO45" s="644"/>
      <c r="CP45" s="644">
        <f>SUM(CP19:CQ43)/$D$15</f>
        <v>2.6165680473372777</v>
      </c>
      <c r="CQ45" s="644"/>
      <c r="CR45" s="644">
        <f>SUM(CR19:CS43)/$D$15</f>
        <v>2.7355029585798816</v>
      </c>
      <c r="CS45" s="644"/>
      <c r="CT45" s="644">
        <f>SUM(CT19:CU43)/$D$15</f>
        <v>2.7355029585798816</v>
      </c>
      <c r="CU45" s="644"/>
      <c r="CV45" s="644">
        <f>SUM(CV19:CW43)/$D$15</f>
        <v>2.7355029585798816</v>
      </c>
      <c r="CW45" s="644"/>
      <c r="CX45" s="644">
        <f>SUM(CX19:CY43)/$D$15</f>
        <v>2.7355029585798816</v>
      </c>
      <c r="CY45" s="644"/>
      <c r="CZ45" s="644">
        <f>SUM(CZ19:DA43)/$D$15</f>
        <v>2.6879289940828399</v>
      </c>
      <c r="DA45" s="644"/>
      <c r="DB45" s="644">
        <f>SUM(DB19:DC43)/$D$15</f>
        <v>2.6879289940828399</v>
      </c>
      <c r="DC45" s="644"/>
      <c r="DD45" s="644">
        <f>SUM(DD19:DE43)/$D$15</f>
        <v>2.5689940828402364</v>
      </c>
      <c r="DE45" s="644"/>
      <c r="DF45" s="644">
        <f>SUM(DF19:DG43)/$D$15</f>
        <v>2.5689940828402364</v>
      </c>
      <c r="DG45" s="644"/>
      <c r="DH45" s="644">
        <f>SUM(DH19:DI43)/$D$15</f>
        <v>2.2121893491124256</v>
      </c>
      <c r="DI45" s="644"/>
      <c r="DJ45" s="649">
        <f>SUM(DJ19:DK43)/$D$15</f>
        <v>1.9981065088757397</v>
      </c>
      <c r="DK45" s="650"/>
      <c r="DL45" s="651">
        <f>SUM(DL19:DM43)/$D$15</f>
        <v>0.46384615384615391</v>
      </c>
      <c r="DM45" s="644"/>
      <c r="DN45" s="644">
        <f>SUM(DN19:DO43)/$D$15</f>
        <v>0.46384615384615391</v>
      </c>
      <c r="DO45" s="644"/>
      <c r="DP45" s="644">
        <f>SUM(DP19:DQ43)/$D$15</f>
        <v>0.35680473372781063</v>
      </c>
      <c r="DQ45" s="644"/>
      <c r="DR45" s="644">
        <f>SUM(DR19:DS43)/$D$15</f>
        <v>0.64224852071005911</v>
      </c>
      <c r="DS45" s="644"/>
      <c r="DT45" s="644">
        <f>SUM(DT19:DU43)/$D$15</f>
        <v>0.64224852071005911</v>
      </c>
      <c r="DU45" s="644"/>
      <c r="DV45" s="644">
        <f>SUM(DV19:DW43)/$D$15</f>
        <v>0.54710059171597636</v>
      </c>
      <c r="DW45" s="644"/>
      <c r="DX45" s="644">
        <f>SUM(DX19:DY43)/$D$15</f>
        <v>0</v>
      </c>
      <c r="DY45" s="644"/>
      <c r="DZ45" s="644">
        <f>SUM(DZ19:EA43)/$D$15</f>
        <v>0</v>
      </c>
      <c r="EA45" s="644"/>
      <c r="EB45" s="644">
        <f>SUM(EB19:EC43)/$D$15</f>
        <v>0</v>
      </c>
      <c r="EC45" s="645"/>
      <c r="ED45" s="50"/>
      <c r="EI45" s="144"/>
      <c r="EJ45" s="144"/>
      <c r="EK45" s="646">
        <f>SUM(EK19:EN43)</f>
        <v>0</v>
      </c>
      <c r="EL45" s="647"/>
      <c r="EM45" s="647"/>
      <c r="EN45" s="648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472" t="s">
        <v>191</v>
      </c>
      <c r="D46" s="473"/>
      <c r="E46" s="555"/>
      <c r="F46" s="636">
        <f>SUM(F44:S44)</f>
        <v>656</v>
      </c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>
        <f>SUM(T44:AQ44)</f>
        <v>4638</v>
      </c>
      <c r="U46" s="636"/>
      <c r="V46" s="636"/>
      <c r="W46" s="636"/>
      <c r="X46" s="636"/>
      <c r="Y46" s="636"/>
      <c r="Z46" s="636"/>
      <c r="AA46" s="636"/>
      <c r="AB46" s="636"/>
      <c r="AC46" s="636"/>
      <c r="AD46" s="636"/>
      <c r="AE46" s="636"/>
      <c r="AF46" s="636"/>
      <c r="AG46" s="636"/>
      <c r="AH46" s="636"/>
      <c r="AI46" s="636"/>
      <c r="AJ46" s="636"/>
      <c r="AK46" s="636"/>
      <c r="AL46" s="636"/>
      <c r="AM46" s="636"/>
      <c r="AN46" s="636"/>
      <c r="AO46" s="636"/>
      <c r="AP46" s="636"/>
      <c r="AQ46" s="636"/>
      <c r="AR46" s="636">
        <f>SUM(AR44:BO44)</f>
        <v>6672</v>
      </c>
      <c r="AS46" s="636"/>
      <c r="AT46" s="636"/>
      <c r="AU46" s="636"/>
      <c r="AV46" s="636"/>
      <c r="AW46" s="636"/>
      <c r="AX46" s="636"/>
      <c r="AY46" s="636"/>
      <c r="AZ46" s="636"/>
      <c r="BA46" s="636"/>
      <c r="BB46" s="636"/>
      <c r="BC46" s="636"/>
      <c r="BD46" s="636"/>
      <c r="BE46" s="636"/>
      <c r="BF46" s="636"/>
      <c r="BG46" s="636"/>
      <c r="BH46" s="636"/>
      <c r="BI46" s="636"/>
      <c r="BJ46" s="636"/>
      <c r="BK46" s="636"/>
      <c r="BL46" s="636"/>
      <c r="BM46" s="636"/>
      <c r="BN46" s="636"/>
      <c r="BO46" s="636"/>
      <c r="BP46" s="636">
        <f>SUM(BP44:CM44)</f>
        <v>5224</v>
      </c>
      <c r="BQ46" s="636"/>
      <c r="BR46" s="636"/>
      <c r="BS46" s="636"/>
      <c r="BT46" s="636"/>
      <c r="BU46" s="636"/>
      <c r="BV46" s="636"/>
      <c r="BW46" s="636"/>
      <c r="BX46" s="636"/>
      <c r="BY46" s="636"/>
      <c r="BZ46" s="636"/>
      <c r="CA46" s="636"/>
      <c r="CB46" s="636"/>
      <c r="CC46" s="636"/>
      <c r="CD46" s="636"/>
      <c r="CE46" s="636"/>
      <c r="CF46" s="636"/>
      <c r="CG46" s="636"/>
      <c r="CH46" s="636"/>
      <c r="CI46" s="636"/>
      <c r="CJ46" s="636"/>
      <c r="CK46" s="636"/>
      <c r="CL46" s="636"/>
      <c r="CM46" s="636"/>
      <c r="CN46" s="636">
        <f>SUM(CN44:DK44)</f>
        <v>5138</v>
      </c>
      <c r="CO46" s="636"/>
      <c r="CP46" s="636"/>
      <c r="CQ46" s="636"/>
      <c r="CR46" s="636"/>
      <c r="CS46" s="636"/>
      <c r="CT46" s="636"/>
      <c r="CU46" s="636"/>
      <c r="CV46" s="636"/>
      <c r="CW46" s="636"/>
      <c r="CX46" s="636"/>
      <c r="CY46" s="636"/>
      <c r="CZ46" s="636"/>
      <c r="DA46" s="636"/>
      <c r="DB46" s="636"/>
      <c r="DC46" s="636"/>
      <c r="DD46" s="636"/>
      <c r="DE46" s="636"/>
      <c r="DF46" s="636"/>
      <c r="DG46" s="636"/>
      <c r="DH46" s="636"/>
      <c r="DI46" s="636"/>
      <c r="DJ46" s="636"/>
      <c r="DK46" s="636"/>
      <c r="DL46" s="636">
        <f>SUM(DL44:EC44)</f>
        <v>524</v>
      </c>
      <c r="DM46" s="636"/>
      <c r="DN46" s="636"/>
      <c r="DO46" s="636"/>
      <c r="DP46" s="636"/>
      <c r="DQ46" s="636"/>
      <c r="DR46" s="636"/>
      <c r="DS46" s="636"/>
      <c r="DT46" s="636"/>
      <c r="DU46" s="636"/>
      <c r="DV46" s="636"/>
      <c r="DW46" s="636"/>
      <c r="DX46" s="636"/>
      <c r="DY46" s="636"/>
      <c r="DZ46" s="636"/>
      <c r="EA46" s="636"/>
      <c r="EB46" s="636"/>
      <c r="EC46" s="636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637" t="s">
        <v>38</v>
      </c>
      <c r="D48" s="638"/>
      <c r="E48" s="144"/>
      <c r="F48" s="639">
        <f>SUM(F44:EC44)</f>
        <v>22852</v>
      </c>
      <c r="G48" s="640"/>
      <c r="H48" s="640"/>
      <c r="I48" s="640"/>
      <c r="J48" s="640"/>
      <c r="K48" s="640"/>
      <c r="L48" s="640"/>
      <c r="M48" s="640"/>
      <c r="N48" s="640"/>
      <c r="O48" s="640"/>
      <c r="P48" s="640"/>
      <c r="Q48" s="640"/>
      <c r="R48" s="640"/>
      <c r="S48" s="640"/>
      <c r="T48" s="640"/>
      <c r="U48" s="640"/>
      <c r="V48" s="640"/>
      <c r="W48" s="640"/>
      <c r="X48" s="640"/>
      <c r="Y48" s="640"/>
      <c r="Z48" s="640"/>
      <c r="AA48" s="640"/>
      <c r="AB48" s="640"/>
      <c r="AC48" s="640"/>
      <c r="AD48" s="640"/>
      <c r="AE48" s="640"/>
      <c r="AF48" s="640"/>
      <c r="AG48" s="640"/>
      <c r="AH48" s="640"/>
      <c r="AI48" s="640"/>
      <c r="AJ48" s="640"/>
      <c r="AK48" s="640"/>
      <c r="AL48" s="640"/>
      <c r="AM48" s="640"/>
      <c r="AN48" s="640"/>
      <c r="AO48" s="640"/>
      <c r="AP48" s="640"/>
      <c r="AQ48" s="640"/>
      <c r="AR48" s="640"/>
      <c r="AS48" s="640"/>
      <c r="AT48" s="640"/>
      <c r="AU48" s="640"/>
      <c r="AV48" s="640"/>
      <c r="AW48" s="640"/>
      <c r="AX48" s="640"/>
      <c r="AY48" s="640"/>
      <c r="AZ48" s="640"/>
      <c r="BA48" s="640"/>
      <c r="BB48" s="640"/>
      <c r="BC48" s="640"/>
      <c r="BD48" s="640"/>
      <c r="BE48" s="640"/>
      <c r="BF48" s="640"/>
      <c r="BG48" s="640"/>
      <c r="BH48" s="640"/>
      <c r="BI48" s="640"/>
      <c r="BJ48" s="640"/>
      <c r="BK48" s="640"/>
      <c r="BL48" s="640"/>
      <c r="BM48" s="640"/>
      <c r="BN48" s="640"/>
      <c r="BO48" s="640"/>
      <c r="BP48" s="640"/>
      <c r="BQ48" s="640"/>
      <c r="BR48" s="640"/>
      <c r="BS48" s="640"/>
      <c r="BT48" s="640"/>
      <c r="BU48" s="640"/>
      <c r="BV48" s="640"/>
      <c r="BW48" s="640"/>
      <c r="BX48" s="640"/>
      <c r="BY48" s="640"/>
      <c r="BZ48" s="640"/>
      <c r="CA48" s="640"/>
      <c r="CB48" s="640"/>
      <c r="CC48" s="640"/>
      <c r="CD48" s="640"/>
      <c r="CE48" s="640"/>
      <c r="CF48" s="640"/>
      <c r="CG48" s="640"/>
      <c r="CH48" s="640"/>
      <c r="CI48" s="640"/>
      <c r="CJ48" s="640"/>
      <c r="CK48" s="640"/>
      <c r="CL48" s="640"/>
      <c r="CM48" s="640"/>
      <c r="CN48" s="640"/>
      <c r="CO48" s="640"/>
      <c r="CP48" s="640"/>
      <c r="CQ48" s="640"/>
      <c r="CR48" s="640"/>
      <c r="CS48" s="640"/>
      <c r="CT48" s="640"/>
      <c r="CU48" s="640"/>
      <c r="CV48" s="640"/>
      <c r="CW48" s="640"/>
      <c r="CX48" s="640"/>
      <c r="CY48" s="640"/>
      <c r="CZ48" s="640"/>
      <c r="DA48" s="640"/>
      <c r="DB48" s="640"/>
      <c r="DC48" s="640"/>
      <c r="DD48" s="640"/>
      <c r="DE48" s="640"/>
      <c r="DF48" s="640"/>
      <c r="DG48" s="640"/>
      <c r="DH48" s="640"/>
      <c r="DI48" s="640"/>
      <c r="DJ48" s="640"/>
      <c r="DK48" s="640"/>
      <c r="DL48" s="640"/>
      <c r="DM48" s="640"/>
      <c r="DN48" s="640"/>
      <c r="DO48" s="640"/>
      <c r="DP48" s="640"/>
      <c r="DQ48" s="640"/>
      <c r="DR48" s="640"/>
      <c r="DS48" s="640"/>
      <c r="DT48" s="640"/>
      <c r="DU48" s="640"/>
      <c r="DV48" s="640"/>
      <c r="DW48" s="640"/>
      <c r="DX48" s="640"/>
      <c r="DY48" s="640"/>
      <c r="DZ48" s="640"/>
      <c r="EA48" s="640"/>
      <c r="EB48" s="640"/>
      <c r="EC48" s="641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642"/>
      <c r="AS50" s="643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3:C34"/>
    <mergeCell ref="D33:E34"/>
    <mergeCell ref="C45:D45"/>
    <mergeCell ref="EK45:EN45"/>
    <mergeCell ref="F27:G27"/>
    <mergeCell ref="F29:G29"/>
    <mergeCell ref="F31:G31"/>
    <mergeCell ref="F34:G3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AZ20:BA20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F19:CG19"/>
    <mergeCell ref="CH19:CI19"/>
    <mergeCell ref="CJ19:CK19"/>
    <mergeCell ref="BN19:BO19"/>
    <mergeCell ref="BP19:BQ19"/>
    <mergeCell ref="BR19:BS19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BB20:BC20"/>
    <mergeCell ref="BD20:BE20"/>
    <mergeCell ref="BF20:BG20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T24:U24"/>
    <mergeCell ref="V24:W24"/>
    <mergeCell ref="X24:Y24"/>
    <mergeCell ref="Z24:AA24"/>
    <mergeCell ref="AB24:AC24"/>
    <mergeCell ref="AD24:AE24"/>
    <mergeCell ref="F24:G24"/>
    <mergeCell ref="H24:I24"/>
    <mergeCell ref="J24:K24"/>
    <mergeCell ref="L24:M24"/>
    <mergeCell ref="N24:O24"/>
    <mergeCell ref="P24:Q24"/>
    <mergeCell ref="R24:S24"/>
    <mergeCell ref="DV23:DW23"/>
    <mergeCell ref="DX23:DY23"/>
    <mergeCell ref="DZ23:EA23"/>
    <mergeCell ref="EB23:EC23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BD24:BE24"/>
    <mergeCell ref="BF24:BG24"/>
    <mergeCell ref="BH24:BI24"/>
    <mergeCell ref="BJ24:BK24"/>
    <mergeCell ref="BL24:BM24"/>
    <mergeCell ref="BN24:BO24"/>
    <mergeCell ref="AR24:AS24"/>
    <mergeCell ref="AT24:AU24"/>
    <mergeCell ref="AV24:AW24"/>
    <mergeCell ref="AX24:AY24"/>
    <mergeCell ref="AZ24:BA24"/>
    <mergeCell ref="BB24:BC24"/>
    <mergeCell ref="AF24:AG24"/>
    <mergeCell ref="AH24:AI24"/>
    <mergeCell ref="AJ24:AK24"/>
    <mergeCell ref="AL24:AM24"/>
    <mergeCell ref="AN24:AO24"/>
    <mergeCell ref="AP24:AQ24"/>
    <mergeCell ref="DH24:DI24"/>
    <mergeCell ref="DJ24:DK24"/>
    <mergeCell ref="CN24:CO24"/>
    <mergeCell ref="CP24:CQ24"/>
    <mergeCell ref="CR24:CS24"/>
    <mergeCell ref="CT24:CU24"/>
    <mergeCell ref="CV24:CW24"/>
    <mergeCell ref="CX24:CY24"/>
    <mergeCell ref="CB24:CC24"/>
    <mergeCell ref="CD24:CE24"/>
    <mergeCell ref="CF24:CG24"/>
    <mergeCell ref="CH24:CI24"/>
    <mergeCell ref="CJ24:CK24"/>
    <mergeCell ref="CL24:CM24"/>
    <mergeCell ref="BP24:BQ24"/>
    <mergeCell ref="BR24:BS24"/>
    <mergeCell ref="BT24:BU24"/>
    <mergeCell ref="BV24:BW24"/>
    <mergeCell ref="BX24:BY24"/>
    <mergeCell ref="BZ24:CA24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X24:DY24"/>
    <mergeCell ref="DZ24:EA24"/>
    <mergeCell ref="EB24:EC24"/>
    <mergeCell ref="F25:G25"/>
    <mergeCell ref="H25:I25"/>
    <mergeCell ref="J25:K25"/>
    <mergeCell ref="L25:M25"/>
    <mergeCell ref="N25:O25"/>
    <mergeCell ref="P25:Q25"/>
    <mergeCell ref="R25:S25"/>
    <mergeCell ref="DL24:DM24"/>
    <mergeCell ref="DN24:DO24"/>
    <mergeCell ref="DP24:DQ24"/>
    <mergeCell ref="DR24:DS24"/>
    <mergeCell ref="DT24:DU24"/>
    <mergeCell ref="DV24:DW24"/>
    <mergeCell ref="CZ24:DA24"/>
    <mergeCell ref="DB24:DC24"/>
    <mergeCell ref="DD24:DE24"/>
    <mergeCell ref="DF24:DG24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V27:W27"/>
    <mergeCell ref="X27:Y27"/>
    <mergeCell ref="Z27:AA27"/>
    <mergeCell ref="AB27:AC27"/>
    <mergeCell ref="AD27:AE27"/>
    <mergeCell ref="AF27:AG27"/>
    <mergeCell ref="DX26:DY26"/>
    <mergeCell ref="DZ26:EA26"/>
    <mergeCell ref="EB26:EC26"/>
    <mergeCell ref="H27:I27"/>
    <mergeCell ref="J27:K27"/>
    <mergeCell ref="L27:M27"/>
    <mergeCell ref="N27:O27"/>
    <mergeCell ref="P27:Q27"/>
    <mergeCell ref="R27:S27"/>
    <mergeCell ref="T27:U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BF27:BG27"/>
    <mergeCell ref="BH27:BI27"/>
    <mergeCell ref="BJ27:BK27"/>
    <mergeCell ref="BL27:BM27"/>
    <mergeCell ref="BN27:BO27"/>
    <mergeCell ref="BP27:BQ27"/>
    <mergeCell ref="AT27:AU27"/>
    <mergeCell ref="AV27:AW27"/>
    <mergeCell ref="AX27:AY27"/>
    <mergeCell ref="AZ27:BA27"/>
    <mergeCell ref="BB27:BC27"/>
    <mergeCell ref="BD27:BE27"/>
    <mergeCell ref="AH27:AI27"/>
    <mergeCell ref="AJ27:AK27"/>
    <mergeCell ref="AL27:AM27"/>
    <mergeCell ref="AN27:AO27"/>
    <mergeCell ref="AP27:AQ27"/>
    <mergeCell ref="AR27:AS27"/>
    <mergeCell ref="DJ27:DK27"/>
    <mergeCell ref="DL27:DM27"/>
    <mergeCell ref="CP27:CQ27"/>
    <mergeCell ref="CR27:CS27"/>
    <mergeCell ref="CT27:CU27"/>
    <mergeCell ref="CV27:CW27"/>
    <mergeCell ref="CX27:CY27"/>
    <mergeCell ref="CZ27:DA27"/>
    <mergeCell ref="CD27:CE27"/>
    <mergeCell ref="CF27:CG27"/>
    <mergeCell ref="CH27:CI27"/>
    <mergeCell ref="CJ27:CK27"/>
    <mergeCell ref="CL27:CM27"/>
    <mergeCell ref="CN27:CO27"/>
    <mergeCell ref="BR27:BS27"/>
    <mergeCell ref="BT27:BU27"/>
    <mergeCell ref="BV27:BW27"/>
    <mergeCell ref="BX27:BY27"/>
    <mergeCell ref="BZ27:CA27"/>
    <mergeCell ref="CB27:CC27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T28:U28"/>
    <mergeCell ref="DN27:DO27"/>
    <mergeCell ref="DP27:DQ27"/>
    <mergeCell ref="DR27:DS27"/>
    <mergeCell ref="DT27:DU27"/>
    <mergeCell ref="DV27:DW27"/>
    <mergeCell ref="DX27:DY27"/>
    <mergeCell ref="DB27:DC27"/>
    <mergeCell ref="DD27:DE27"/>
    <mergeCell ref="DF27:DG27"/>
    <mergeCell ref="DH27:DI27"/>
    <mergeCell ref="CL28:CM28"/>
    <mergeCell ref="CN28:CO28"/>
    <mergeCell ref="BR28:BS28"/>
    <mergeCell ref="BT28:BU28"/>
    <mergeCell ref="BV28:BW28"/>
    <mergeCell ref="BX28:BY28"/>
    <mergeCell ref="BZ28:CA28"/>
    <mergeCell ref="CB28:CC28"/>
    <mergeCell ref="BF28:BG28"/>
    <mergeCell ref="BH28:BI28"/>
    <mergeCell ref="BJ28:BK28"/>
    <mergeCell ref="BL28:BM28"/>
    <mergeCell ref="BN28:BO28"/>
    <mergeCell ref="BP28:BQ28"/>
    <mergeCell ref="AT28:AU28"/>
    <mergeCell ref="AV28:AW28"/>
    <mergeCell ref="AX28:AY28"/>
    <mergeCell ref="AZ28:BA28"/>
    <mergeCell ref="BB28:BC28"/>
    <mergeCell ref="BD28:BE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DN28:DO28"/>
    <mergeCell ref="DP28:DQ28"/>
    <mergeCell ref="DR28:DS28"/>
    <mergeCell ref="DT28:DU28"/>
    <mergeCell ref="DV28:DW28"/>
    <mergeCell ref="DX28:DY28"/>
    <mergeCell ref="DB28:DC28"/>
    <mergeCell ref="DD28:DE28"/>
    <mergeCell ref="DF28:DG28"/>
    <mergeCell ref="DH28:DI28"/>
    <mergeCell ref="DJ28:DK28"/>
    <mergeCell ref="DL28:DM28"/>
    <mergeCell ref="CP28:CQ28"/>
    <mergeCell ref="CR28:CS28"/>
    <mergeCell ref="CT28:CU28"/>
    <mergeCell ref="CV28:CW28"/>
    <mergeCell ref="CX28:CY28"/>
    <mergeCell ref="CZ28:DA28"/>
    <mergeCell ref="CD28:CE28"/>
    <mergeCell ref="CF28:CG28"/>
    <mergeCell ref="CH28:CI28"/>
    <mergeCell ref="CJ28:CK28"/>
    <mergeCell ref="AV29:AW29"/>
    <mergeCell ref="AX29:AY29"/>
    <mergeCell ref="AZ29:BA29"/>
    <mergeCell ref="BB29:BC29"/>
    <mergeCell ref="BD29:BE29"/>
    <mergeCell ref="BF29:BG29"/>
    <mergeCell ref="AJ29:AK29"/>
    <mergeCell ref="AL29:AM29"/>
    <mergeCell ref="AN29:AO29"/>
    <mergeCell ref="AP29:AQ29"/>
    <mergeCell ref="AR29:AS29"/>
    <mergeCell ref="AT29:AU29"/>
    <mergeCell ref="X29:Y29"/>
    <mergeCell ref="Z29:AA29"/>
    <mergeCell ref="AB29:AC29"/>
    <mergeCell ref="AD29:AE29"/>
    <mergeCell ref="AF29:AG29"/>
    <mergeCell ref="AH29:AI29"/>
    <mergeCell ref="CZ29:DA29"/>
    <mergeCell ref="DB29:DC29"/>
    <mergeCell ref="CF29:CG29"/>
    <mergeCell ref="CH29:CI29"/>
    <mergeCell ref="CJ29:CK29"/>
    <mergeCell ref="CL29:CM29"/>
    <mergeCell ref="CN29:CO29"/>
    <mergeCell ref="CP29:CQ29"/>
    <mergeCell ref="BT29:BU29"/>
    <mergeCell ref="BV29:BW29"/>
    <mergeCell ref="BX29:BY29"/>
    <mergeCell ref="BZ29:CA29"/>
    <mergeCell ref="CB29:CC29"/>
    <mergeCell ref="CD29:CE29"/>
    <mergeCell ref="BH29:BI29"/>
    <mergeCell ref="BJ29:BK29"/>
    <mergeCell ref="BL29:BM29"/>
    <mergeCell ref="BN29:BO29"/>
    <mergeCell ref="BP29:BQ29"/>
    <mergeCell ref="BR29:BS29"/>
    <mergeCell ref="X30:Y30"/>
    <mergeCell ref="Z30:AA30"/>
    <mergeCell ref="AB30:AC30"/>
    <mergeCell ref="AD30:AE30"/>
    <mergeCell ref="AF30:AG30"/>
    <mergeCell ref="AH30:AI30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P29:DQ29"/>
    <mergeCell ref="DR29:DS29"/>
    <mergeCell ref="DT29:DU29"/>
    <mergeCell ref="DV29:DW29"/>
    <mergeCell ref="DX29:DY29"/>
    <mergeCell ref="DZ29:EA29"/>
    <mergeCell ref="DD29:DE29"/>
    <mergeCell ref="DF29:DG29"/>
    <mergeCell ref="DH29:DI29"/>
    <mergeCell ref="DJ29:DK29"/>
    <mergeCell ref="DL29:DM29"/>
    <mergeCell ref="DN29:DO29"/>
    <mergeCell ref="CR29:CS29"/>
    <mergeCell ref="CT29:CU29"/>
    <mergeCell ref="CV29:CW29"/>
    <mergeCell ref="CX29:CY29"/>
    <mergeCell ref="BH30:BI30"/>
    <mergeCell ref="BJ30:BK30"/>
    <mergeCell ref="BL30:BM30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0:AK30"/>
    <mergeCell ref="AL30:AM30"/>
    <mergeCell ref="AN30:AO30"/>
    <mergeCell ref="AP30:AQ30"/>
    <mergeCell ref="AR30:AS30"/>
    <mergeCell ref="AT30:AU30"/>
    <mergeCell ref="DH30:DI30"/>
    <mergeCell ref="DJ30:DK30"/>
    <mergeCell ref="DL30:DM30"/>
    <mergeCell ref="DN30:DO30"/>
    <mergeCell ref="CR30:CS30"/>
    <mergeCell ref="CT30:CU30"/>
    <mergeCell ref="CV30:CW30"/>
    <mergeCell ref="CX30:CY30"/>
    <mergeCell ref="CZ30:DA30"/>
    <mergeCell ref="DB30:DC30"/>
    <mergeCell ref="CF30:CG30"/>
    <mergeCell ref="CH30:CI30"/>
    <mergeCell ref="CJ30:CK30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EB31:EC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X33:Y33"/>
    <mergeCell ref="Z33:AA33"/>
    <mergeCell ref="AB33:AC33"/>
    <mergeCell ref="F33:G33"/>
    <mergeCell ref="DR31:DS31"/>
    <mergeCell ref="DT31:DU31"/>
    <mergeCell ref="DV31:DW31"/>
    <mergeCell ref="DX31:DY31"/>
    <mergeCell ref="DZ31:EA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B33:BC33"/>
    <mergeCell ref="BD33:BE33"/>
    <mergeCell ref="BF33:BG33"/>
    <mergeCell ref="BH33:BI33"/>
    <mergeCell ref="BJ33:BK33"/>
    <mergeCell ref="BL33:BM33"/>
    <mergeCell ref="AT33:AU33"/>
    <mergeCell ref="BD31:BE31"/>
    <mergeCell ref="DF33:DG33"/>
    <mergeCell ref="DH33:DI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R33:BS33"/>
    <mergeCell ref="BT33:BU33"/>
    <mergeCell ref="BV33:BW33"/>
    <mergeCell ref="BX33:BY33"/>
    <mergeCell ref="CX33:CY33"/>
    <mergeCell ref="CZ33:DA33"/>
    <mergeCell ref="DB33:DC33"/>
    <mergeCell ref="DD33:DE33"/>
    <mergeCell ref="H33:I33"/>
    <mergeCell ref="J33:K33"/>
    <mergeCell ref="L33:M33"/>
    <mergeCell ref="N33:O33"/>
    <mergeCell ref="P33:Q33"/>
    <mergeCell ref="R33:S33"/>
    <mergeCell ref="T33:U33"/>
    <mergeCell ref="AP33:AQ33"/>
    <mergeCell ref="AR33:AS33"/>
    <mergeCell ref="CL33:CM33"/>
    <mergeCell ref="BN33:BO33"/>
    <mergeCell ref="BP33:BQ33"/>
    <mergeCell ref="X34:Y34"/>
    <mergeCell ref="Z34:AA34"/>
    <mergeCell ref="AB34:AC34"/>
    <mergeCell ref="AD34:AE34"/>
    <mergeCell ref="AF34:AG34"/>
    <mergeCell ref="AH34:AI34"/>
    <mergeCell ref="AN34:AO34"/>
    <mergeCell ref="AP34:AQ34"/>
    <mergeCell ref="AR34:AS34"/>
    <mergeCell ref="AT34:AU34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V33:W33"/>
    <mergeCell ref="DZ33:EA33"/>
    <mergeCell ref="EB33:EC33"/>
    <mergeCell ref="H34:I34"/>
    <mergeCell ref="J34:K34"/>
    <mergeCell ref="L34:M34"/>
    <mergeCell ref="N34:O34"/>
    <mergeCell ref="P34:Q34"/>
    <mergeCell ref="R34:S34"/>
    <mergeCell ref="T34:U34"/>
    <mergeCell ref="V34:W34"/>
    <mergeCell ref="DN33:DO33"/>
    <mergeCell ref="DP33:DQ33"/>
    <mergeCell ref="DR33:DS33"/>
    <mergeCell ref="DT33:DU33"/>
    <mergeCell ref="DV33:DW33"/>
    <mergeCell ref="DX33:DY33"/>
    <mergeCell ref="DJ33:DK33"/>
    <mergeCell ref="DL33:DM33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EB34:EC34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CN45:CO45"/>
    <mergeCell ref="CP45:CQ45"/>
    <mergeCell ref="BT45:BU45"/>
    <mergeCell ref="BV45:BW45"/>
    <mergeCell ref="BX45:BY45"/>
    <mergeCell ref="BZ45:CA45"/>
    <mergeCell ref="CB45:CC45"/>
    <mergeCell ref="CD45:CE45"/>
    <mergeCell ref="BH45:BI45"/>
    <mergeCell ref="BJ45:BK45"/>
    <mergeCell ref="BL45:BM45"/>
    <mergeCell ref="BN45:BO45"/>
    <mergeCell ref="BP45:BQ45"/>
    <mergeCell ref="BR45:BS45"/>
    <mergeCell ref="AV45:AW45"/>
    <mergeCell ref="AX45:AY45"/>
    <mergeCell ref="AZ45:BA45"/>
    <mergeCell ref="BB45:BC45"/>
    <mergeCell ref="BD45:BE45"/>
    <mergeCell ref="BF45:BG45"/>
    <mergeCell ref="CF45:CG45"/>
    <mergeCell ref="CH45:CI45"/>
    <mergeCell ref="CJ45:CK45"/>
    <mergeCell ref="CL45:CM45"/>
    <mergeCell ref="EB45:EC45"/>
    <mergeCell ref="DP45:DQ45"/>
    <mergeCell ref="DR45:DS45"/>
    <mergeCell ref="DT45:DU45"/>
    <mergeCell ref="DV45:DW45"/>
    <mergeCell ref="DX45:DY45"/>
    <mergeCell ref="DZ45:EA45"/>
    <mergeCell ref="DD45:DE45"/>
    <mergeCell ref="DF45:DG45"/>
    <mergeCell ref="DH45:DI45"/>
    <mergeCell ref="DJ45:DK45"/>
    <mergeCell ref="DL45:DM45"/>
    <mergeCell ref="DN45:DO45"/>
    <mergeCell ref="CR45:CS45"/>
    <mergeCell ref="CT45:CU45"/>
    <mergeCell ref="CV45:CW45"/>
    <mergeCell ref="CX45:CY45"/>
    <mergeCell ref="CZ45:DA45"/>
    <mergeCell ref="DB45:DC45"/>
    <mergeCell ref="BB35:BC35"/>
    <mergeCell ref="BD35:BE35"/>
    <mergeCell ref="BF35:BG35"/>
    <mergeCell ref="BH35:BI35"/>
    <mergeCell ref="BJ35:BK35"/>
    <mergeCell ref="BL35:BM35"/>
    <mergeCell ref="F35:G35"/>
    <mergeCell ref="H35:I35"/>
    <mergeCell ref="J35:K35"/>
    <mergeCell ref="L35:M35"/>
    <mergeCell ref="N35:O35"/>
    <mergeCell ref="P35:Q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C44:D44"/>
    <mergeCell ref="F44:G44"/>
    <mergeCell ref="H44:I44"/>
    <mergeCell ref="J44:K44"/>
    <mergeCell ref="L44:M44"/>
    <mergeCell ref="N44:O44"/>
    <mergeCell ref="DV39:DW39"/>
    <mergeCell ref="DX39:DY39"/>
    <mergeCell ref="DZ39:EA39"/>
    <mergeCell ref="EB39:EC39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AN44:AO44"/>
    <mergeCell ref="AP44:AQ44"/>
    <mergeCell ref="AR44:AS44"/>
    <mergeCell ref="AT44:AU44"/>
    <mergeCell ref="AV44:AW44"/>
    <mergeCell ref="AX44:AY44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CT44:CU44"/>
    <mergeCell ref="BX44:BY44"/>
    <mergeCell ref="BZ44:CA44"/>
    <mergeCell ref="CB44:CC44"/>
    <mergeCell ref="CD44:CE44"/>
    <mergeCell ref="CF44:CG44"/>
    <mergeCell ref="CH44:CI44"/>
    <mergeCell ref="BL44:BM44"/>
    <mergeCell ref="BN44:BO44"/>
    <mergeCell ref="BP44:BQ44"/>
    <mergeCell ref="BR44:BS44"/>
    <mergeCell ref="BT44:BU44"/>
    <mergeCell ref="BV44:BW44"/>
    <mergeCell ref="AZ44:BA44"/>
    <mergeCell ref="BB44:BC44"/>
    <mergeCell ref="BD44:BE44"/>
    <mergeCell ref="BF44:BG44"/>
    <mergeCell ref="BH44:BI44"/>
    <mergeCell ref="BJ44:BK44"/>
    <mergeCell ref="C48:D48"/>
    <mergeCell ref="F48:EC48"/>
    <mergeCell ref="AR50:AS50"/>
    <mergeCell ref="F46:S46"/>
    <mergeCell ref="T46:AQ46"/>
    <mergeCell ref="AR46:BO46"/>
    <mergeCell ref="BP46:CM46"/>
    <mergeCell ref="CN46:DK46"/>
    <mergeCell ref="DL46:EC46"/>
    <mergeCell ref="DT44:DU44"/>
    <mergeCell ref="DV44:DW44"/>
    <mergeCell ref="DX44:DY44"/>
    <mergeCell ref="DZ44:EA44"/>
    <mergeCell ref="EB44:EC44"/>
    <mergeCell ref="EK44:EN44"/>
    <mergeCell ref="DH44:DI44"/>
    <mergeCell ref="DJ44:DK44"/>
    <mergeCell ref="DL44:DM44"/>
    <mergeCell ref="DN44:DO44"/>
    <mergeCell ref="DP44:DQ44"/>
    <mergeCell ref="DR44:DS44"/>
    <mergeCell ref="CV44:CW44"/>
    <mergeCell ref="CX44:CY44"/>
    <mergeCell ref="CZ44:DA44"/>
    <mergeCell ref="DB44:DC44"/>
    <mergeCell ref="DD44:DE44"/>
    <mergeCell ref="DF44:DG44"/>
    <mergeCell ref="CJ44:CK44"/>
    <mergeCell ref="CL44:CM44"/>
    <mergeCell ref="CN44:CO44"/>
    <mergeCell ref="CP44:CQ44"/>
    <mergeCell ref="CR44:CS44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</mergeCells>
  <pageMargins left="0.31496062992125984" right="0.19685039370078741" top="0.59055118110236227" bottom="0.55118110236220474" header="0.27559055118110237" footer="0.35433070866141736"/>
  <pageSetup paperSize="8" scale="116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2"/>
  <sheetViews>
    <sheetView zoomScale="140" zoomScaleNormal="140" workbookViewId="0">
      <selection activeCell="AA52" sqref="AA52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702" t="s">
        <v>67</v>
      </c>
      <c r="G2" s="703"/>
      <c r="H2" s="703"/>
      <c r="I2" s="703"/>
      <c r="J2" s="703"/>
      <c r="K2" s="703"/>
      <c r="L2" s="703"/>
      <c r="M2" s="703"/>
      <c r="N2" s="703"/>
      <c r="O2" s="703"/>
      <c r="P2" s="703"/>
      <c r="Q2" s="703"/>
      <c r="R2" s="703"/>
      <c r="S2" s="703"/>
      <c r="T2" s="703"/>
      <c r="U2" s="703"/>
      <c r="V2" s="703"/>
      <c r="W2" s="703"/>
      <c r="X2" s="703"/>
      <c r="Y2" s="703"/>
      <c r="Z2" s="703"/>
      <c r="AA2" s="703"/>
      <c r="AB2" s="703"/>
      <c r="AC2" s="722"/>
      <c r="AD2" s="702" t="s">
        <v>16</v>
      </c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  <c r="AP2" s="703"/>
      <c r="AQ2" s="703"/>
      <c r="AR2" s="703"/>
      <c r="AS2" s="703"/>
      <c r="AT2" s="703"/>
      <c r="AU2" s="703"/>
      <c r="AV2" s="703"/>
      <c r="AW2" s="703"/>
      <c r="AX2" s="703"/>
      <c r="AY2" s="703"/>
      <c r="AZ2" s="703"/>
      <c r="BA2" s="722"/>
      <c r="BD2" s="68"/>
    </row>
    <row r="3" spans="1:56" s="184" customFormat="1" ht="9" customHeight="1" x14ac:dyDescent="0.2">
      <c r="B3" s="201"/>
      <c r="C3" s="202"/>
      <c r="D3" s="201"/>
      <c r="E3" s="200"/>
      <c r="F3" s="700" t="s">
        <v>2</v>
      </c>
      <c r="G3" s="701"/>
      <c r="H3" s="700" t="s">
        <v>3</v>
      </c>
      <c r="I3" s="701"/>
      <c r="J3" s="700" t="s">
        <v>4</v>
      </c>
      <c r="K3" s="701"/>
      <c r="L3" s="700" t="s">
        <v>5</v>
      </c>
      <c r="M3" s="701"/>
      <c r="N3" s="700" t="s">
        <v>6</v>
      </c>
      <c r="O3" s="701"/>
      <c r="P3" s="700" t="s">
        <v>7</v>
      </c>
      <c r="Q3" s="701"/>
      <c r="R3" s="700" t="s">
        <v>8</v>
      </c>
      <c r="S3" s="701"/>
      <c r="T3" s="700" t="s">
        <v>9</v>
      </c>
      <c r="U3" s="701"/>
      <c r="V3" s="700" t="s">
        <v>10</v>
      </c>
      <c r="W3" s="701"/>
      <c r="X3" s="700" t="s">
        <v>11</v>
      </c>
      <c r="Y3" s="701"/>
      <c r="Z3" s="700" t="s">
        <v>12</v>
      </c>
      <c r="AA3" s="701"/>
      <c r="AB3" s="700" t="s">
        <v>13</v>
      </c>
      <c r="AC3" s="701"/>
      <c r="AD3" s="700" t="s">
        <v>2</v>
      </c>
      <c r="AE3" s="701"/>
      <c r="AF3" s="700" t="s">
        <v>3</v>
      </c>
      <c r="AG3" s="701"/>
      <c r="AH3" s="700" t="s">
        <v>4</v>
      </c>
      <c r="AI3" s="701"/>
      <c r="AJ3" s="700" t="s">
        <v>5</v>
      </c>
      <c r="AK3" s="701"/>
      <c r="AL3" s="700" t="s">
        <v>6</v>
      </c>
      <c r="AM3" s="701"/>
      <c r="AN3" s="700" t="s">
        <v>7</v>
      </c>
      <c r="AO3" s="701"/>
      <c r="AP3" s="700" t="s">
        <v>8</v>
      </c>
      <c r="AQ3" s="701"/>
      <c r="AR3" s="700" t="s">
        <v>9</v>
      </c>
      <c r="AS3" s="701"/>
      <c r="AT3" s="700" t="s">
        <v>10</v>
      </c>
      <c r="AU3" s="701"/>
      <c r="AV3" s="700" t="s">
        <v>11</v>
      </c>
      <c r="AW3" s="701"/>
      <c r="AX3" s="700" t="s">
        <v>12</v>
      </c>
      <c r="AY3" s="701"/>
      <c r="AZ3" s="700" t="s">
        <v>13</v>
      </c>
      <c r="BA3" s="701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702" t="s">
        <v>67</v>
      </c>
      <c r="G6" s="703"/>
      <c r="H6" s="703"/>
      <c r="I6" s="703"/>
      <c r="J6" s="703"/>
      <c r="K6" s="703"/>
      <c r="L6" s="703"/>
      <c r="M6" s="703"/>
      <c r="N6" s="703"/>
      <c r="O6" s="703"/>
      <c r="P6" s="703"/>
      <c r="Q6" s="703"/>
      <c r="R6" s="703"/>
      <c r="S6" s="703"/>
      <c r="T6" s="703"/>
      <c r="U6" s="703"/>
      <c r="V6" s="703"/>
      <c r="W6" s="703"/>
      <c r="X6" s="703"/>
      <c r="Y6" s="703"/>
      <c r="Z6" s="703"/>
      <c r="AA6" s="703"/>
      <c r="AB6" s="703"/>
      <c r="AC6" s="722"/>
      <c r="AD6" s="702" t="s">
        <v>16</v>
      </c>
      <c r="AE6" s="703"/>
      <c r="AF6" s="703"/>
      <c r="AG6" s="703"/>
      <c r="AH6" s="703"/>
      <c r="AI6" s="703"/>
      <c r="AJ6" s="703"/>
      <c r="AK6" s="703"/>
      <c r="AL6" s="703"/>
      <c r="AM6" s="703"/>
      <c r="AN6" s="703"/>
      <c r="AO6" s="703"/>
      <c r="AP6" s="703"/>
      <c r="AQ6" s="703"/>
      <c r="AR6" s="703"/>
      <c r="AS6" s="703"/>
      <c r="AT6" s="703"/>
      <c r="AU6" s="703"/>
      <c r="AV6" s="703"/>
      <c r="AW6" s="703"/>
      <c r="AX6" s="703"/>
      <c r="AY6" s="703"/>
      <c r="AZ6" s="703"/>
      <c r="BA6" s="722"/>
      <c r="BC6" s="204"/>
      <c r="BD6" s="50"/>
    </row>
    <row r="7" spans="1:56" ht="9" customHeight="1" x14ac:dyDescent="0.15">
      <c r="B7" s="201"/>
      <c r="C7" s="202"/>
      <c r="D7" s="202"/>
      <c r="E7" s="200"/>
      <c r="F7" s="700" t="s">
        <v>2</v>
      </c>
      <c r="G7" s="701"/>
      <c r="H7" s="700" t="s">
        <v>3</v>
      </c>
      <c r="I7" s="701"/>
      <c r="J7" s="700" t="s">
        <v>4</v>
      </c>
      <c r="K7" s="701"/>
      <c r="L7" s="700" t="s">
        <v>5</v>
      </c>
      <c r="M7" s="701"/>
      <c r="N7" s="700" t="s">
        <v>6</v>
      </c>
      <c r="O7" s="701"/>
      <c r="P7" s="700" t="s">
        <v>7</v>
      </c>
      <c r="Q7" s="701"/>
      <c r="R7" s="700" t="s">
        <v>8</v>
      </c>
      <c r="S7" s="701"/>
      <c r="T7" s="700" t="s">
        <v>9</v>
      </c>
      <c r="U7" s="701"/>
      <c r="V7" s="700" t="s">
        <v>10</v>
      </c>
      <c r="W7" s="701"/>
      <c r="X7" s="700" t="s">
        <v>11</v>
      </c>
      <c r="Y7" s="701"/>
      <c r="Z7" s="700" t="s">
        <v>12</v>
      </c>
      <c r="AA7" s="701"/>
      <c r="AB7" s="700" t="s">
        <v>13</v>
      </c>
      <c r="AC7" s="701"/>
      <c r="AD7" s="700" t="s">
        <v>2</v>
      </c>
      <c r="AE7" s="701"/>
      <c r="AF7" s="700" t="s">
        <v>3</v>
      </c>
      <c r="AG7" s="701"/>
      <c r="AH7" s="700" t="s">
        <v>4</v>
      </c>
      <c r="AI7" s="701"/>
      <c r="AJ7" s="700" t="s">
        <v>5</v>
      </c>
      <c r="AK7" s="701"/>
      <c r="AL7" s="700" t="s">
        <v>6</v>
      </c>
      <c r="AM7" s="701"/>
      <c r="AN7" s="700" t="s">
        <v>7</v>
      </c>
      <c r="AO7" s="701"/>
      <c r="AP7" s="700" t="s">
        <v>8</v>
      </c>
      <c r="AQ7" s="701"/>
      <c r="AR7" s="700" t="s">
        <v>9</v>
      </c>
      <c r="AS7" s="701"/>
      <c r="AT7" s="700" t="s">
        <v>10</v>
      </c>
      <c r="AU7" s="701"/>
      <c r="AV7" s="700" t="s">
        <v>11</v>
      </c>
      <c r="AW7" s="701"/>
      <c r="AX7" s="700" t="s">
        <v>12</v>
      </c>
      <c r="AY7" s="701"/>
      <c r="AZ7" s="700" t="s">
        <v>13</v>
      </c>
      <c r="BA7" s="701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697"/>
      <c r="G8" s="697"/>
      <c r="H8" s="697"/>
      <c r="I8" s="697"/>
      <c r="J8" s="697"/>
      <c r="K8" s="697"/>
      <c r="L8" s="671"/>
      <c r="M8" s="675"/>
      <c r="N8" s="671"/>
      <c r="O8" s="675"/>
      <c r="P8" s="671"/>
      <c r="Q8" s="675"/>
      <c r="R8" s="671"/>
      <c r="S8" s="675"/>
      <c r="T8" s="671"/>
      <c r="U8" s="675"/>
      <c r="V8" s="671"/>
      <c r="W8" s="675"/>
      <c r="X8" s="671"/>
      <c r="Y8" s="675"/>
      <c r="Z8" s="671"/>
      <c r="AA8" s="675"/>
      <c r="AB8" s="671"/>
      <c r="AC8" s="675"/>
      <c r="AD8" s="671"/>
      <c r="AE8" s="675"/>
      <c r="AF8" s="671"/>
      <c r="AG8" s="675"/>
      <c r="AH8" s="671"/>
      <c r="AI8" s="675"/>
      <c r="AJ8" s="671"/>
      <c r="AK8" s="675"/>
      <c r="AL8" s="671"/>
      <c r="AM8" s="675"/>
      <c r="AN8" s="671"/>
      <c r="AO8" s="675"/>
      <c r="AP8" s="671"/>
      <c r="AQ8" s="675"/>
      <c r="AR8" s="671"/>
      <c r="AS8" s="675"/>
      <c r="AT8" s="671"/>
      <c r="AU8" s="675"/>
      <c r="AV8" s="671"/>
      <c r="AW8" s="675"/>
      <c r="AX8" s="671"/>
      <c r="AY8" s="675"/>
      <c r="AZ8" s="671"/>
      <c r="BA8" s="675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697"/>
      <c r="G9" s="697"/>
      <c r="H9" s="692">
        <v>40</v>
      </c>
      <c r="I9" s="692"/>
      <c r="J9" s="692">
        <v>40</v>
      </c>
      <c r="K9" s="692"/>
      <c r="L9" s="692">
        <v>40</v>
      </c>
      <c r="M9" s="692"/>
      <c r="N9" s="692">
        <v>40</v>
      </c>
      <c r="O9" s="692"/>
      <c r="P9" s="692">
        <v>40</v>
      </c>
      <c r="Q9" s="692"/>
      <c r="R9" s="692">
        <v>40</v>
      </c>
      <c r="S9" s="692"/>
      <c r="T9" s="692">
        <v>40</v>
      </c>
      <c r="U9" s="692"/>
      <c r="V9" s="692">
        <v>40</v>
      </c>
      <c r="W9" s="692"/>
      <c r="X9" s="692">
        <v>40</v>
      </c>
      <c r="Y9" s="692"/>
      <c r="Z9" s="692">
        <v>40</v>
      </c>
      <c r="AA9" s="692"/>
      <c r="AB9" s="692">
        <v>35</v>
      </c>
      <c r="AC9" s="692"/>
      <c r="AD9" s="692">
        <v>35</v>
      </c>
      <c r="AE9" s="692"/>
      <c r="AF9" s="692">
        <v>40</v>
      </c>
      <c r="AG9" s="692"/>
      <c r="AH9" s="692">
        <v>40</v>
      </c>
      <c r="AI9" s="692"/>
      <c r="AJ9" s="692">
        <v>40</v>
      </c>
      <c r="AK9" s="692"/>
      <c r="AL9" s="692">
        <v>40</v>
      </c>
      <c r="AM9" s="692"/>
      <c r="AN9" s="692">
        <v>40</v>
      </c>
      <c r="AO9" s="692"/>
      <c r="AP9" s="692">
        <v>40</v>
      </c>
      <c r="AQ9" s="692"/>
      <c r="AR9" s="692">
        <v>40</v>
      </c>
      <c r="AS9" s="692"/>
      <c r="AT9" s="692">
        <v>40</v>
      </c>
      <c r="AU9" s="692"/>
      <c r="AV9" s="692">
        <v>40</v>
      </c>
      <c r="AW9" s="692"/>
      <c r="AX9" s="692">
        <v>40</v>
      </c>
      <c r="AY9" s="692"/>
      <c r="AZ9" s="671"/>
      <c r="BA9" s="675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697"/>
      <c r="G10" s="697"/>
      <c r="H10" s="692">
        <v>20</v>
      </c>
      <c r="I10" s="692"/>
      <c r="J10" s="692">
        <v>20</v>
      </c>
      <c r="K10" s="692"/>
      <c r="L10" s="692">
        <v>20</v>
      </c>
      <c r="M10" s="692"/>
      <c r="N10" s="692">
        <v>20</v>
      </c>
      <c r="O10" s="692"/>
      <c r="P10" s="692">
        <v>20</v>
      </c>
      <c r="Q10" s="692"/>
      <c r="R10" s="692">
        <v>20</v>
      </c>
      <c r="S10" s="692"/>
      <c r="T10" s="692">
        <v>20</v>
      </c>
      <c r="U10" s="692"/>
      <c r="V10" s="692">
        <v>20</v>
      </c>
      <c r="W10" s="692"/>
      <c r="X10" s="692">
        <v>20</v>
      </c>
      <c r="Y10" s="692"/>
      <c r="Z10" s="692">
        <v>20</v>
      </c>
      <c r="AA10" s="692"/>
      <c r="AB10" s="692">
        <v>15</v>
      </c>
      <c r="AC10" s="692"/>
      <c r="AD10" s="692">
        <v>15</v>
      </c>
      <c r="AE10" s="692"/>
      <c r="AF10" s="692">
        <v>20</v>
      </c>
      <c r="AG10" s="692"/>
      <c r="AH10" s="692">
        <v>20</v>
      </c>
      <c r="AI10" s="692"/>
      <c r="AJ10" s="692">
        <v>20</v>
      </c>
      <c r="AK10" s="692"/>
      <c r="AL10" s="692">
        <v>20</v>
      </c>
      <c r="AM10" s="692"/>
      <c r="AN10" s="692">
        <v>20</v>
      </c>
      <c r="AO10" s="692"/>
      <c r="AP10" s="692">
        <v>20</v>
      </c>
      <c r="AQ10" s="692"/>
      <c r="AR10" s="692">
        <v>20</v>
      </c>
      <c r="AS10" s="692"/>
      <c r="AT10" s="692">
        <v>20</v>
      </c>
      <c r="AU10" s="692"/>
      <c r="AV10" s="692">
        <v>20</v>
      </c>
      <c r="AW10" s="692"/>
      <c r="AX10" s="692">
        <v>20</v>
      </c>
      <c r="AY10" s="692"/>
      <c r="AZ10" s="671"/>
      <c r="BA10" s="675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697"/>
      <c r="G11" s="697"/>
      <c r="H11" s="697"/>
      <c r="I11" s="697"/>
      <c r="J11" s="697"/>
      <c r="K11" s="697"/>
      <c r="L11" s="671"/>
      <c r="M11" s="675"/>
      <c r="N11" s="671"/>
      <c r="O11" s="675"/>
      <c r="P11" s="671"/>
      <c r="Q11" s="675"/>
      <c r="R11" s="671"/>
      <c r="S11" s="675"/>
      <c r="T11" s="671"/>
      <c r="U11" s="675"/>
      <c r="V11" s="671"/>
      <c r="W11" s="675"/>
      <c r="X11" s="671"/>
      <c r="Y11" s="675"/>
      <c r="Z11" s="671"/>
      <c r="AA11" s="675"/>
      <c r="AB11" s="671"/>
      <c r="AC11" s="675"/>
      <c r="AD11" s="671"/>
      <c r="AE11" s="675"/>
      <c r="AF11" s="671"/>
      <c r="AG11" s="675"/>
      <c r="AH11" s="671"/>
      <c r="AI11" s="675"/>
      <c r="AJ11" s="671"/>
      <c r="AK11" s="675"/>
      <c r="AL11" s="671"/>
      <c r="AM11" s="675"/>
      <c r="AN11" s="671"/>
      <c r="AO11" s="675"/>
      <c r="AP11" s="671"/>
      <c r="AQ11" s="675"/>
      <c r="AR11" s="671"/>
      <c r="AS11" s="675"/>
      <c r="AT11" s="671"/>
      <c r="AU11" s="675"/>
      <c r="AV11" s="671"/>
      <c r="AW11" s="675"/>
      <c r="AX11" s="671"/>
      <c r="AY11" s="675"/>
      <c r="AZ11" s="671"/>
      <c r="BA11" s="675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697"/>
      <c r="G12" s="697"/>
      <c r="H12" s="674">
        <v>100</v>
      </c>
      <c r="I12" s="674"/>
      <c r="J12" s="674">
        <v>80</v>
      </c>
      <c r="K12" s="674"/>
      <c r="L12" s="674">
        <v>80</v>
      </c>
      <c r="M12" s="674"/>
      <c r="N12" s="674">
        <v>80</v>
      </c>
      <c r="O12" s="674"/>
      <c r="P12" s="674">
        <v>80</v>
      </c>
      <c r="Q12" s="674"/>
      <c r="R12" s="674">
        <v>80</v>
      </c>
      <c r="S12" s="674"/>
      <c r="T12" s="674">
        <v>80</v>
      </c>
      <c r="U12" s="674"/>
      <c r="V12" s="674">
        <v>80</v>
      </c>
      <c r="W12" s="674"/>
      <c r="X12" s="674">
        <v>80</v>
      </c>
      <c r="Y12" s="674"/>
      <c r="Z12" s="674">
        <v>80</v>
      </c>
      <c r="AA12" s="674"/>
      <c r="AB12" s="674">
        <v>70</v>
      </c>
      <c r="AC12" s="674"/>
      <c r="AD12" s="674">
        <v>70</v>
      </c>
      <c r="AE12" s="674"/>
      <c r="AF12" s="674">
        <v>80</v>
      </c>
      <c r="AG12" s="674"/>
      <c r="AH12" s="674">
        <v>80</v>
      </c>
      <c r="AI12" s="674"/>
      <c r="AJ12" s="674">
        <v>80</v>
      </c>
      <c r="AK12" s="674"/>
      <c r="AL12" s="674">
        <v>80</v>
      </c>
      <c r="AM12" s="674"/>
      <c r="AN12" s="674">
        <v>80</v>
      </c>
      <c r="AO12" s="674"/>
      <c r="AP12" s="674">
        <v>80</v>
      </c>
      <c r="AQ12" s="674"/>
      <c r="AR12" s="674">
        <v>80</v>
      </c>
      <c r="AS12" s="674"/>
      <c r="AT12" s="674">
        <v>80</v>
      </c>
      <c r="AU12" s="674"/>
      <c r="AV12" s="674">
        <v>80</v>
      </c>
      <c r="AW12" s="674"/>
      <c r="AX12" s="674">
        <v>80</v>
      </c>
      <c r="AY12" s="674"/>
      <c r="AZ12" s="671"/>
      <c r="BA12" s="675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697"/>
      <c r="G13" s="697"/>
      <c r="H13" s="697"/>
      <c r="I13" s="697"/>
      <c r="J13" s="697"/>
      <c r="K13" s="697"/>
      <c r="L13" s="671"/>
      <c r="M13" s="675"/>
      <c r="N13" s="671"/>
      <c r="O13" s="675"/>
      <c r="P13" s="671"/>
      <c r="Q13" s="675"/>
      <c r="R13" s="671"/>
      <c r="S13" s="675"/>
      <c r="T13" s="671"/>
      <c r="U13" s="675"/>
      <c r="V13" s="671"/>
      <c r="W13" s="675"/>
      <c r="X13" s="671"/>
      <c r="Y13" s="675"/>
      <c r="Z13" s="671"/>
      <c r="AA13" s="675"/>
      <c r="AB13" s="671"/>
      <c r="AC13" s="675"/>
      <c r="AD13" s="671"/>
      <c r="AE13" s="675"/>
      <c r="AF13" s="671"/>
      <c r="AG13" s="675"/>
      <c r="AH13" s="671"/>
      <c r="AI13" s="675"/>
      <c r="AJ13" s="671"/>
      <c r="AK13" s="675"/>
      <c r="AL13" s="671"/>
      <c r="AM13" s="675"/>
      <c r="AN13" s="671"/>
      <c r="AO13" s="675"/>
      <c r="AP13" s="671"/>
      <c r="AQ13" s="675"/>
      <c r="AR13" s="671"/>
      <c r="AS13" s="675"/>
      <c r="AT13" s="671"/>
      <c r="AU13" s="675"/>
      <c r="AV13" s="671"/>
      <c r="AW13" s="675"/>
      <c r="AX13" s="671"/>
      <c r="AY13" s="675"/>
      <c r="AZ13" s="671"/>
      <c r="BA13" s="675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697"/>
      <c r="G14" s="697"/>
      <c r="H14" s="674">
        <v>150</v>
      </c>
      <c r="I14" s="674"/>
      <c r="J14" s="674">
        <v>150</v>
      </c>
      <c r="K14" s="674"/>
      <c r="L14" s="674">
        <v>150</v>
      </c>
      <c r="M14" s="674"/>
      <c r="N14" s="674">
        <v>150</v>
      </c>
      <c r="O14" s="674"/>
      <c r="P14" s="674">
        <v>150</v>
      </c>
      <c r="Q14" s="674"/>
      <c r="R14" s="674">
        <v>150</v>
      </c>
      <c r="S14" s="674"/>
      <c r="T14" s="674">
        <v>150</v>
      </c>
      <c r="U14" s="674"/>
      <c r="V14" s="674">
        <v>150</v>
      </c>
      <c r="W14" s="674"/>
      <c r="X14" s="674">
        <v>150</v>
      </c>
      <c r="Y14" s="674"/>
      <c r="Z14" s="674">
        <v>150</v>
      </c>
      <c r="AA14" s="674"/>
      <c r="AB14" s="674">
        <v>140</v>
      </c>
      <c r="AC14" s="674"/>
      <c r="AD14" s="674">
        <v>140</v>
      </c>
      <c r="AE14" s="674"/>
      <c r="AF14" s="674">
        <v>150</v>
      </c>
      <c r="AG14" s="674"/>
      <c r="AH14" s="674">
        <v>150</v>
      </c>
      <c r="AI14" s="674"/>
      <c r="AJ14" s="674">
        <v>150</v>
      </c>
      <c r="AK14" s="674"/>
      <c r="AL14" s="674">
        <v>150</v>
      </c>
      <c r="AM14" s="674"/>
      <c r="AN14" s="674">
        <v>150</v>
      </c>
      <c r="AO14" s="674"/>
      <c r="AP14" s="674">
        <v>150</v>
      </c>
      <c r="AQ14" s="674"/>
      <c r="AR14" s="674">
        <v>150</v>
      </c>
      <c r="AS14" s="674"/>
      <c r="AT14" s="674">
        <v>150</v>
      </c>
      <c r="AU14" s="674"/>
      <c r="AV14" s="674">
        <v>150</v>
      </c>
      <c r="AW14" s="674"/>
      <c r="AX14" s="674">
        <v>150</v>
      </c>
      <c r="AY14" s="674"/>
      <c r="AZ14" s="671"/>
      <c r="BA14" s="675"/>
      <c r="BB14" s="50"/>
      <c r="BD14" s="50"/>
    </row>
    <row r="15" spans="1:56" ht="3" customHeight="1" x14ac:dyDescent="0.2">
      <c r="B15" s="192"/>
      <c r="C15" s="195"/>
      <c r="D15" s="209"/>
      <c r="E15" s="207"/>
      <c r="F15" s="697"/>
      <c r="G15" s="697"/>
      <c r="H15" s="697"/>
      <c r="I15" s="697"/>
      <c r="J15" s="697"/>
      <c r="K15" s="697"/>
      <c r="L15" s="671"/>
      <c r="M15" s="675"/>
      <c r="N15" s="671"/>
      <c r="O15" s="675"/>
      <c r="P15" s="671"/>
      <c r="Q15" s="675"/>
      <c r="R15" s="671"/>
      <c r="S15" s="675"/>
      <c r="T15" s="671"/>
      <c r="U15" s="675"/>
      <c r="V15" s="671"/>
      <c r="W15" s="675"/>
      <c r="X15" s="671"/>
      <c r="Y15" s="675"/>
      <c r="Z15" s="671"/>
      <c r="AA15" s="675"/>
      <c r="AB15" s="671"/>
      <c r="AC15" s="675"/>
      <c r="AD15" s="671"/>
      <c r="AE15" s="675"/>
      <c r="AF15" s="671"/>
      <c r="AG15" s="675"/>
      <c r="AH15" s="671"/>
      <c r="AI15" s="675"/>
      <c r="AJ15" s="671"/>
      <c r="AK15" s="675"/>
      <c r="AL15" s="671"/>
      <c r="AM15" s="675"/>
      <c r="AN15" s="671"/>
      <c r="AO15" s="675"/>
      <c r="AP15" s="671"/>
      <c r="AQ15" s="675"/>
      <c r="AR15" s="671"/>
      <c r="AS15" s="675"/>
      <c r="AT15" s="671"/>
      <c r="AU15" s="675"/>
      <c r="AV15" s="671"/>
      <c r="AW15" s="675"/>
      <c r="AX15" s="671"/>
      <c r="AY15" s="675"/>
      <c r="AZ15" s="671"/>
      <c r="BA15" s="675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671"/>
      <c r="G16" s="675"/>
      <c r="H16" s="674">
        <v>150</v>
      </c>
      <c r="I16" s="674"/>
      <c r="J16" s="674">
        <v>150</v>
      </c>
      <c r="K16" s="674"/>
      <c r="L16" s="674">
        <v>150</v>
      </c>
      <c r="M16" s="674"/>
      <c r="N16" s="674">
        <v>150</v>
      </c>
      <c r="O16" s="674"/>
      <c r="P16" s="674">
        <v>150</v>
      </c>
      <c r="Q16" s="674"/>
      <c r="R16" s="674">
        <v>150</v>
      </c>
      <c r="S16" s="674"/>
      <c r="T16" s="674">
        <v>150</v>
      </c>
      <c r="U16" s="674"/>
      <c r="V16" s="674">
        <v>150</v>
      </c>
      <c r="W16" s="674"/>
      <c r="X16" s="674">
        <v>150</v>
      </c>
      <c r="Y16" s="674"/>
      <c r="Z16" s="674">
        <v>150</v>
      </c>
      <c r="AA16" s="674"/>
      <c r="AB16" s="674">
        <v>140</v>
      </c>
      <c r="AC16" s="674"/>
      <c r="AD16" s="674">
        <v>140</v>
      </c>
      <c r="AE16" s="674"/>
      <c r="AF16" s="674">
        <v>150</v>
      </c>
      <c r="AG16" s="674"/>
      <c r="AH16" s="674">
        <v>150</v>
      </c>
      <c r="AI16" s="674"/>
      <c r="AJ16" s="674">
        <v>150</v>
      </c>
      <c r="AK16" s="674"/>
      <c r="AL16" s="674">
        <v>150</v>
      </c>
      <c r="AM16" s="674"/>
      <c r="AN16" s="674">
        <v>150</v>
      </c>
      <c r="AO16" s="674"/>
      <c r="AP16" s="674">
        <v>150</v>
      </c>
      <c r="AQ16" s="674"/>
      <c r="AR16" s="674">
        <v>150</v>
      </c>
      <c r="AS16" s="674"/>
      <c r="AT16" s="674">
        <v>150</v>
      </c>
      <c r="AU16" s="674"/>
      <c r="AV16" s="674">
        <v>150</v>
      </c>
      <c r="AW16" s="674"/>
      <c r="AX16" s="674">
        <v>150</v>
      </c>
      <c r="AY16" s="674"/>
      <c r="AZ16" s="671"/>
      <c r="BA16" s="675"/>
      <c r="BB16" s="50"/>
      <c r="BD16" s="50"/>
    </row>
    <row r="17" spans="2:56" ht="3" customHeight="1" x14ac:dyDescent="0.2">
      <c r="B17" s="186"/>
      <c r="C17" s="186"/>
      <c r="D17" s="206"/>
      <c r="E17" s="207"/>
      <c r="F17" s="697"/>
      <c r="G17" s="697"/>
      <c r="H17" s="697"/>
      <c r="I17" s="697"/>
      <c r="J17" s="697"/>
      <c r="K17" s="697"/>
      <c r="L17" s="671"/>
      <c r="M17" s="675"/>
      <c r="N17" s="671"/>
      <c r="O17" s="675"/>
      <c r="P17" s="671"/>
      <c r="Q17" s="675"/>
      <c r="R17" s="671"/>
      <c r="S17" s="675"/>
      <c r="T17" s="671"/>
      <c r="U17" s="675"/>
      <c r="V17" s="671"/>
      <c r="W17" s="675"/>
      <c r="X17" s="671"/>
      <c r="Y17" s="675"/>
      <c r="Z17" s="671"/>
      <c r="AA17" s="675"/>
      <c r="AB17" s="671"/>
      <c r="AC17" s="675"/>
      <c r="AD17" s="671"/>
      <c r="AE17" s="675"/>
      <c r="AF17" s="671"/>
      <c r="AG17" s="675"/>
      <c r="AH17" s="671"/>
      <c r="AI17" s="675"/>
      <c r="AJ17" s="671"/>
      <c r="AK17" s="675"/>
      <c r="AL17" s="671"/>
      <c r="AM17" s="675"/>
      <c r="AN17" s="671"/>
      <c r="AO17" s="675"/>
      <c r="AP17" s="671"/>
      <c r="AQ17" s="675"/>
      <c r="AR17" s="671"/>
      <c r="AS17" s="675"/>
      <c r="AT17" s="671"/>
      <c r="AU17" s="675"/>
      <c r="AV17" s="671"/>
      <c r="AW17" s="675"/>
      <c r="AX17" s="671"/>
      <c r="AY17" s="675"/>
      <c r="AZ17" s="671"/>
      <c r="BA17" s="675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697"/>
      <c r="G18" s="697"/>
      <c r="H18" s="674">
        <v>75</v>
      </c>
      <c r="I18" s="674"/>
      <c r="J18" s="674">
        <v>75</v>
      </c>
      <c r="K18" s="674"/>
      <c r="L18" s="674">
        <v>75</v>
      </c>
      <c r="M18" s="674"/>
      <c r="N18" s="674">
        <v>75</v>
      </c>
      <c r="O18" s="674"/>
      <c r="P18" s="674">
        <v>75</v>
      </c>
      <c r="Q18" s="674"/>
      <c r="R18" s="674">
        <v>75</v>
      </c>
      <c r="S18" s="674"/>
      <c r="T18" s="674">
        <v>75</v>
      </c>
      <c r="U18" s="674"/>
      <c r="V18" s="674">
        <v>75</v>
      </c>
      <c r="W18" s="674"/>
      <c r="X18" s="674">
        <v>75</v>
      </c>
      <c r="Y18" s="674"/>
      <c r="Z18" s="674">
        <v>75</v>
      </c>
      <c r="AA18" s="674"/>
      <c r="AB18" s="674">
        <v>70</v>
      </c>
      <c r="AC18" s="674"/>
      <c r="AD18" s="674">
        <v>70</v>
      </c>
      <c r="AE18" s="674"/>
      <c r="AF18" s="674">
        <v>75</v>
      </c>
      <c r="AG18" s="674"/>
      <c r="AH18" s="674">
        <v>75</v>
      </c>
      <c r="AI18" s="674"/>
      <c r="AJ18" s="674">
        <v>75</v>
      </c>
      <c r="AK18" s="674"/>
      <c r="AL18" s="674">
        <v>75</v>
      </c>
      <c r="AM18" s="674"/>
      <c r="AN18" s="674">
        <v>75</v>
      </c>
      <c r="AO18" s="674"/>
      <c r="AP18" s="674">
        <v>75</v>
      </c>
      <c r="AQ18" s="674"/>
      <c r="AR18" s="674">
        <v>75</v>
      </c>
      <c r="AS18" s="674"/>
      <c r="AT18" s="674">
        <v>75</v>
      </c>
      <c r="AU18" s="674"/>
      <c r="AV18" s="674">
        <v>75</v>
      </c>
      <c r="AW18" s="674"/>
      <c r="AX18" s="674">
        <v>75</v>
      </c>
      <c r="AY18" s="674"/>
      <c r="AZ18" s="671"/>
      <c r="BA18" s="675"/>
      <c r="BB18" s="50"/>
      <c r="BD18" s="50"/>
    </row>
    <row r="19" spans="2:56" ht="3" customHeight="1" x14ac:dyDescent="0.2">
      <c r="B19" s="186"/>
      <c r="C19" s="186"/>
      <c r="D19" s="206"/>
      <c r="E19" s="207"/>
      <c r="F19" s="697"/>
      <c r="G19" s="697"/>
      <c r="H19" s="697"/>
      <c r="I19" s="697"/>
      <c r="J19" s="697"/>
      <c r="K19" s="697"/>
      <c r="L19" s="671"/>
      <c r="M19" s="675"/>
      <c r="N19" s="671"/>
      <c r="O19" s="675"/>
      <c r="P19" s="671"/>
      <c r="Q19" s="675"/>
      <c r="R19" s="671"/>
      <c r="S19" s="675"/>
      <c r="T19" s="671"/>
      <c r="U19" s="675"/>
      <c r="V19" s="671"/>
      <c r="W19" s="675"/>
      <c r="X19" s="671"/>
      <c r="Y19" s="675"/>
      <c r="Z19" s="671"/>
      <c r="AA19" s="675"/>
      <c r="AB19" s="671"/>
      <c r="AC19" s="675"/>
      <c r="AD19" s="671"/>
      <c r="AE19" s="675"/>
      <c r="AF19" s="671"/>
      <c r="AG19" s="675"/>
      <c r="AH19" s="671"/>
      <c r="AI19" s="675"/>
      <c r="AJ19" s="671"/>
      <c r="AK19" s="675"/>
      <c r="AL19" s="671"/>
      <c r="AM19" s="675"/>
      <c r="AN19" s="671"/>
      <c r="AO19" s="675"/>
      <c r="AP19" s="671"/>
      <c r="AQ19" s="675"/>
      <c r="AR19" s="671"/>
      <c r="AS19" s="675"/>
      <c r="AT19" s="671"/>
      <c r="AU19" s="675"/>
      <c r="AV19" s="671"/>
      <c r="AW19" s="675"/>
      <c r="AX19" s="671"/>
      <c r="AY19" s="675"/>
      <c r="AZ19" s="671"/>
      <c r="BA19" s="675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697"/>
      <c r="G20" s="697"/>
      <c r="H20" s="674">
        <v>75</v>
      </c>
      <c r="I20" s="674"/>
      <c r="J20" s="674">
        <v>75</v>
      </c>
      <c r="K20" s="674"/>
      <c r="L20" s="674">
        <v>75</v>
      </c>
      <c r="M20" s="674"/>
      <c r="N20" s="674">
        <v>75</v>
      </c>
      <c r="O20" s="674"/>
      <c r="P20" s="674">
        <v>75</v>
      </c>
      <c r="Q20" s="674"/>
      <c r="R20" s="674">
        <v>75</v>
      </c>
      <c r="S20" s="674"/>
      <c r="T20" s="674">
        <v>75</v>
      </c>
      <c r="U20" s="674"/>
      <c r="V20" s="674">
        <v>75</v>
      </c>
      <c r="W20" s="674"/>
      <c r="X20" s="674">
        <v>75</v>
      </c>
      <c r="Y20" s="674"/>
      <c r="Z20" s="674">
        <v>75</v>
      </c>
      <c r="AA20" s="674"/>
      <c r="AB20" s="674">
        <v>70</v>
      </c>
      <c r="AC20" s="674"/>
      <c r="AD20" s="674">
        <v>70</v>
      </c>
      <c r="AE20" s="674"/>
      <c r="AF20" s="674">
        <v>75</v>
      </c>
      <c r="AG20" s="674"/>
      <c r="AH20" s="674">
        <v>75</v>
      </c>
      <c r="AI20" s="674"/>
      <c r="AJ20" s="674">
        <v>75</v>
      </c>
      <c r="AK20" s="674"/>
      <c r="AL20" s="674">
        <v>75</v>
      </c>
      <c r="AM20" s="674"/>
      <c r="AN20" s="674">
        <v>75</v>
      </c>
      <c r="AO20" s="674"/>
      <c r="AP20" s="674">
        <v>75</v>
      </c>
      <c r="AQ20" s="674"/>
      <c r="AR20" s="674">
        <v>75</v>
      </c>
      <c r="AS20" s="674"/>
      <c r="AT20" s="674">
        <v>75</v>
      </c>
      <c r="AU20" s="674"/>
      <c r="AV20" s="674">
        <v>75</v>
      </c>
      <c r="AW20" s="674"/>
      <c r="AX20" s="674">
        <v>75</v>
      </c>
      <c r="AY20" s="674"/>
      <c r="AZ20" s="671"/>
      <c r="BA20" s="675"/>
      <c r="BB20" s="50"/>
      <c r="BD20" s="50"/>
    </row>
    <row r="21" spans="2:56" ht="3" customHeight="1" x14ac:dyDescent="0.2">
      <c r="B21" s="192"/>
      <c r="C21" s="192"/>
      <c r="D21" s="206"/>
      <c r="E21" s="207"/>
      <c r="F21" s="697"/>
      <c r="G21" s="697"/>
      <c r="H21" s="697"/>
      <c r="I21" s="697"/>
      <c r="J21" s="697"/>
      <c r="K21" s="697"/>
      <c r="L21" s="671"/>
      <c r="M21" s="675"/>
      <c r="N21" s="671"/>
      <c r="O21" s="675"/>
      <c r="P21" s="671"/>
      <c r="Q21" s="675"/>
      <c r="R21" s="671"/>
      <c r="S21" s="675"/>
      <c r="T21" s="671"/>
      <c r="U21" s="675"/>
      <c r="V21" s="671"/>
      <c r="W21" s="675"/>
      <c r="X21" s="671"/>
      <c r="Y21" s="675"/>
      <c r="Z21" s="671"/>
      <c r="AA21" s="675"/>
      <c r="AB21" s="671"/>
      <c r="AC21" s="675"/>
      <c r="AD21" s="671"/>
      <c r="AE21" s="675"/>
      <c r="AF21" s="671"/>
      <c r="AG21" s="675"/>
      <c r="AH21" s="671"/>
      <c r="AI21" s="675"/>
      <c r="AJ21" s="671"/>
      <c r="AK21" s="675"/>
      <c r="AL21" s="671"/>
      <c r="AM21" s="675"/>
      <c r="AN21" s="671"/>
      <c r="AO21" s="675"/>
      <c r="AP21" s="671"/>
      <c r="AQ21" s="675"/>
      <c r="AR21" s="671"/>
      <c r="AS21" s="675"/>
      <c r="AT21" s="671"/>
      <c r="AU21" s="675"/>
      <c r="AV21" s="671"/>
      <c r="AW21" s="675"/>
      <c r="AX21" s="671"/>
      <c r="AY21" s="675"/>
      <c r="AZ21" s="671"/>
      <c r="BA21" s="675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671"/>
      <c r="G22" s="675"/>
      <c r="H22" s="674">
        <v>150</v>
      </c>
      <c r="I22" s="674"/>
      <c r="J22" s="674">
        <v>150</v>
      </c>
      <c r="K22" s="674"/>
      <c r="L22" s="674">
        <v>150</v>
      </c>
      <c r="M22" s="674"/>
      <c r="N22" s="674">
        <v>150</v>
      </c>
      <c r="O22" s="674"/>
      <c r="P22" s="674">
        <v>150</v>
      </c>
      <c r="Q22" s="674"/>
      <c r="R22" s="674">
        <v>150</v>
      </c>
      <c r="S22" s="674"/>
      <c r="T22" s="674">
        <v>150</v>
      </c>
      <c r="U22" s="674"/>
      <c r="V22" s="674">
        <v>150</v>
      </c>
      <c r="W22" s="674"/>
      <c r="X22" s="674">
        <v>150</v>
      </c>
      <c r="Y22" s="674"/>
      <c r="Z22" s="674">
        <v>150</v>
      </c>
      <c r="AA22" s="674"/>
      <c r="AB22" s="674">
        <v>140</v>
      </c>
      <c r="AC22" s="674"/>
      <c r="AD22" s="674">
        <v>140</v>
      </c>
      <c r="AE22" s="674"/>
      <c r="AF22" s="674">
        <v>150</v>
      </c>
      <c r="AG22" s="674"/>
      <c r="AH22" s="674">
        <v>150</v>
      </c>
      <c r="AI22" s="674"/>
      <c r="AJ22" s="674">
        <v>150</v>
      </c>
      <c r="AK22" s="674"/>
      <c r="AL22" s="674">
        <v>150</v>
      </c>
      <c r="AM22" s="674"/>
      <c r="AN22" s="674">
        <v>150</v>
      </c>
      <c r="AO22" s="674"/>
      <c r="AP22" s="674">
        <v>150</v>
      </c>
      <c r="AQ22" s="674"/>
      <c r="AR22" s="674">
        <v>150</v>
      </c>
      <c r="AS22" s="674"/>
      <c r="AT22" s="674">
        <v>150</v>
      </c>
      <c r="AU22" s="674"/>
      <c r="AV22" s="674">
        <v>150</v>
      </c>
      <c r="AW22" s="674"/>
      <c r="AX22" s="674">
        <v>150</v>
      </c>
      <c r="AY22" s="674"/>
      <c r="AZ22" s="671"/>
      <c r="BA22" s="675"/>
      <c r="BB22" s="50"/>
      <c r="BD22" s="50"/>
    </row>
    <row r="23" spans="2:56" ht="3" customHeight="1" x14ac:dyDescent="0.2">
      <c r="B23" s="187"/>
      <c r="C23" s="187"/>
      <c r="D23" s="206"/>
      <c r="E23" s="207"/>
      <c r="F23" s="671"/>
      <c r="G23" s="675"/>
      <c r="H23" s="671"/>
      <c r="I23" s="675"/>
      <c r="J23" s="671"/>
      <c r="K23" s="675"/>
      <c r="L23" s="671"/>
      <c r="M23" s="675"/>
      <c r="N23" s="671"/>
      <c r="O23" s="675"/>
      <c r="P23" s="671"/>
      <c r="Q23" s="675"/>
      <c r="R23" s="671"/>
      <c r="S23" s="675"/>
      <c r="T23" s="671"/>
      <c r="U23" s="675"/>
      <c r="V23" s="671"/>
      <c r="W23" s="675"/>
      <c r="X23" s="671"/>
      <c r="Y23" s="675"/>
      <c r="Z23" s="671"/>
      <c r="AA23" s="675"/>
      <c r="AB23" s="671"/>
      <c r="AC23" s="675"/>
      <c r="AD23" s="671"/>
      <c r="AE23" s="675"/>
      <c r="AF23" s="671"/>
      <c r="AG23" s="675"/>
      <c r="AH23" s="671"/>
      <c r="AI23" s="675"/>
      <c r="AJ23" s="671"/>
      <c r="AK23" s="675"/>
      <c r="AL23" s="671"/>
      <c r="AM23" s="675"/>
      <c r="AN23" s="671"/>
      <c r="AO23" s="675"/>
      <c r="AP23" s="671"/>
      <c r="AQ23" s="675"/>
      <c r="AR23" s="671"/>
      <c r="AS23" s="675"/>
      <c r="AT23" s="671"/>
      <c r="AU23" s="675"/>
      <c r="AV23" s="671"/>
      <c r="AW23" s="675"/>
      <c r="AX23" s="671"/>
      <c r="AY23" s="675"/>
      <c r="AZ23" s="671"/>
      <c r="BA23" s="675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671"/>
      <c r="G24" s="675"/>
      <c r="H24" s="674">
        <v>15</v>
      </c>
      <c r="I24" s="674"/>
      <c r="J24" s="674">
        <v>15</v>
      </c>
      <c r="K24" s="674"/>
      <c r="L24" s="674">
        <v>15</v>
      </c>
      <c r="M24" s="674"/>
      <c r="N24" s="674">
        <v>15</v>
      </c>
      <c r="O24" s="674"/>
      <c r="P24" s="674">
        <v>15</v>
      </c>
      <c r="Q24" s="674"/>
      <c r="R24" s="674">
        <v>15</v>
      </c>
      <c r="S24" s="674"/>
      <c r="T24" s="674">
        <v>15</v>
      </c>
      <c r="U24" s="674"/>
      <c r="V24" s="674">
        <v>15</v>
      </c>
      <c r="W24" s="674"/>
      <c r="X24" s="674">
        <v>15</v>
      </c>
      <c r="Y24" s="674"/>
      <c r="Z24" s="674">
        <v>15</v>
      </c>
      <c r="AA24" s="674"/>
      <c r="AB24" s="674">
        <v>10</v>
      </c>
      <c r="AC24" s="674"/>
      <c r="AD24" s="674">
        <v>10</v>
      </c>
      <c r="AE24" s="674"/>
      <c r="AF24" s="674">
        <v>15</v>
      </c>
      <c r="AG24" s="674"/>
      <c r="AH24" s="674">
        <v>15</v>
      </c>
      <c r="AI24" s="674"/>
      <c r="AJ24" s="674">
        <v>15</v>
      </c>
      <c r="AK24" s="674"/>
      <c r="AL24" s="674">
        <v>15</v>
      </c>
      <c r="AM24" s="674"/>
      <c r="AN24" s="674">
        <v>15</v>
      </c>
      <c r="AO24" s="674"/>
      <c r="AP24" s="674">
        <v>15</v>
      </c>
      <c r="AQ24" s="674"/>
      <c r="AR24" s="674">
        <v>15</v>
      </c>
      <c r="AS24" s="674"/>
      <c r="AT24" s="674">
        <v>15</v>
      </c>
      <c r="AU24" s="674"/>
      <c r="AV24" s="674">
        <v>15</v>
      </c>
      <c r="AW24" s="674"/>
      <c r="AX24" s="674">
        <v>15</v>
      </c>
      <c r="AY24" s="674"/>
      <c r="AZ24" s="671"/>
      <c r="BA24" s="675"/>
      <c r="BB24" s="50"/>
      <c r="BD24" s="50"/>
    </row>
    <row r="25" spans="2:56" ht="3" customHeight="1" x14ac:dyDescent="0.2">
      <c r="B25" s="186"/>
      <c r="C25" s="186"/>
      <c r="D25" s="206"/>
      <c r="E25" s="210"/>
      <c r="F25" s="697"/>
      <c r="G25" s="697"/>
      <c r="H25" s="697"/>
      <c r="I25" s="697"/>
      <c r="J25" s="697"/>
      <c r="K25" s="697"/>
      <c r="L25" s="671"/>
      <c r="M25" s="675"/>
      <c r="N25" s="671"/>
      <c r="O25" s="675"/>
      <c r="P25" s="671"/>
      <c r="Q25" s="675"/>
      <c r="R25" s="671"/>
      <c r="S25" s="675"/>
      <c r="T25" s="671"/>
      <c r="U25" s="675"/>
      <c r="V25" s="671"/>
      <c r="W25" s="675"/>
      <c r="X25" s="671"/>
      <c r="Y25" s="675"/>
      <c r="Z25" s="671"/>
      <c r="AA25" s="675"/>
      <c r="AB25" s="671"/>
      <c r="AC25" s="675"/>
      <c r="AD25" s="671"/>
      <c r="AE25" s="675"/>
      <c r="AF25" s="671"/>
      <c r="AG25" s="675"/>
      <c r="AH25" s="671"/>
      <c r="AI25" s="675"/>
      <c r="AJ25" s="671"/>
      <c r="AK25" s="675"/>
      <c r="AL25" s="671"/>
      <c r="AM25" s="675"/>
      <c r="AN25" s="671"/>
      <c r="AO25" s="675"/>
      <c r="AP25" s="671"/>
      <c r="AQ25" s="675"/>
      <c r="AR25" s="671"/>
      <c r="AS25" s="675"/>
      <c r="AT25" s="671"/>
      <c r="AU25" s="675"/>
      <c r="AV25" s="671"/>
      <c r="AW25" s="675"/>
      <c r="AX25" s="671"/>
      <c r="AY25" s="675"/>
      <c r="AZ25" s="671"/>
      <c r="BA25" s="675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45" t="s">
        <v>71</v>
      </c>
      <c r="E27" s="746"/>
      <c r="F27" s="744">
        <f>SUM(F8:G25)</f>
        <v>0</v>
      </c>
      <c r="G27" s="744"/>
      <c r="H27" s="744">
        <f>SUM(H8:I25)</f>
        <v>775</v>
      </c>
      <c r="I27" s="744"/>
      <c r="J27" s="744">
        <f>SUM(J8:K25)</f>
        <v>755</v>
      </c>
      <c r="K27" s="744"/>
      <c r="L27" s="744">
        <f>SUM(L8:M25)</f>
        <v>755</v>
      </c>
      <c r="M27" s="744"/>
      <c r="N27" s="744">
        <f>SUM(N8:O25)</f>
        <v>755</v>
      </c>
      <c r="O27" s="744"/>
      <c r="P27" s="744">
        <f>SUM(P8:Q25)</f>
        <v>755</v>
      </c>
      <c r="Q27" s="744"/>
      <c r="R27" s="744">
        <f>SUM(R8:S25)</f>
        <v>755</v>
      </c>
      <c r="S27" s="744"/>
      <c r="T27" s="744">
        <f>SUM(T8:U25)</f>
        <v>755</v>
      </c>
      <c r="U27" s="744"/>
      <c r="V27" s="744">
        <f>SUM(V8:W25)</f>
        <v>755</v>
      </c>
      <c r="W27" s="744"/>
      <c r="X27" s="744">
        <f>SUM(X8:Y25)</f>
        <v>755</v>
      </c>
      <c r="Y27" s="744"/>
      <c r="Z27" s="744">
        <f>SUM(Z8:AA25)</f>
        <v>755</v>
      </c>
      <c r="AA27" s="744"/>
      <c r="AB27" s="744">
        <f>SUM(AB8:AC25)</f>
        <v>690</v>
      </c>
      <c r="AC27" s="744"/>
      <c r="AD27" s="744">
        <f>SUM(AD8:AE25)</f>
        <v>690</v>
      </c>
      <c r="AE27" s="744"/>
      <c r="AF27" s="744">
        <f>SUM(AF8:AG25)</f>
        <v>755</v>
      </c>
      <c r="AG27" s="744"/>
      <c r="AH27" s="744">
        <f>SUM(AH8:AI25)</f>
        <v>755</v>
      </c>
      <c r="AI27" s="744"/>
      <c r="AJ27" s="744">
        <f>SUM(AJ8:AK25)</f>
        <v>755</v>
      </c>
      <c r="AK27" s="744"/>
      <c r="AL27" s="744">
        <f>SUM(AL8:AM25)</f>
        <v>755</v>
      </c>
      <c r="AM27" s="744"/>
      <c r="AN27" s="744">
        <f>SUM(AN8:AO25)</f>
        <v>755</v>
      </c>
      <c r="AO27" s="744"/>
      <c r="AP27" s="744">
        <f>SUM(AP8:AQ25)</f>
        <v>755</v>
      </c>
      <c r="AQ27" s="744"/>
      <c r="AR27" s="744">
        <f>SUM(AR8:AS25)</f>
        <v>755</v>
      </c>
      <c r="AS27" s="744"/>
      <c r="AT27" s="744">
        <f>SUM(AT8:AU25)</f>
        <v>755</v>
      </c>
      <c r="AU27" s="744"/>
      <c r="AV27" s="744">
        <f>SUM(AV8:AW25)</f>
        <v>755</v>
      </c>
      <c r="AW27" s="744"/>
      <c r="AX27" s="744">
        <f>SUM(AX8:AY25)</f>
        <v>755</v>
      </c>
      <c r="AY27" s="744"/>
      <c r="AZ27" s="744">
        <f>SUM(AZ8:BA25)</f>
        <v>0</v>
      </c>
      <c r="BA27" s="744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44"/>
      <c r="G29" s="744"/>
      <c r="H29" s="750">
        <f>SUM(H27:AY27)</f>
        <v>16500</v>
      </c>
      <c r="I29" s="750"/>
      <c r="J29" s="750"/>
      <c r="K29" s="750"/>
      <c r="L29" s="750"/>
      <c r="M29" s="750"/>
      <c r="N29" s="750"/>
      <c r="O29" s="750"/>
      <c r="P29" s="750"/>
      <c r="Q29" s="750"/>
      <c r="R29" s="750"/>
      <c r="S29" s="750"/>
      <c r="T29" s="750"/>
      <c r="U29" s="750"/>
      <c r="V29" s="750"/>
      <c r="W29" s="750"/>
      <c r="X29" s="750"/>
      <c r="Y29" s="750"/>
      <c r="Z29" s="750"/>
      <c r="AA29" s="750"/>
      <c r="AB29" s="750"/>
      <c r="AC29" s="750"/>
      <c r="AD29" s="750"/>
      <c r="AE29" s="750"/>
      <c r="AF29" s="750"/>
      <c r="AG29" s="750"/>
      <c r="AH29" s="750"/>
      <c r="AI29" s="750"/>
      <c r="AJ29" s="750"/>
      <c r="AK29" s="750"/>
      <c r="AL29" s="750"/>
      <c r="AM29" s="750"/>
      <c r="AN29" s="750"/>
      <c r="AO29" s="750"/>
      <c r="AP29" s="750"/>
      <c r="AQ29" s="750"/>
      <c r="AR29" s="750"/>
      <c r="AS29" s="750"/>
      <c r="AT29" s="750"/>
      <c r="AU29" s="750"/>
      <c r="AV29" s="750"/>
      <c r="AW29" s="750"/>
      <c r="AX29" s="750"/>
      <c r="AY29" s="750"/>
      <c r="AZ29" s="744"/>
      <c r="BA29" s="744"/>
      <c r="BB29" s="50"/>
      <c r="BD29" s="50"/>
    </row>
    <row r="32" spans="2:56" ht="6.95" customHeight="1" x14ac:dyDescent="0.2">
      <c r="E32" s="49"/>
      <c r="F32" s="747"/>
      <c r="G32" s="748"/>
      <c r="AA32" s="749"/>
      <c r="AB32" s="747"/>
      <c r="AC32" s="747"/>
      <c r="AD32" s="747"/>
      <c r="AE32" s="748"/>
    </row>
  </sheetData>
  <mergeCells count="514"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5"/>
  <sheetViews>
    <sheetView showGridLines="0" topLeftCell="A10" zoomScale="140" zoomScaleNormal="140" zoomScalePageLayoutView="140" workbookViewId="0">
      <selection activeCell="AD16" sqref="AD16:AE16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126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754" t="s">
        <v>82</v>
      </c>
      <c r="C2" s="755"/>
      <c r="D2" s="755"/>
      <c r="E2" s="7"/>
      <c r="F2" s="792" t="s">
        <v>20</v>
      </c>
      <c r="G2" s="792"/>
      <c r="H2" s="792"/>
      <c r="I2" s="792"/>
      <c r="J2" s="792"/>
      <c r="K2" s="792"/>
      <c r="L2" s="792"/>
      <c r="M2" s="792"/>
      <c r="N2" s="792"/>
      <c r="O2" s="792"/>
      <c r="P2" s="792"/>
      <c r="Q2" s="792"/>
      <c r="R2" s="792"/>
      <c r="S2" s="793"/>
      <c r="T2" s="756" t="s">
        <v>28</v>
      </c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  <c r="AP2" s="757"/>
      <c r="AQ2" s="758"/>
      <c r="AR2" s="756" t="s">
        <v>77</v>
      </c>
      <c r="AS2" s="757"/>
      <c r="AT2" s="757"/>
      <c r="AU2" s="757"/>
      <c r="AV2" s="757"/>
      <c r="AW2" s="757"/>
      <c r="AX2" s="757"/>
      <c r="AY2" s="757"/>
      <c r="AZ2" s="757"/>
      <c r="BA2" s="757"/>
      <c r="BB2" s="757"/>
      <c r="BC2" s="757"/>
      <c r="BD2" s="757"/>
      <c r="BE2" s="757"/>
      <c r="BF2" s="757"/>
      <c r="BG2" s="757"/>
      <c r="BH2" s="757"/>
      <c r="BI2" s="757"/>
      <c r="BJ2" s="757"/>
      <c r="BK2" s="757"/>
      <c r="BL2" s="757"/>
      <c r="BM2" s="757"/>
      <c r="BN2" s="757"/>
      <c r="BO2" s="758"/>
      <c r="BP2" s="756" t="s">
        <v>76</v>
      </c>
      <c r="BQ2" s="757"/>
      <c r="BR2" s="757"/>
      <c r="BS2" s="757"/>
      <c r="BT2" s="757"/>
      <c r="BU2" s="757"/>
      <c r="BV2" s="757"/>
      <c r="BW2" s="757"/>
      <c r="BX2" s="757"/>
      <c r="BY2" s="757"/>
      <c r="BZ2" s="757"/>
      <c r="CA2" s="757"/>
      <c r="CB2" s="757"/>
      <c r="CC2" s="757"/>
      <c r="CD2" s="757"/>
      <c r="CE2" s="757"/>
      <c r="CF2" s="757"/>
      <c r="CG2" s="757"/>
      <c r="CH2" s="757"/>
      <c r="CI2" s="757"/>
      <c r="CJ2" s="757"/>
      <c r="CK2" s="757"/>
      <c r="CL2" s="757"/>
      <c r="CM2" s="758"/>
      <c r="CN2" s="756" t="s">
        <v>75</v>
      </c>
      <c r="CO2" s="757"/>
      <c r="CP2" s="757"/>
      <c r="CQ2" s="757"/>
      <c r="CR2" s="757"/>
      <c r="CS2" s="757"/>
      <c r="CT2" s="757"/>
      <c r="CU2" s="757"/>
      <c r="CV2" s="757"/>
      <c r="CW2" s="757"/>
      <c r="CX2" s="757"/>
      <c r="CY2" s="757"/>
      <c r="CZ2" s="757"/>
      <c r="DA2" s="757"/>
      <c r="DB2" s="757"/>
      <c r="DC2" s="757"/>
      <c r="DD2" s="757"/>
      <c r="DE2" s="757"/>
      <c r="DF2" s="757"/>
      <c r="DG2" s="757"/>
      <c r="DH2" s="757"/>
      <c r="DI2" s="757"/>
      <c r="DJ2" s="757"/>
      <c r="DK2" s="758"/>
      <c r="DL2" s="756" t="s">
        <v>74</v>
      </c>
      <c r="DM2" s="757"/>
      <c r="DN2" s="757"/>
      <c r="DO2" s="757"/>
      <c r="DP2" s="757"/>
      <c r="DQ2" s="757"/>
      <c r="DR2" s="757"/>
      <c r="DS2" s="757"/>
      <c r="DT2" s="757"/>
      <c r="DU2" s="757"/>
      <c r="DV2" s="757"/>
      <c r="DW2" s="757"/>
      <c r="DX2" s="757"/>
      <c r="DY2" s="757"/>
      <c r="DZ2" s="757"/>
      <c r="EA2" s="757"/>
      <c r="EB2" s="757"/>
      <c r="EC2" s="757"/>
      <c r="EI2" s="63"/>
      <c r="EJ2" s="72"/>
      <c r="EK2" s="738">
        <f>SUM(EK3:EN3)</f>
        <v>25850</v>
      </c>
      <c r="EL2" s="739"/>
      <c r="EM2" s="739"/>
      <c r="EN2" s="739"/>
      <c r="EO2" s="72"/>
      <c r="EP2" s="72"/>
      <c r="EQ2" s="68"/>
    </row>
    <row r="3" spans="1:154" s="8" customFormat="1" ht="9" customHeight="1" x14ac:dyDescent="0.15">
      <c r="B3" s="752"/>
      <c r="C3" s="753"/>
      <c r="D3" s="753"/>
      <c r="E3" s="21"/>
      <c r="F3" s="700" t="s">
        <v>7</v>
      </c>
      <c r="G3" s="751"/>
      <c r="H3" s="700" t="s">
        <v>8</v>
      </c>
      <c r="I3" s="751"/>
      <c r="J3" s="700" t="s">
        <v>9</v>
      </c>
      <c r="K3" s="751"/>
      <c r="L3" s="700" t="s">
        <v>10</v>
      </c>
      <c r="M3" s="751"/>
      <c r="N3" s="700" t="s">
        <v>11</v>
      </c>
      <c r="O3" s="751"/>
      <c r="P3" s="700" t="s">
        <v>12</v>
      </c>
      <c r="Q3" s="751"/>
      <c r="R3" s="700" t="s">
        <v>13</v>
      </c>
      <c r="S3" s="751"/>
      <c r="T3" s="700" t="s">
        <v>2</v>
      </c>
      <c r="U3" s="751"/>
      <c r="V3" s="700" t="s">
        <v>3</v>
      </c>
      <c r="W3" s="751"/>
      <c r="X3" s="700" t="s">
        <v>4</v>
      </c>
      <c r="Y3" s="751"/>
      <c r="Z3" s="700" t="s">
        <v>5</v>
      </c>
      <c r="AA3" s="751"/>
      <c r="AB3" s="700" t="s">
        <v>6</v>
      </c>
      <c r="AC3" s="751"/>
      <c r="AD3" s="700" t="s">
        <v>7</v>
      </c>
      <c r="AE3" s="751"/>
      <c r="AF3" s="700" t="s">
        <v>8</v>
      </c>
      <c r="AG3" s="751"/>
      <c r="AH3" s="700" t="s">
        <v>9</v>
      </c>
      <c r="AI3" s="751"/>
      <c r="AJ3" s="700" t="s">
        <v>10</v>
      </c>
      <c r="AK3" s="751"/>
      <c r="AL3" s="700" t="s">
        <v>11</v>
      </c>
      <c r="AM3" s="751"/>
      <c r="AN3" s="700" t="s">
        <v>12</v>
      </c>
      <c r="AO3" s="751"/>
      <c r="AP3" s="700" t="s">
        <v>13</v>
      </c>
      <c r="AQ3" s="751"/>
      <c r="AR3" s="700" t="s">
        <v>2</v>
      </c>
      <c r="AS3" s="751"/>
      <c r="AT3" s="700" t="s">
        <v>3</v>
      </c>
      <c r="AU3" s="751"/>
      <c r="AV3" s="700" t="s">
        <v>4</v>
      </c>
      <c r="AW3" s="751"/>
      <c r="AX3" s="700" t="s">
        <v>5</v>
      </c>
      <c r="AY3" s="751"/>
      <c r="AZ3" s="700" t="s">
        <v>6</v>
      </c>
      <c r="BA3" s="751"/>
      <c r="BB3" s="700" t="s">
        <v>7</v>
      </c>
      <c r="BC3" s="751"/>
      <c r="BD3" s="700" t="s">
        <v>8</v>
      </c>
      <c r="BE3" s="751"/>
      <c r="BF3" s="700" t="s">
        <v>9</v>
      </c>
      <c r="BG3" s="751"/>
      <c r="BH3" s="700" t="s">
        <v>10</v>
      </c>
      <c r="BI3" s="751"/>
      <c r="BJ3" s="700" t="s">
        <v>11</v>
      </c>
      <c r="BK3" s="751"/>
      <c r="BL3" s="700" t="s">
        <v>12</v>
      </c>
      <c r="BM3" s="751"/>
      <c r="BN3" s="700" t="s">
        <v>13</v>
      </c>
      <c r="BO3" s="751"/>
      <c r="BP3" s="700" t="s">
        <v>2</v>
      </c>
      <c r="BQ3" s="751"/>
      <c r="BR3" s="700" t="s">
        <v>3</v>
      </c>
      <c r="BS3" s="751"/>
      <c r="BT3" s="700" t="s">
        <v>4</v>
      </c>
      <c r="BU3" s="751"/>
      <c r="BV3" s="700" t="s">
        <v>5</v>
      </c>
      <c r="BW3" s="751"/>
      <c r="BX3" s="700" t="s">
        <v>6</v>
      </c>
      <c r="BY3" s="751"/>
      <c r="BZ3" s="700" t="s">
        <v>7</v>
      </c>
      <c r="CA3" s="751"/>
      <c r="CB3" s="700" t="s">
        <v>8</v>
      </c>
      <c r="CC3" s="751"/>
      <c r="CD3" s="700" t="s">
        <v>9</v>
      </c>
      <c r="CE3" s="751"/>
      <c r="CF3" s="700" t="s">
        <v>10</v>
      </c>
      <c r="CG3" s="751"/>
      <c r="CH3" s="700" t="s">
        <v>11</v>
      </c>
      <c r="CI3" s="751"/>
      <c r="CJ3" s="700" t="s">
        <v>12</v>
      </c>
      <c r="CK3" s="751"/>
      <c r="CL3" s="700" t="s">
        <v>13</v>
      </c>
      <c r="CM3" s="751"/>
      <c r="CN3" s="700" t="s">
        <v>2</v>
      </c>
      <c r="CO3" s="751"/>
      <c r="CP3" s="700" t="s">
        <v>3</v>
      </c>
      <c r="CQ3" s="751"/>
      <c r="CR3" s="700" t="s">
        <v>4</v>
      </c>
      <c r="CS3" s="751"/>
      <c r="CT3" s="700" t="s">
        <v>5</v>
      </c>
      <c r="CU3" s="751"/>
      <c r="CV3" s="700" t="s">
        <v>6</v>
      </c>
      <c r="CW3" s="751"/>
      <c r="CX3" s="700" t="s">
        <v>7</v>
      </c>
      <c r="CY3" s="751"/>
      <c r="CZ3" s="700" t="s">
        <v>8</v>
      </c>
      <c r="DA3" s="751"/>
      <c r="DB3" s="700" t="s">
        <v>9</v>
      </c>
      <c r="DC3" s="751"/>
      <c r="DD3" s="700" t="s">
        <v>10</v>
      </c>
      <c r="DE3" s="751"/>
      <c r="DF3" s="700" t="s">
        <v>11</v>
      </c>
      <c r="DG3" s="751"/>
      <c r="DH3" s="700" t="s">
        <v>12</v>
      </c>
      <c r="DI3" s="751"/>
      <c r="DJ3" s="700" t="s">
        <v>13</v>
      </c>
      <c r="DK3" s="751"/>
      <c r="DL3" s="700" t="s">
        <v>2</v>
      </c>
      <c r="DM3" s="751"/>
      <c r="DN3" s="700" t="s">
        <v>3</v>
      </c>
      <c r="DO3" s="751"/>
      <c r="DP3" s="700" t="s">
        <v>4</v>
      </c>
      <c r="DQ3" s="751"/>
      <c r="DR3" s="700" t="s">
        <v>5</v>
      </c>
      <c r="DS3" s="751"/>
      <c r="DT3" s="700" t="s">
        <v>6</v>
      </c>
      <c r="DU3" s="751"/>
      <c r="DV3" s="700" t="s">
        <v>7</v>
      </c>
      <c r="DW3" s="751"/>
      <c r="DX3" s="700" t="s">
        <v>8</v>
      </c>
      <c r="DY3" s="751"/>
      <c r="DZ3" s="700" t="s">
        <v>9</v>
      </c>
      <c r="EA3" s="751"/>
      <c r="EB3" s="700" t="s">
        <v>10</v>
      </c>
      <c r="EC3" s="751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733">
        <f>SUM(EM3:EN3)</f>
        <v>14930</v>
      </c>
      <c r="EN4" s="734"/>
      <c r="EO4" s="71"/>
      <c r="EP4" s="71"/>
      <c r="EQ4" s="50"/>
    </row>
    <row r="5" spans="1:154" ht="9" customHeight="1" thickBot="1" x14ac:dyDescent="0.2">
      <c r="B5" s="754"/>
      <c r="C5" s="755"/>
      <c r="D5" s="755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735"/>
      <c r="EN5" s="735"/>
      <c r="EO5" s="71"/>
      <c r="EP5" s="71"/>
      <c r="EQ5" s="50"/>
    </row>
    <row r="6" spans="1:154" ht="9" customHeight="1" x14ac:dyDescent="0.15">
      <c r="B6" s="160"/>
      <c r="C6" s="161"/>
      <c r="D6" s="162"/>
      <c r="F6" s="790" t="s">
        <v>20</v>
      </c>
      <c r="G6" s="790"/>
      <c r="H6" s="790"/>
      <c r="I6" s="790"/>
      <c r="J6" s="790"/>
      <c r="K6" s="790"/>
      <c r="L6" s="790"/>
      <c r="M6" s="790"/>
      <c r="N6" s="790"/>
      <c r="O6" s="790"/>
      <c r="P6" s="790"/>
      <c r="Q6" s="790"/>
      <c r="R6" s="790"/>
      <c r="S6" s="791"/>
      <c r="T6" s="756" t="str">
        <f>T2</f>
        <v>Jahr 2022</v>
      </c>
      <c r="U6" s="757"/>
      <c r="V6" s="757"/>
      <c r="W6" s="757"/>
      <c r="X6" s="757"/>
      <c r="Y6" s="757"/>
      <c r="Z6" s="757"/>
      <c r="AA6" s="757"/>
      <c r="AB6" s="757"/>
      <c r="AC6" s="757"/>
      <c r="AD6" s="757"/>
      <c r="AE6" s="757"/>
      <c r="AF6" s="757"/>
      <c r="AG6" s="757"/>
      <c r="AH6" s="757"/>
      <c r="AI6" s="757"/>
      <c r="AJ6" s="757"/>
      <c r="AK6" s="757"/>
      <c r="AL6" s="757"/>
      <c r="AM6" s="757"/>
      <c r="AN6" s="757"/>
      <c r="AO6" s="757"/>
      <c r="AP6" s="757"/>
      <c r="AQ6" s="758"/>
      <c r="AR6" s="756" t="str">
        <f>AR2</f>
        <v>Jahr 2023</v>
      </c>
      <c r="AS6" s="757"/>
      <c r="AT6" s="757"/>
      <c r="AU6" s="757"/>
      <c r="AV6" s="757"/>
      <c r="AW6" s="757"/>
      <c r="AX6" s="757"/>
      <c r="AY6" s="757"/>
      <c r="AZ6" s="757"/>
      <c r="BA6" s="757"/>
      <c r="BB6" s="757"/>
      <c r="BC6" s="757"/>
      <c r="BD6" s="757"/>
      <c r="BE6" s="757"/>
      <c r="BF6" s="757"/>
      <c r="BG6" s="757"/>
      <c r="BH6" s="757"/>
      <c r="BI6" s="757"/>
      <c r="BJ6" s="757"/>
      <c r="BK6" s="757"/>
      <c r="BL6" s="757"/>
      <c r="BM6" s="757"/>
      <c r="BN6" s="757"/>
      <c r="BO6" s="758"/>
      <c r="BP6" s="756" t="str">
        <f>BP2</f>
        <v>Jahr 2024</v>
      </c>
      <c r="BQ6" s="757"/>
      <c r="BR6" s="757"/>
      <c r="BS6" s="757"/>
      <c r="BT6" s="757"/>
      <c r="BU6" s="757"/>
      <c r="BV6" s="757"/>
      <c r="BW6" s="757"/>
      <c r="BX6" s="757"/>
      <c r="BY6" s="757"/>
      <c r="BZ6" s="757"/>
      <c r="CA6" s="757"/>
      <c r="CB6" s="757"/>
      <c r="CC6" s="757"/>
      <c r="CD6" s="757"/>
      <c r="CE6" s="757"/>
      <c r="CF6" s="757"/>
      <c r="CG6" s="757"/>
      <c r="CH6" s="757"/>
      <c r="CI6" s="757"/>
      <c r="CJ6" s="757"/>
      <c r="CK6" s="757"/>
      <c r="CL6" s="757"/>
      <c r="CM6" s="758"/>
      <c r="CN6" s="756" t="str">
        <f>CN2</f>
        <v>Jahr 2025</v>
      </c>
      <c r="CO6" s="757"/>
      <c r="CP6" s="757"/>
      <c r="CQ6" s="757"/>
      <c r="CR6" s="757"/>
      <c r="CS6" s="757"/>
      <c r="CT6" s="757"/>
      <c r="CU6" s="757"/>
      <c r="CV6" s="757"/>
      <c r="CW6" s="757"/>
      <c r="CX6" s="757"/>
      <c r="CY6" s="757"/>
      <c r="CZ6" s="757"/>
      <c r="DA6" s="757"/>
      <c r="DB6" s="757"/>
      <c r="DC6" s="757"/>
      <c r="DD6" s="757"/>
      <c r="DE6" s="757"/>
      <c r="DF6" s="757"/>
      <c r="DG6" s="757"/>
      <c r="DH6" s="757"/>
      <c r="DI6" s="757"/>
      <c r="DJ6" s="757"/>
      <c r="DK6" s="758"/>
      <c r="DL6" s="756" t="str">
        <f>DL2</f>
        <v>Jahr 2026</v>
      </c>
      <c r="DM6" s="757"/>
      <c r="DN6" s="757"/>
      <c r="DO6" s="757"/>
      <c r="DP6" s="757"/>
      <c r="DQ6" s="757"/>
      <c r="DR6" s="757"/>
      <c r="DS6" s="757"/>
      <c r="DT6" s="757"/>
      <c r="DU6" s="757"/>
      <c r="DV6" s="757"/>
      <c r="DW6" s="757"/>
      <c r="DX6" s="757"/>
      <c r="DY6" s="757"/>
      <c r="DZ6" s="757"/>
      <c r="EA6" s="757"/>
      <c r="EB6" s="757"/>
      <c r="EC6" s="757"/>
      <c r="ED6" s="25"/>
      <c r="EE6" s="704" t="s">
        <v>15</v>
      </c>
      <c r="EF6" s="705"/>
      <c r="EG6" s="705"/>
      <c r="EH6" s="706"/>
      <c r="EI6" s="29"/>
      <c r="EJ6" s="29"/>
      <c r="EK6" s="710" t="s">
        <v>52</v>
      </c>
      <c r="EL6" s="711"/>
      <c r="EM6" s="711"/>
      <c r="EN6" s="712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700" t="s">
        <v>7</v>
      </c>
      <c r="G7" s="751"/>
      <c r="H7" s="700" t="s">
        <v>8</v>
      </c>
      <c r="I7" s="751"/>
      <c r="J7" s="700" t="s">
        <v>9</v>
      </c>
      <c r="K7" s="751"/>
      <c r="L7" s="700" t="s">
        <v>10</v>
      </c>
      <c r="M7" s="751"/>
      <c r="N7" s="700" t="s">
        <v>11</v>
      </c>
      <c r="O7" s="751"/>
      <c r="P7" s="700" t="s">
        <v>12</v>
      </c>
      <c r="Q7" s="751"/>
      <c r="R7" s="700" t="s">
        <v>13</v>
      </c>
      <c r="S7" s="751"/>
      <c r="T7" s="700" t="s">
        <v>2</v>
      </c>
      <c r="U7" s="751"/>
      <c r="V7" s="700" t="s">
        <v>3</v>
      </c>
      <c r="W7" s="751"/>
      <c r="X7" s="700" t="s">
        <v>4</v>
      </c>
      <c r="Y7" s="751"/>
      <c r="Z7" s="700" t="s">
        <v>5</v>
      </c>
      <c r="AA7" s="751"/>
      <c r="AB7" s="700" t="s">
        <v>6</v>
      </c>
      <c r="AC7" s="751"/>
      <c r="AD7" s="700" t="s">
        <v>7</v>
      </c>
      <c r="AE7" s="751"/>
      <c r="AF7" s="700" t="s">
        <v>8</v>
      </c>
      <c r="AG7" s="751"/>
      <c r="AH7" s="700" t="s">
        <v>9</v>
      </c>
      <c r="AI7" s="751"/>
      <c r="AJ7" s="700" t="s">
        <v>10</v>
      </c>
      <c r="AK7" s="751"/>
      <c r="AL7" s="700" t="s">
        <v>11</v>
      </c>
      <c r="AM7" s="751"/>
      <c r="AN7" s="700" t="s">
        <v>12</v>
      </c>
      <c r="AO7" s="751"/>
      <c r="AP7" s="700" t="s">
        <v>13</v>
      </c>
      <c r="AQ7" s="751"/>
      <c r="AR7" s="700" t="s">
        <v>2</v>
      </c>
      <c r="AS7" s="751"/>
      <c r="AT7" s="700" t="s">
        <v>3</v>
      </c>
      <c r="AU7" s="751"/>
      <c r="AV7" s="700" t="s">
        <v>4</v>
      </c>
      <c r="AW7" s="751"/>
      <c r="AX7" s="700" t="s">
        <v>5</v>
      </c>
      <c r="AY7" s="751"/>
      <c r="AZ7" s="700" t="s">
        <v>6</v>
      </c>
      <c r="BA7" s="751"/>
      <c r="BB7" s="700" t="s">
        <v>7</v>
      </c>
      <c r="BC7" s="751"/>
      <c r="BD7" s="700" t="s">
        <v>8</v>
      </c>
      <c r="BE7" s="751"/>
      <c r="BF7" s="700" t="s">
        <v>9</v>
      </c>
      <c r="BG7" s="751"/>
      <c r="BH7" s="700" t="s">
        <v>10</v>
      </c>
      <c r="BI7" s="751"/>
      <c r="BJ7" s="700" t="s">
        <v>11</v>
      </c>
      <c r="BK7" s="751"/>
      <c r="BL7" s="700" t="s">
        <v>12</v>
      </c>
      <c r="BM7" s="751"/>
      <c r="BN7" s="700" t="s">
        <v>13</v>
      </c>
      <c r="BO7" s="751"/>
      <c r="BP7" s="700" t="s">
        <v>2</v>
      </c>
      <c r="BQ7" s="751"/>
      <c r="BR7" s="700" t="s">
        <v>3</v>
      </c>
      <c r="BS7" s="751"/>
      <c r="BT7" s="700" t="s">
        <v>4</v>
      </c>
      <c r="BU7" s="751"/>
      <c r="BV7" s="700" t="s">
        <v>5</v>
      </c>
      <c r="BW7" s="751"/>
      <c r="BX7" s="700" t="s">
        <v>6</v>
      </c>
      <c r="BY7" s="751"/>
      <c r="BZ7" s="700" t="s">
        <v>7</v>
      </c>
      <c r="CA7" s="751"/>
      <c r="CB7" s="700" t="s">
        <v>8</v>
      </c>
      <c r="CC7" s="751"/>
      <c r="CD7" s="700" t="s">
        <v>9</v>
      </c>
      <c r="CE7" s="751"/>
      <c r="CF7" s="700" t="s">
        <v>10</v>
      </c>
      <c r="CG7" s="751"/>
      <c r="CH7" s="700" t="s">
        <v>11</v>
      </c>
      <c r="CI7" s="751"/>
      <c r="CJ7" s="700" t="s">
        <v>12</v>
      </c>
      <c r="CK7" s="751"/>
      <c r="CL7" s="700" t="s">
        <v>13</v>
      </c>
      <c r="CM7" s="751"/>
      <c r="CN7" s="700" t="s">
        <v>2</v>
      </c>
      <c r="CO7" s="751"/>
      <c r="CP7" s="700" t="s">
        <v>3</v>
      </c>
      <c r="CQ7" s="751"/>
      <c r="CR7" s="700" t="s">
        <v>4</v>
      </c>
      <c r="CS7" s="751"/>
      <c r="CT7" s="700" t="s">
        <v>5</v>
      </c>
      <c r="CU7" s="751"/>
      <c r="CV7" s="700" t="s">
        <v>6</v>
      </c>
      <c r="CW7" s="751"/>
      <c r="CX7" s="700" t="s">
        <v>7</v>
      </c>
      <c r="CY7" s="751"/>
      <c r="CZ7" s="700" t="s">
        <v>8</v>
      </c>
      <c r="DA7" s="751"/>
      <c r="DB7" s="700" t="s">
        <v>9</v>
      </c>
      <c r="DC7" s="751"/>
      <c r="DD7" s="700" t="s">
        <v>10</v>
      </c>
      <c r="DE7" s="751"/>
      <c r="DF7" s="700" t="s">
        <v>11</v>
      </c>
      <c r="DG7" s="751"/>
      <c r="DH7" s="700" t="s">
        <v>12</v>
      </c>
      <c r="DI7" s="751"/>
      <c r="DJ7" s="700" t="s">
        <v>13</v>
      </c>
      <c r="DK7" s="751"/>
      <c r="DL7" s="700" t="s">
        <v>2</v>
      </c>
      <c r="DM7" s="751"/>
      <c r="DN7" s="700" t="s">
        <v>3</v>
      </c>
      <c r="DO7" s="751"/>
      <c r="DP7" s="700" t="s">
        <v>4</v>
      </c>
      <c r="DQ7" s="751"/>
      <c r="DR7" s="700" t="s">
        <v>5</v>
      </c>
      <c r="DS7" s="751"/>
      <c r="DT7" s="700" t="s">
        <v>6</v>
      </c>
      <c r="DU7" s="751"/>
      <c r="DV7" s="700" t="s">
        <v>7</v>
      </c>
      <c r="DW7" s="751"/>
      <c r="DX7" s="700" t="s">
        <v>8</v>
      </c>
      <c r="DY7" s="751"/>
      <c r="DZ7" s="700" t="s">
        <v>9</v>
      </c>
      <c r="EA7" s="751"/>
      <c r="EB7" s="700" t="s">
        <v>10</v>
      </c>
      <c r="EC7" s="751"/>
      <c r="ED7" s="25"/>
      <c r="EE7" s="707"/>
      <c r="EF7" s="708"/>
      <c r="EG7" s="708"/>
      <c r="EH7" s="709"/>
      <c r="EI7" s="29"/>
      <c r="EJ7" s="29"/>
      <c r="EK7" s="713"/>
      <c r="EL7" s="714"/>
      <c r="EM7" s="714"/>
      <c r="EN7" s="715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736">
        <f>EM4*(1/($F48))</f>
        <v>0.57756286266924561</v>
      </c>
      <c r="EN9" s="737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77"/>
      <c r="G10" s="778"/>
      <c r="H10" s="667"/>
      <c r="I10" s="670"/>
      <c r="J10" s="667"/>
      <c r="K10" s="670"/>
      <c r="L10" s="667"/>
      <c r="M10" s="670"/>
      <c r="N10" s="667"/>
      <c r="O10" s="670"/>
      <c r="P10" s="667"/>
      <c r="Q10" s="670"/>
      <c r="R10" s="667"/>
      <c r="S10" s="670"/>
      <c r="T10" s="667"/>
      <c r="U10" s="670"/>
      <c r="V10" s="667"/>
      <c r="W10" s="670"/>
      <c r="X10" s="667"/>
      <c r="Y10" s="670"/>
      <c r="Z10" s="667"/>
      <c r="AA10" s="670"/>
      <c r="AB10" s="667"/>
      <c r="AC10" s="670"/>
      <c r="AD10" s="667"/>
      <c r="AE10" s="670"/>
      <c r="AF10" s="667"/>
      <c r="AG10" s="670"/>
      <c r="AH10" s="667"/>
      <c r="AI10" s="670"/>
      <c r="AJ10" s="667"/>
      <c r="AK10" s="670"/>
      <c r="AL10" s="667"/>
      <c r="AM10" s="670"/>
      <c r="AN10" s="667"/>
      <c r="AO10" s="670"/>
      <c r="AP10" s="667"/>
      <c r="AQ10" s="670"/>
      <c r="AR10" s="667"/>
      <c r="AS10" s="670"/>
      <c r="AT10" s="667"/>
      <c r="AU10" s="670"/>
      <c r="AV10" s="667"/>
      <c r="AW10" s="670"/>
      <c r="AX10" s="667"/>
      <c r="AY10" s="670"/>
      <c r="AZ10" s="667"/>
      <c r="BA10" s="670"/>
      <c r="BB10" s="667"/>
      <c r="BC10" s="670"/>
      <c r="BD10" s="667"/>
      <c r="BE10" s="670"/>
      <c r="BF10" s="667"/>
      <c r="BG10" s="670"/>
      <c r="BH10" s="667"/>
      <c r="BI10" s="670"/>
      <c r="BJ10" s="667"/>
      <c r="BK10" s="670"/>
      <c r="BL10" s="667"/>
      <c r="BM10" s="670"/>
      <c r="BN10" s="667"/>
      <c r="BO10" s="670"/>
      <c r="BP10" s="667"/>
      <c r="BQ10" s="670"/>
      <c r="BR10" s="667"/>
      <c r="BS10" s="670"/>
      <c r="BT10" s="667"/>
      <c r="BU10" s="670"/>
      <c r="BV10" s="667"/>
      <c r="BW10" s="670"/>
      <c r="BX10" s="667"/>
      <c r="BY10" s="670"/>
      <c r="BZ10" s="667"/>
      <c r="CA10" s="670"/>
      <c r="CB10" s="667"/>
      <c r="CC10" s="670"/>
      <c r="CD10" s="667"/>
      <c r="CE10" s="670"/>
      <c r="CF10" s="667"/>
      <c r="CG10" s="670"/>
      <c r="CH10" s="667"/>
      <c r="CI10" s="670"/>
      <c r="CJ10" s="667"/>
      <c r="CK10" s="670"/>
      <c r="CL10" s="667"/>
      <c r="CM10" s="670"/>
      <c r="CN10" s="667"/>
      <c r="CO10" s="670"/>
      <c r="CP10" s="667"/>
      <c r="CQ10" s="670"/>
      <c r="CR10" s="667"/>
      <c r="CS10" s="670"/>
      <c r="CT10" s="667"/>
      <c r="CU10" s="670"/>
      <c r="CV10" s="667"/>
      <c r="CW10" s="670"/>
      <c r="CX10" s="667"/>
      <c r="CY10" s="670"/>
      <c r="CZ10" s="667"/>
      <c r="DA10" s="670"/>
      <c r="DB10" s="667"/>
      <c r="DC10" s="670"/>
      <c r="DD10" s="667"/>
      <c r="DE10" s="670"/>
      <c r="DF10" s="667"/>
      <c r="DG10" s="670"/>
      <c r="DH10" s="667"/>
      <c r="DI10" s="670"/>
      <c r="DJ10" s="667"/>
      <c r="DK10" s="670"/>
      <c r="DL10" s="667"/>
      <c r="DM10" s="670"/>
      <c r="DN10" s="667"/>
      <c r="DO10" s="670"/>
      <c r="DP10" s="667"/>
      <c r="DQ10" s="670"/>
      <c r="DR10" s="667"/>
      <c r="DS10" s="670"/>
      <c r="DT10" s="667"/>
      <c r="DU10" s="670"/>
      <c r="DV10" s="667"/>
      <c r="DW10" s="670"/>
      <c r="DX10" s="667"/>
      <c r="DY10" s="670"/>
      <c r="DZ10" s="667"/>
      <c r="EA10" s="670"/>
      <c r="EB10" s="667"/>
      <c r="EC10" s="668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4"/>
      <c r="G11" s="794"/>
      <c r="H11" s="763">
        <v>30</v>
      </c>
      <c r="I11" s="764"/>
      <c r="J11" s="763">
        <v>30</v>
      </c>
      <c r="K11" s="764"/>
      <c r="L11" s="763">
        <v>30</v>
      </c>
      <c r="M11" s="764"/>
      <c r="N11" s="763">
        <v>30</v>
      </c>
      <c r="O11" s="764"/>
      <c r="P11" s="763">
        <v>30</v>
      </c>
      <c r="Q11" s="764"/>
      <c r="R11" s="763">
        <v>30</v>
      </c>
      <c r="S11" s="764"/>
      <c r="T11" s="763">
        <v>30</v>
      </c>
      <c r="U11" s="764"/>
      <c r="V11" s="763">
        <v>30</v>
      </c>
      <c r="W11" s="764"/>
      <c r="X11" s="763">
        <v>30</v>
      </c>
      <c r="Y11" s="764"/>
      <c r="Z11" s="763">
        <v>30</v>
      </c>
      <c r="AA11" s="764"/>
      <c r="AB11" s="763">
        <v>30</v>
      </c>
      <c r="AC11" s="764"/>
      <c r="AD11" s="763">
        <v>30</v>
      </c>
      <c r="AE11" s="764"/>
      <c r="AF11" s="763">
        <v>30</v>
      </c>
      <c r="AG11" s="764"/>
      <c r="AH11" s="763">
        <v>30</v>
      </c>
      <c r="AI11" s="764"/>
      <c r="AJ11" s="763">
        <v>30</v>
      </c>
      <c r="AK11" s="764"/>
      <c r="AL11" s="763">
        <v>30</v>
      </c>
      <c r="AM11" s="764"/>
      <c r="AN11" s="763">
        <v>30</v>
      </c>
      <c r="AO11" s="764"/>
      <c r="AP11" s="763">
        <v>30</v>
      </c>
      <c r="AQ11" s="764"/>
      <c r="AR11" s="763">
        <v>30</v>
      </c>
      <c r="AS11" s="764"/>
      <c r="AT11" s="763">
        <v>30</v>
      </c>
      <c r="AU11" s="764"/>
      <c r="AV11" s="763">
        <v>30</v>
      </c>
      <c r="AW11" s="764"/>
      <c r="AX11" s="763">
        <v>30</v>
      </c>
      <c r="AY11" s="764"/>
      <c r="AZ11" s="763">
        <v>30</v>
      </c>
      <c r="BA11" s="764"/>
      <c r="BB11" s="763">
        <v>30</v>
      </c>
      <c r="BC11" s="764"/>
      <c r="BD11" s="763">
        <v>30</v>
      </c>
      <c r="BE11" s="764"/>
      <c r="BF11" s="763">
        <v>30</v>
      </c>
      <c r="BG11" s="764"/>
      <c r="BH11" s="763">
        <v>30</v>
      </c>
      <c r="BI11" s="764"/>
      <c r="BJ11" s="763">
        <v>30</v>
      </c>
      <c r="BK11" s="764"/>
      <c r="BL11" s="763">
        <v>30</v>
      </c>
      <c r="BM11" s="764"/>
      <c r="BN11" s="763">
        <v>30</v>
      </c>
      <c r="BO11" s="764"/>
      <c r="BP11" s="763">
        <v>30</v>
      </c>
      <c r="BQ11" s="764"/>
      <c r="BR11" s="763">
        <v>30</v>
      </c>
      <c r="BS11" s="764"/>
      <c r="BT11" s="763">
        <v>30</v>
      </c>
      <c r="BU11" s="764"/>
      <c r="BV11" s="763">
        <v>30</v>
      </c>
      <c r="BW11" s="764"/>
      <c r="BX11" s="763">
        <v>30</v>
      </c>
      <c r="BY11" s="764"/>
      <c r="BZ11" s="763">
        <v>30</v>
      </c>
      <c r="CA11" s="764"/>
      <c r="CB11" s="763">
        <v>30</v>
      </c>
      <c r="CC11" s="764"/>
      <c r="CD11" s="763">
        <v>30</v>
      </c>
      <c r="CE11" s="764"/>
      <c r="CF11" s="763">
        <v>30</v>
      </c>
      <c r="CG11" s="764"/>
      <c r="CH11" s="763">
        <v>30</v>
      </c>
      <c r="CI11" s="764"/>
      <c r="CJ11" s="763">
        <v>30</v>
      </c>
      <c r="CK11" s="764"/>
      <c r="CL11" s="763">
        <v>30</v>
      </c>
      <c r="CM11" s="764"/>
      <c r="CN11" s="763">
        <v>30</v>
      </c>
      <c r="CO11" s="764"/>
      <c r="CP11" s="763">
        <v>30</v>
      </c>
      <c r="CQ11" s="764"/>
      <c r="CR11" s="763">
        <v>30</v>
      </c>
      <c r="CS11" s="764"/>
      <c r="CT11" s="763">
        <v>30</v>
      </c>
      <c r="CU11" s="764"/>
      <c r="CV11" s="763">
        <v>30</v>
      </c>
      <c r="CW11" s="764"/>
      <c r="CX11" s="763">
        <v>30</v>
      </c>
      <c r="CY11" s="764"/>
      <c r="CZ11" s="763">
        <v>30</v>
      </c>
      <c r="DA11" s="764"/>
      <c r="DB11" s="763">
        <v>30</v>
      </c>
      <c r="DC11" s="764"/>
      <c r="DD11" s="763">
        <v>30</v>
      </c>
      <c r="DE11" s="764"/>
      <c r="DF11" s="763">
        <v>30</v>
      </c>
      <c r="DG11" s="764"/>
      <c r="DH11" s="692">
        <v>30</v>
      </c>
      <c r="DI11" s="692"/>
      <c r="DJ11" s="692">
        <v>15</v>
      </c>
      <c r="DK11" s="692"/>
      <c r="DL11" s="692">
        <v>15</v>
      </c>
      <c r="DM11" s="692"/>
      <c r="DN11" s="692">
        <v>15</v>
      </c>
      <c r="DO11" s="692"/>
      <c r="DP11" s="692">
        <v>15</v>
      </c>
      <c r="DQ11" s="692"/>
      <c r="DR11" s="692">
        <v>15</v>
      </c>
      <c r="DS11" s="692"/>
      <c r="DT11" s="692">
        <v>15</v>
      </c>
      <c r="DU11" s="692"/>
      <c r="DV11" s="692">
        <v>15</v>
      </c>
      <c r="DW11" s="692"/>
      <c r="DX11" s="671"/>
      <c r="DY11" s="675"/>
      <c r="DZ11" s="671"/>
      <c r="EA11" s="675"/>
      <c r="EB11" s="671"/>
      <c r="EC11" s="672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5"/>
      <c r="EW11" s="696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4"/>
      <c r="G12" s="794"/>
      <c r="H12" s="692">
        <v>10</v>
      </c>
      <c r="I12" s="692"/>
      <c r="J12" s="692">
        <v>10</v>
      </c>
      <c r="K12" s="692"/>
      <c r="L12" s="692">
        <v>10</v>
      </c>
      <c r="M12" s="692"/>
      <c r="N12" s="692">
        <v>10</v>
      </c>
      <c r="O12" s="692"/>
      <c r="P12" s="692">
        <v>10</v>
      </c>
      <c r="Q12" s="692"/>
      <c r="R12" s="692">
        <v>10</v>
      </c>
      <c r="S12" s="692"/>
      <c r="T12" s="692">
        <v>10</v>
      </c>
      <c r="U12" s="692"/>
      <c r="V12" s="692">
        <v>10</v>
      </c>
      <c r="W12" s="692"/>
      <c r="X12" s="692">
        <v>10</v>
      </c>
      <c r="Y12" s="692"/>
      <c r="Z12" s="692">
        <v>10</v>
      </c>
      <c r="AA12" s="692"/>
      <c r="AB12" s="692">
        <v>10</v>
      </c>
      <c r="AC12" s="692"/>
      <c r="AD12" s="692">
        <v>10</v>
      </c>
      <c r="AE12" s="692"/>
      <c r="AF12" s="692">
        <v>10</v>
      </c>
      <c r="AG12" s="692"/>
      <c r="AH12" s="692">
        <v>10</v>
      </c>
      <c r="AI12" s="692"/>
      <c r="AJ12" s="692">
        <v>10</v>
      </c>
      <c r="AK12" s="692"/>
      <c r="AL12" s="692">
        <v>10</v>
      </c>
      <c r="AM12" s="692"/>
      <c r="AN12" s="692">
        <v>10</v>
      </c>
      <c r="AO12" s="692"/>
      <c r="AP12" s="692">
        <v>10</v>
      </c>
      <c r="AQ12" s="692"/>
      <c r="AR12" s="692">
        <v>10</v>
      </c>
      <c r="AS12" s="692"/>
      <c r="AT12" s="692">
        <v>10</v>
      </c>
      <c r="AU12" s="692"/>
      <c r="AV12" s="692">
        <v>10</v>
      </c>
      <c r="AW12" s="692"/>
      <c r="AX12" s="692">
        <v>10</v>
      </c>
      <c r="AY12" s="692"/>
      <c r="AZ12" s="692">
        <v>10</v>
      </c>
      <c r="BA12" s="692"/>
      <c r="BB12" s="692">
        <v>10</v>
      </c>
      <c r="BC12" s="692"/>
      <c r="BD12" s="692">
        <v>10</v>
      </c>
      <c r="BE12" s="692"/>
      <c r="BF12" s="692">
        <v>10</v>
      </c>
      <c r="BG12" s="692"/>
      <c r="BH12" s="692">
        <v>10</v>
      </c>
      <c r="BI12" s="692"/>
      <c r="BJ12" s="692">
        <v>10</v>
      </c>
      <c r="BK12" s="692"/>
      <c r="BL12" s="692">
        <v>10</v>
      </c>
      <c r="BM12" s="692"/>
      <c r="BN12" s="692">
        <v>10</v>
      </c>
      <c r="BO12" s="692"/>
      <c r="BP12" s="692">
        <v>10</v>
      </c>
      <c r="BQ12" s="692"/>
      <c r="BR12" s="692">
        <v>10</v>
      </c>
      <c r="BS12" s="692"/>
      <c r="BT12" s="692">
        <v>10</v>
      </c>
      <c r="BU12" s="692"/>
      <c r="BV12" s="692">
        <v>10</v>
      </c>
      <c r="BW12" s="692"/>
      <c r="BX12" s="692">
        <v>10</v>
      </c>
      <c r="BY12" s="692"/>
      <c r="BZ12" s="692">
        <v>10</v>
      </c>
      <c r="CA12" s="692"/>
      <c r="CB12" s="692">
        <v>10</v>
      </c>
      <c r="CC12" s="692"/>
      <c r="CD12" s="692">
        <v>10</v>
      </c>
      <c r="CE12" s="692"/>
      <c r="CF12" s="692">
        <v>10</v>
      </c>
      <c r="CG12" s="692"/>
      <c r="CH12" s="692">
        <v>10</v>
      </c>
      <c r="CI12" s="692"/>
      <c r="CJ12" s="692">
        <v>10</v>
      </c>
      <c r="CK12" s="692"/>
      <c r="CL12" s="692">
        <v>10</v>
      </c>
      <c r="CM12" s="692"/>
      <c r="CN12" s="692">
        <v>10</v>
      </c>
      <c r="CO12" s="692"/>
      <c r="CP12" s="692">
        <v>10</v>
      </c>
      <c r="CQ12" s="692"/>
      <c r="CR12" s="692">
        <v>10</v>
      </c>
      <c r="CS12" s="692"/>
      <c r="CT12" s="692">
        <v>10</v>
      </c>
      <c r="CU12" s="692"/>
      <c r="CV12" s="692">
        <v>10</v>
      </c>
      <c r="CW12" s="692"/>
      <c r="CX12" s="692">
        <v>10</v>
      </c>
      <c r="CY12" s="692"/>
      <c r="CZ12" s="692">
        <v>10</v>
      </c>
      <c r="DA12" s="692"/>
      <c r="DB12" s="692">
        <v>10</v>
      </c>
      <c r="DC12" s="692"/>
      <c r="DD12" s="692">
        <v>10</v>
      </c>
      <c r="DE12" s="692"/>
      <c r="DF12" s="692">
        <v>10</v>
      </c>
      <c r="DG12" s="692"/>
      <c r="DH12" s="692">
        <v>10</v>
      </c>
      <c r="DI12" s="692"/>
      <c r="DJ12" s="692">
        <v>10</v>
      </c>
      <c r="DK12" s="692"/>
      <c r="DL12" s="692">
        <v>10</v>
      </c>
      <c r="DM12" s="692"/>
      <c r="DN12" s="692">
        <v>10</v>
      </c>
      <c r="DO12" s="692"/>
      <c r="DP12" s="692">
        <v>10</v>
      </c>
      <c r="DQ12" s="692"/>
      <c r="DR12" s="692">
        <v>10</v>
      </c>
      <c r="DS12" s="692"/>
      <c r="DT12" s="692">
        <v>10</v>
      </c>
      <c r="DU12" s="692"/>
      <c r="DV12" s="692">
        <v>10</v>
      </c>
      <c r="DW12" s="692"/>
      <c r="DX12" s="671"/>
      <c r="DY12" s="675"/>
      <c r="DZ12" s="671"/>
      <c r="EA12" s="675"/>
      <c r="EB12" s="671"/>
      <c r="EC12" s="672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765"/>
      <c r="EW12" s="766"/>
      <c r="EX12" s="11"/>
    </row>
    <row r="13" spans="1:154" ht="9" customHeight="1" x14ac:dyDescent="0.2">
      <c r="A13" s="60"/>
      <c r="B13" s="114"/>
      <c r="C13" s="109"/>
      <c r="D13" s="109"/>
      <c r="E13" s="135"/>
      <c r="F13" s="787"/>
      <c r="G13" s="789"/>
      <c r="H13" s="661"/>
      <c r="I13" s="666"/>
      <c r="J13" s="661"/>
      <c r="K13" s="666"/>
      <c r="L13" s="661"/>
      <c r="M13" s="666"/>
      <c r="N13" s="661"/>
      <c r="O13" s="666"/>
      <c r="P13" s="661"/>
      <c r="Q13" s="666"/>
      <c r="R13" s="661"/>
      <c r="S13" s="666"/>
      <c r="T13" s="661"/>
      <c r="U13" s="666"/>
      <c r="V13" s="661"/>
      <c r="W13" s="666"/>
      <c r="X13" s="661"/>
      <c r="Y13" s="666"/>
      <c r="Z13" s="661"/>
      <c r="AA13" s="666"/>
      <c r="AB13" s="661"/>
      <c r="AC13" s="666"/>
      <c r="AD13" s="661"/>
      <c r="AE13" s="666"/>
      <c r="AF13" s="661"/>
      <c r="AG13" s="666"/>
      <c r="AH13" s="661"/>
      <c r="AI13" s="666"/>
      <c r="AJ13" s="661"/>
      <c r="AK13" s="666"/>
      <c r="AL13" s="661"/>
      <c r="AM13" s="666"/>
      <c r="AN13" s="661"/>
      <c r="AO13" s="666"/>
      <c r="AP13" s="661"/>
      <c r="AQ13" s="666"/>
      <c r="AR13" s="661"/>
      <c r="AS13" s="666"/>
      <c r="AT13" s="661"/>
      <c r="AU13" s="666"/>
      <c r="AV13" s="661"/>
      <c r="AW13" s="666"/>
      <c r="AX13" s="661"/>
      <c r="AY13" s="666"/>
      <c r="AZ13" s="661"/>
      <c r="BA13" s="666"/>
      <c r="BB13" s="661"/>
      <c r="BC13" s="666"/>
      <c r="BD13" s="661"/>
      <c r="BE13" s="666"/>
      <c r="BF13" s="661"/>
      <c r="BG13" s="666"/>
      <c r="BH13" s="661"/>
      <c r="BI13" s="666"/>
      <c r="BJ13" s="661"/>
      <c r="BK13" s="666"/>
      <c r="BL13" s="661"/>
      <c r="BM13" s="666"/>
      <c r="BN13" s="661"/>
      <c r="BO13" s="666"/>
      <c r="BP13" s="661"/>
      <c r="BQ13" s="666"/>
      <c r="BR13" s="661"/>
      <c r="BS13" s="666"/>
      <c r="BT13" s="661"/>
      <c r="BU13" s="666"/>
      <c r="BV13" s="661"/>
      <c r="BW13" s="666"/>
      <c r="BX13" s="661"/>
      <c r="BY13" s="666"/>
      <c r="BZ13" s="661"/>
      <c r="CA13" s="666"/>
      <c r="CB13" s="661"/>
      <c r="CC13" s="666"/>
      <c r="CD13" s="661"/>
      <c r="CE13" s="666"/>
      <c r="CF13" s="661"/>
      <c r="CG13" s="666"/>
      <c r="CH13" s="661"/>
      <c r="CI13" s="666"/>
      <c r="CJ13" s="661"/>
      <c r="CK13" s="666"/>
      <c r="CL13" s="661"/>
      <c r="CM13" s="666"/>
      <c r="CN13" s="661"/>
      <c r="CO13" s="666"/>
      <c r="CP13" s="661"/>
      <c r="CQ13" s="666"/>
      <c r="CR13" s="661"/>
      <c r="CS13" s="666"/>
      <c r="CT13" s="661"/>
      <c r="CU13" s="666"/>
      <c r="CV13" s="661"/>
      <c r="CW13" s="666"/>
      <c r="CX13" s="661"/>
      <c r="CY13" s="666"/>
      <c r="CZ13" s="661"/>
      <c r="DA13" s="666"/>
      <c r="DB13" s="661"/>
      <c r="DC13" s="666"/>
      <c r="DD13" s="661"/>
      <c r="DE13" s="666"/>
      <c r="DF13" s="661"/>
      <c r="DG13" s="666"/>
      <c r="DH13" s="661"/>
      <c r="DI13" s="666"/>
      <c r="DJ13" s="661"/>
      <c r="DK13" s="666"/>
      <c r="DL13" s="661"/>
      <c r="DM13" s="666"/>
      <c r="DN13" s="661"/>
      <c r="DO13" s="666"/>
      <c r="DP13" s="661"/>
      <c r="DQ13" s="666"/>
      <c r="DR13" s="661"/>
      <c r="DS13" s="666"/>
      <c r="DT13" s="661"/>
      <c r="DU13" s="666"/>
      <c r="DV13" s="661"/>
      <c r="DW13" s="666"/>
      <c r="DX13" s="661"/>
      <c r="DY13" s="666"/>
      <c r="DZ13" s="661"/>
      <c r="EA13" s="666"/>
      <c r="EB13" s="661"/>
      <c r="EC13" s="662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76"/>
      <c r="G14" s="776"/>
      <c r="H14" s="669">
        <v>60</v>
      </c>
      <c r="I14" s="669"/>
      <c r="J14" s="669">
        <v>60</v>
      </c>
      <c r="K14" s="669"/>
      <c r="L14" s="669">
        <v>80</v>
      </c>
      <c r="M14" s="669"/>
      <c r="N14" s="669">
        <v>80</v>
      </c>
      <c r="O14" s="669"/>
      <c r="P14" s="669">
        <v>80</v>
      </c>
      <c r="Q14" s="669"/>
      <c r="R14" s="669">
        <v>80</v>
      </c>
      <c r="S14" s="669"/>
      <c r="T14" s="669">
        <v>95</v>
      </c>
      <c r="U14" s="669"/>
      <c r="V14" s="669">
        <v>95</v>
      </c>
      <c r="W14" s="669"/>
      <c r="X14" s="669">
        <v>95</v>
      </c>
      <c r="Y14" s="669"/>
      <c r="Z14" s="669">
        <v>95</v>
      </c>
      <c r="AA14" s="669"/>
      <c r="AB14" s="669">
        <v>95</v>
      </c>
      <c r="AC14" s="669"/>
      <c r="AD14" s="669">
        <v>95</v>
      </c>
      <c r="AE14" s="669"/>
      <c r="AF14" s="669">
        <v>95</v>
      </c>
      <c r="AG14" s="669"/>
      <c r="AH14" s="669">
        <v>95</v>
      </c>
      <c r="AI14" s="669"/>
      <c r="AJ14" s="669">
        <v>95</v>
      </c>
      <c r="AK14" s="669"/>
      <c r="AL14" s="669">
        <v>95</v>
      </c>
      <c r="AM14" s="669"/>
      <c r="AN14" s="669">
        <v>95</v>
      </c>
      <c r="AO14" s="669"/>
      <c r="AP14" s="669">
        <v>95</v>
      </c>
      <c r="AQ14" s="669"/>
      <c r="AR14" s="669">
        <v>90</v>
      </c>
      <c r="AS14" s="669"/>
      <c r="AT14" s="669">
        <v>90</v>
      </c>
      <c r="AU14" s="669"/>
      <c r="AV14" s="669">
        <v>95</v>
      </c>
      <c r="AW14" s="669"/>
      <c r="AX14" s="669">
        <v>95</v>
      </c>
      <c r="AY14" s="669"/>
      <c r="AZ14" s="669">
        <v>95</v>
      </c>
      <c r="BA14" s="669"/>
      <c r="BB14" s="669">
        <v>95</v>
      </c>
      <c r="BC14" s="669"/>
      <c r="BD14" s="669">
        <v>95</v>
      </c>
      <c r="BE14" s="669"/>
      <c r="BF14" s="669">
        <v>95</v>
      </c>
      <c r="BG14" s="669"/>
      <c r="BH14" s="669">
        <v>95</v>
      </c>
      <c r="BI14" s="669"/>
      <c r="BJ14" s="669">
        <v>95</v>
      </c>
      <c r="BK14" s="669"/>
      <c r="BL14" s="669">
        <v>95</v>
      </c>
      <c r="BM14" s="669"/>
      <c r="BN14" s="669">
        <v>90</v>
      </c>
      <c r="BO14" s="669"/>
      <c r="BP14" s="669">
        <v>90</v>
      </c>
      <c r="BQ14" s="669"/>
      <c r="BR14" s="669">
        <v>90</v>
      </c>
      <c r="BS14" s="669"/>
      <c r="BT14" s="669">
        <v>95</v>
      </c>
      <c r="BU14" s="669"/>
      <c r="BV14" s="669">
        <v>95</v>
      </c>
      <c r="BW14" s="669"/>
      <c r="BX14" s="669">
        <v>95</v>
      </c>
      <c r="BY14" s="669"/>
      <c r="BZ14" s="669">
        <v>95</v>
      </c>
      <c r="CA14" s="669"/>
      <c r="CB14" s="669">
        <v>95</v>
      </c>
      <c r="CC14" s="669"/>
      <c r="CD14" s="669">
        <v>95</v>
      </c>
      <c r="CE14" s="669"/>
      <c r="CF14" s="669">
        <v>95</v>
      </c>
      <c r="CG14" s="669"/>
      <c r="CH14" s="669">
        <v>95</v>
      </c>
      <c r="CI14" s="669"/>
      <c r="CJ14" s="669">
        <v>95</v>
      </c>
      <c r="CK14" s="669"/>
      <c r="CL14" s="669">
        <v>90</v>
      </c>
      <c r="CM14" s="669"/>
      <c r="CN14" s="669">
        <v>90</v>
      </c>
      <c r="CO14" s="669"/>
      <c r="CP14" s="669">
        <v>90</v>
      </c>
      <c r="CQ14" s="669"/>
      <c r="CR14" s="669">
        <v>95</v>
      </c>
      <c r="CS14" s="669"/>
      <c r="CT14" s="669">
        <v>95</v>
      </c>
      <c r="CU14" s="669"/>
      <c r="CV14" s="669">
        <v>95</v>
      </c>
      <c r="CW14" s="669"/>
      <c r="CX14" s="669">
        <v>95</v>
      </c>
      <c r="CY14" s="669"/>
      <c r="CZ14" s="669">
        <v>95</v>
      </c>
      <c r="DA14" s="669"/>
      <c r="DB14" s="669">
        <v>95</v>
      </c>
      <c r="DC14" s="669"/>
      <c r="DD14" s="669">
        <v>95</v>
      </c>
      <c r="DE14" s="669"/>
      <c r="DF14" s="669">
        <v>95</v>
      </c>
      <c r="DG14" s="669"/>
      <c r="DH14" s="669">
        <v>95</v>
      </c>
      <c r="DI14" s="669"/>
      <c r="DJ14" s="669">
        <v>90</v>
      </c>
      <c r="DK14" s="669"/>
      <c r="DL14" s="669">
        <v>40</v>
      </c>
      <c r="DM14" s="669"/>
      <c r="DN14" s="669">
        <v>40</v>
      </c>
      <c r="DO14" s="669"/>
      <c r="DP14" s="669">
        <v>30</v>
      </c>
      <c r="DQ14" s="669"/>
      <c r="DR14" s="669">
        <v>30</v>
      </c>
      <c r="DS14" s="669"/>
      <c r="DT14" s="669">
        <v>30</v>
      </c>
      <c r="DU14" s="669"/>
      <c r="DV14" s="669">
        <v>20</v>
      </c>
      <c r="DW14" s="669"/>
      <c r="DX14" s="667"/>
      <c r="DY14" s="670"/>
      <c r="DZ14" s="667"/>
      <c r="EA14" s="670"/>
      <c r="EB14" s="667"/>
      <c r="EC14" s="668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87"/>
      <c r="G15" s="789"/>
      <c r="H15" s="661"/>
      <c r="I15" s="666"/>
      <c r="J15" s="661"/>
      <c r="K15" s="666"/>
      <c r="L15" s="661"/>
      <c r="M15" s="666"/>
      <c r="N15" s="661"/>
      <c r="O15" s="666"/>
      <c r="P15" s="661"/>
      <c r="Q15" s="666"/>
      <c r="R15" s="661"/>
      <c r="S15" s="666"/>
      <c r="T15" s="661"/>
      <c r="U15" s="666"/>
      <c r="V15" s="661"/>
      <c r="W15" s="666"/>
      <c r="X15" s="661"/>
      <c r="Y15" s="666"/>
      <c r="Z15" s="661"/>
      <c r="AA15" s="666"/>
      <c r="AB15" s="661"/>
      <c r="AC15" s="666"/>
      <c r="AD15" s="661"/>
      <c r="AE15" s="666"/>
      <c r="AF15" s="661"/>
      <c r="AG15" s="666"/>
      <c r="AH15" s="661"/>
      <c r="AI15" s="666"/>
      <c r="AJ15" s="661"/>
      <c r="AK15" s="666"/>
      <c r="AL15" s="661"/>
      <c r="AM15" s="666"/>
      <c r="AN15" s="661"/>
      <c r="AO15" s="666"/>
      <c r="AP15" s="661"/>
      <c r="AQ15" s="666"/>
      <c r="AR15" s="661"/>
      <c r="AS15" s="666"/>
      <c r="AT15" s="661"/>
      <c r="AU15" s="666"/>
      <c r="AV15" s="661"/>
      <c r="AW15" s="666"/>
      <c r="AX15" s="661"/>
      <c r="AY15" s="666"/>
      <c r="AZ15" s="661"/>
      <c r="BA15" s="666"/>
      <c r="BB15" s="661"/>
      <c r="BC15" s="666"/>
      <c r="BD15" s="661"/>
      <c r="BE15" s="666"/>
      <c r="BF15" s="661"/>
      <c r="BG15" s="666"/>
      <c r="BH15" s="661"/>
      <c r="BI15" s="666"/>
      <c r="BJ15" s="661"/>
      <c r="BK15" s="666"/>
      <c r="BL15" s="661"/>
      <c r="BM15" s="666"/>
      <c r="BN15" s="661"/>
      <c r="BO15" s="666"/>
      <c r="BP15" s="661"/>
      <c r="BQ15" s="666"/>
      <c r="BR15" s="661"/>
      <c r="BS15" s="666"/>
      <c r="BT15" s="661"/>
      <c r="BU15" s="666"/>
      <c r="BV15" s="661"/>
      <c r="BW15" s="666"/>
      <c r="BX15" s="661"/>
      <c r="BY15" s="666"/>
      <c r="BZ15" s="661"/>
      <c r="CA15" s="666"/>
      <c r="CB15" s="661"/>
      <c r="CC15" s="666"/>
      <c r="CD15" s="661"/>
      <c r="CE15" s="666"/>
      <c r="CF15" s="661"/>
      <c r="CG15" s="666"/>
      <c r="CH15" s="661"/>
      <c r="CI15" s="666"/>
      <c r="CJ15" s="661"/>
      <c r="CK15" s="666"/>
      <c r="CL15" s="661"/>
      <c r="CM15" s="666"/>
      <c r="CN15" s="661"/>
      <c r="CO15" s="666"/>
      <c r="CP15" s="661"/>
      <c r="CQ15" s="666"/>
      <c r="CR15" s="661"/>
      <c r="CS15" s="666"/>
      <c r="CT15" s="661"/>
      <c r="CU15" s="666"/>
      <c r="CV15" s="661"/>
      <c r="CW15" s="666"/>
      <c r="CX15" s="661"/>
      <c r="CY15" s="666"/>
      <c r="CZ15" s="661"/>
      <c r="DA15" s="666"/>
      <c r="DB15" s="661"/>
      <c r="DC15" s="666"/>
      <c r="DD15" s="661"/>
      <c r="DE15" s="666"/>
      <c r="DF15" s="661"/>
      <c r="DG15" s="666"/>
      <c r="DH15" s="661"/>
      <c r="DI15" s="666"/>
      <c r="DJ15" s="661"/>
      <c r="DK15" s="666"/>
      <c r="DL15" s="661"/>
      <c r="DM15" s="666"/>
      <c r="DN15" s="661"/>
      <c r="DO15" s="666"/>
      <c r="DP15" s="661"/>
      <c r="DQ15" s="666"/>
      <c r="DR15" s="661"/>
      <c r="DS15" s="666"/>
      <c r="DT15" s="661"/>
      <c r="DU15" s="666"/>
      <c r="DV15" s="661"/>
      <c r="DW15" s="666"/>
      <c r="DX15" s="661"/>
      <c r="DY15" s="666"/>
      <c r="DZ15" s="661"/>
      <c r="EA15" s="666"/>
      <c r="EB15" s="661"/>
      <c r="EC15" s="662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95"/>
      <c r="G16" s="795"/>
      <c r="H16" s="776"/>
      <c r="I16" s="776"/>
      <c r="J16" s="776"/>
      <c r="K16" s="776"/>
      <c r="L16" s="776"/>
      <c r="M16" s="776"/>
      <c r="N16" s="776"/>
      <c r="O16" s="776"/>
      <c r="P16" s="776"/>
      <c r="Q16" s="776"/>
      <c r="R16" s="776"/>
      <c r="S16" s="776"/>
      <c r="T16" s="767"/>
      <c r="U16" s="767"/>
      <c r="V16" s="767"/>
      <c r="W16" s="767"/>
      <c r="X16" s="767"/>
      <c r="Y16" s="767"/>
      <c r="Z16" s="767"/>
      <c r="AA16" s="767"/>
      <c r="AB16" s="767"/>
      <c r="AC16" s="767"/>
      <c r="AD16" s="767"/>
      <c r="AE16" s="767"/>
      <c r="AF16" s="767"/>
      <c r="AG16" s="767"/>
      <c r="AH16" s="767"/>
      <c r="AI16" s="767"/>
      <c r="AJ16" s="767"/>
      <c r="AK16" s="767"/>
      <c r="AL16" s="767"/>
      <c r="AM16" s="767"/>
      <c r="AN16" s="767"/>
      <c r="AO16" s="767"/>
      <c r="AP16" s="767"/>
      <c r="AQ16" s="767"/>
      <c r="AR16" s="669">
        <v>20</v>
      </c>
      <c r="AS16" s="669"/>
      <c r="AT16" s="669">
        <v>40</v>
      </c>
      <c r="AU16" s="669"/>
      <c r="AV16" s="669">
        <v>40</v>
      </c>
      <c r="AW16" s="669"/>
      <c r="AX16" s="669">
        <v>40</v>
      </c>
      <c r="AY16" s="669"/>
      <c r="AZ16" s="669">
        <v>40</v>
      </c>
      <c r="BA16" s="669"/>
      <c r="BB16" s="669">
        <v>40</v>
      </c>
      <c r="BC16" s="669"/>
      <c r="BD16" s="669">
        <v>40</v>
      </c>
      <c r="BE16" s="669"/>
      <c r="BF16" s="669">
        <v>40</v>
      </c>
      <c r="BG16" s="669"/>
      <c r="BH16" s="669">
        <v>40</v>
      </c>
      <c r="BI16" s="669"/>
      <c r="BJ16" s="669">
        <v>40</v>
      </c>
      <c r="BK16" s="669"/>
      <c r="BL16" s="669">
        <v>40</v>
      </c>
      <c r="BM16" s="669"/>
      <c r="BN16" s="669">
        <v>30</v>
      </c>
      <c r="BO16" s="669"/>
      <c r="BP16" s="669">
        <v>30</v>
      </c>
      <c r="BQ16" s="669"/>
      <c r="BR16" s="669">
        <v>40</v>
      </c>
      <c r="BS16" s="669"/>
      <c r="BT16" s="669">
        <v>40</v>
      </c>
      <c r="BU16" s="669"/>
      <c r="BV16" s="669">
        <v>40</v>
      </c>
      <c r="BW16" s="669"/>
      <c r="BX16" s="669">
        <v>40</v>
      </c>
      <c r="BY16" s="669"/>
      <c r="BZ16" s="669">
        <v>40</v>
      </c>
      <c r="CA16" s="669"/>
      <c r="CB16" s="669">
        <v>40</v>
      </c>
      <c r="CC16" s="669"/>
      <c r="CD16" s="669">
        <v>40</v>
      </c>
      <c r="CE16" s="669"/>
      <c r="CF16" s="669">
        <v>40</v>
      </c>
      <c r="CG16" s="669"/>
      <c r="CH16" s="669">
        <v>40</v>
      </c>
      <c r="CI16" s="669"/>
      <c r="CJ16" s="669">
        <v>30</v>
      </c>
      <c r="CK16" s="669"/>
      <c r="CL16" s="669">
        <v>30</v>
      </c>
      <c r="CM16" s="669"/>
      <c r="CN16" s="669">
        <v>30</v>
      </c>
      <c r="CO16" s="669"/>
      <c r="CP16" s="669">
        <v>40</v>
      </c>
      <c r="CQ16" s="669"/>
      <c r="CR16" s="669">
        <v>40</v>
      </c>
      <c r="CS16" s="669"/>
      <c r="CT16" s="669">
        <v>40</v>
      </c>
      <c r="CU16" s="669"/>
      <c r="CV16" s="669">
        <v>40</v>
      </c>
      <c r="CW16" s="669"/>
      <c r="CX16" s="669">
        <v>40</v>
      </c>
      <c r="CY16" s="669"/>
      <c r="CZ16" s="669">
        <v>40</v>
      </c>
      <c r="DA16" s="669"/>
      <c r="DB16" s="669">
        <v>40</v>
      </c>
      <c r="DC16" s="669"/>
      <c r="DD16" s="669">
        <v>40</v>
      </c>
      <c r="DE16" s="669"/>
      <c r="DF16" s="669">
        <v>30</v>
      </c>
      <c r="DG16" s="669"/>
      <c r="DH16" s="669">
        <v>30</v>
      </c>
      <c r="DI16" s="669"/>
      <c r="DJ16" s="669">
        <v>30</v>
      </c>
      <c r="DK16" s="669"/>
      <c r="DL16" s="667"/>
      <c r="DM16" s="670"/>
      <c r="DN16" s="667"/>
      <c r="DO16" s="670"/>
      <c r="DP16" s="667"/>
      <c r="DQ16" s="670"/>
      <c r="DR16" s="667"/>
      <c r="DS16" s="670"/>
      <c r="DT16" s="667"/>
      <c r="DU16" s="670"/>
      <c r="DV16" s="667"/>
      <c r="DW16" s="670"/>
      <c r="DX16" s="667"/>
      <c r="DY16" s="670"/>
      <c r="DZ16" s="667"/>
      <c r="EA16" s="670"/>
      <c r="EB16" s="667"/>
      <c r="EC16" s="668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96"/>
      <c r="G17" s="797"/>
      <c r="H17" s="787"/>
      <c r="I17" s="789"/>
      <c r="J17" s="787"/>
      <c r="K17" s="789"/>
      <c r="L17" s="787"/>
      <c r="M17" s="789"/>
      <c r="N17" s="787"/>
      <c r="O17" s="789"/>
      <c r="P17" s="787"/>
      <c r="Q17" s="789"/>
      <c r="R17" s="787"/>
      <c r="S17" s="789"/>
      <c r="T17" s="768"/>
      <c r="U17" s="769"/>
      <c r="V17" s="768"/>
      <c r="W17" s="769"/>
      <c r="X17" s="768"/>
      <c r="Y17" s="769"/>
      <c r="Z17" s="768"/>
      <c r="AA17" s="769"/>
      <c r="AB17" s="768"/>
      <c r="AC17" s="769"/>
      <c r="AD17" s="768"/>
      <c r="AE17" s="769"/>
      <c r="AF17" s="768"/>
      <c r="AG17" s="769"/>
      <c r="AH17" s="768"/>
      <c r="AI17" s="769"/>
      <c r="AJ17" s="768"/>
      <c r="AK17" s="769"/>
      <c r="AL17" s="768"/>
      <c r="AM17" s="769"/>
      <c r="AN17" s="768"/>
      <c r="AO17" s="769"/>
      <c r="AP17" s="768"/>
      <c r="AQ17" s="769"/>
      <c r="AR17" s="661"/>
      <c r="AS17" s="666"/>
      <c r="AT17" s="661"/>
      <c r="AU17" s="666"/>
      <c r="AV17" s="661"/>
      <c r="AW17" s="666"/>
      <c r="AX17" s="661"/>
      <c r="AY17" s="666"/>
      <c r="AZ17" s="661"/>
      <c r="BA17" s="666"/>
      <c r="BB17" s="661"/>
      <c r="BC17" s="666"/>
      <c r="BD17" s="661"/>
      <c r="BE17" s="666"/>
      <c r="BF17" s="661"/>
      <c r="BG17" s="666"/>
      <c r="BH17" s="661"/>
      <c r="BI17" s="666"/>
      <c r="BJ17" s="661"/>
      <c r="BK17" s="666"/>
      <c r="BL17" s="661"/>
      <c r="BM17" s="666"/>
      <c r="BN17" s="661"/>
      <c r="BO17" s="666"/>
      <c r="BP17" s="661"/>
      <c r="BQ17" s="666"/>
      <c r="BR17" s="661"/>
      <c r="BS17" s="666"/>
      <c r="BT17" s="661"/>
      <c r="BU17" s="666"/>
      <c r="BV17" s="661"/>
      <c r="BW17" s="666"/>
      <c r="BX17" s="661"/>
      <c r="BY17" s="666"/>
      <c r="BZ17" s="661"/>
      <c r="CA17" s="666"/>
      <c r="CB17" s="661"/>
      <c r="CC17" s="666"/>
      <c r="CD17" s="661"/>
      <c r="CE17" s="666"/>
      <c r="CF17" s="661"/>
      <c r="CG17" s="666"/>
      <c r="CH17" s="661"/>
      <c r="CI17" s="666"/>
      <c r="CJ17" s="661"/>
      <c r="CK17" s="666"/>
      <c r="CL17" s="661"/>
      <c r="CM17" s="666"/>
      <c r="CN17" s="661"/>
      <c r="CO17" s="666"/>
      <c r="CP17" s="661"/>
      <c r="CQ17" s="666"/>
      <c r="CR17" s="661"/>
      <c r="CS17" s="666"/>
      <c r="CT17" s="661"/>
      <c r="CU17" s="666"/>
      <c r="CV17" s="661"/>
      <c r="CW17" s="666"/>
      <c r="CX17" s="661"/>
      <c r="CY17" s="666"/>
      <c r="CZ17" s="661"/>
      <c r="DA17" s="666"/>
      <c r="DB17" s="661"/>
      <c r="DC17" s="666"/>
      <c r="DD17" s="661"/>
      <c r="DE17" s="666"/>
      <c r="DF17" s="661"/>
      <c r="DG17" s="666"/>
      <c r="DH17" s="661"/>
      <c r="DI17" s="666"/>
      <c r="DJ17" s="661"/>
      <c r="DK17" s="666"/>
      <c r="DL17" s="661"/>
      <c r="DM17" s="666"/>
      <c r="DN17" s="661"/>
      <c r="DO17" s="666"/>
      <c r="DP17" s="661"/>
      <c r="DQ17" s="666"/>
      <c r="DR17" s="661"/>
      <c r="DS17" s="666"/>
      <c r="DT17" s="661"/>
      <c r="DU17" s="666"/>
      <c r="DV17" s="661"/>
      <c r="DW17" s="666"/>
      <c r="DX17" s="661"/>
      <c r="DY17" s="666"/>
      <c r="DZ17" s="661"/>
      <c r="EA17" s="666"/>
      <c r="EB17" s="661"/>
      <c r="EC17" s="662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95"/>
      <c r="G18" s="795"/>
      <c r="H18" s="776"/>
      <c r="I18" s="776"/>
      <c r="J18" s="776"/>
      <c r="K18" s="776"/>
      <c r="L18" s="776"/>
      <c r="M18" s="776"/>
      <c r="N18" s="776"/>
      <c r="O18" s="776"/>
      <c r="P18" s="776"/>
      <c r="Q18" s="776"/>
      <c r="R18" s="776"/>
      <c r="S18" s="776"/>
      <c r="T18" s="770">
        <v>60</v>
      </c>
      <c r="U18" s="770"/>
      <c r="V18" s="770">
        <v>60</v>
      </c>
      <c r="W18" s="770"/>
      <c r="X18" s="770">
        <v>60</v>
      </c>
      <c r="Y18" s="770"/>
      <c r="Z18" s="770">
        <v>60</v>
      </c>
      <c r="AA18" s="770"/>
      <c r="AB18" s="770">
        <v>60</v>
      </c>
      <c r="AC18" s="770"/>
      <c r="AD18" s="770">
        <v>60</v>
      </c>
      <c r="AE18" s="770"/>
      <c r="AF18" s="770">
        <v>60</v>
      </c>
      <c r="AG18" s="770"/>
      <c r="AH18" s="770">
        <v>60</v>
      </c>
      <c r="AI18" s="770"/>
      <c r="AJ18" s="770">
        <v>60</v>
      </c>
      <c r="AK18" s="770"/>
      <c r="AL18" s="770">
        <v>60</v>
      </c>
      <c r="AM18" s="770"/>
      <c r="AN18" s="770">
        <v>60</v>
      </c>
      <c r="AO18" s="770"/>
      <c r="AP18" s="770">
        <v>60</v>
      </c>
      <c r="AQ18" s="770"/>
      <c r="AR18" s="669">
        <v>40</v>
      </c>
      <c r="AS18" s="669"/>
      <c r="AT18" s="669">
        <v>60</v>
      </c>
      <c r="AU18" s="669"/>
      <c r="AV18" s="669">
        <v>60</v>
      </c>
      <c r="AW18" s="669"/>
      <c r="AX18" s="669">
        <v>60</v>
      </c>
      <c r="AY18" s="669"/>
      <c r="AZ18" s="669">
        <v>60</v>
      </c>
      <c r="BA18" s="669"/>
      <c r="BB18" s="669">
        <v>60</v>
      </c>
      <c r="BC18" s="669"/>
      <c r="BD18" s="669">
        <v>60</v>
      </c>
      <c r="BE18" s="669"/>
      <c r="BF18" s="669">
        <v>60</v>
      </c>
      <c r="BG18" s="669"/>
      <c r="BH18" s="669">
        <v>60</v>
      </c>
      <c r="BI18" s="669"/>
      <c r="BJ18" s="669">
        <v>60</v>
      </c>
      <c r="BK18" s="669"/>
      <c r="BL18" s="669">
        <v>60</v>
      </c>
      <c r="BM18" s="669"/>
      <c r="BN18" s="669">
        <v>30</v>
      </c>
      <c r="BO18" s="669"/>
      <c r="BP18" s="669">
        <v>30</v>
      </c>
      <c r="BQ18" s="669"/>
      <c r="BR18" s="669">
        <v>60</v>
      </c>
      <c r="BS18" s="669"/>
      <c r="BT18" s="669">
        <v>60</v>
      </c>
      <c r="BU18" s="669"/>
      <c r="BV18" s="669">
        <v>60</v>
      </c>
      <c r="BW18" s="669"/>
      <c r="BX18" s="669">
        <v>60</v>
      </c>
      <c r="BY18" s="669"/>
      <c r="BZ18" s="669">
        <v>60</v>
      </c>
      <c r="CA18" s="669"/>
      <c r="CB18" s="669">
        <v>60</v>
      </c>
      <c r="CC18" s="669"/>
      <c r="CD18" s="669">
        <v>60</v>
      </c>
      <c r="CE18" s="669"/>
      <c r="CF18" s="669">
        <v>60</v>
      </c>
      <c r="CG18" s="669"/>
      <c r="CH18" s="669">
        <v>60</v>
      </c>
      <c r="CI18" s="669"/>
      <c r="CJ18" s="669">
        <v>60</v>
      </c>
      <c r="CK18" s="669"/>
      <c r="CL18" s="669">
        <v>30</v>
      </c>
      <c r="CM18" s="669"/>
      <c r="CN18" s="669">
        <v>30</v>
      </c>
      <c r="CO18" s="669"/>
      <c r="CP18" s="669">
        <v>60</v>
      </c>
      <c r="CQ18" s="669"/>
      <c r="CR18" s="669">
        <v>60</v>
      </c>
      <c r="CS18" s="669"/>
      <c r="CT18" s="669">
        <v>60</v>
      </c>
      <c r="CU18" s="669"/>
      <c r="CV18" s="669">
        <v>60</v>
      </c>
      <c r="CW18" s="669"/>
      <c r="CX18" s="669">
        <v>60</v>
      </c>
      <c r="CY18" s="669"/>
      <c r="CZ18" s="669">
        <v>60</v>
      </c>
      <c r="DA18" s="669"/>
      <c r="DB18" s="669">
        <v>60</v>
      </c>
      <c r="DC18" s="669"/>
      <c r="DD18" s="669">
        <v>60</v>
      </c>
      <c r="DE18" s="669"/>
      <c r="DF18" s="669">
        <v>60</v>
      </c>
      <c r="DG18" s="669"/>
      <c r="DH18" s="669">
        <v>60</v>
      </c>
      <c r="DI18" s="669"/>
      <c r="DJ18" s="669">
        <v>30</v>
      </c>
      <c r="DK18" s="669"/>
      <c r="DL18" s="667"/>
      <c r="DM18" s="670"/>
      <c r="DN18" s="667"/>
      <c r="DO18" s="670"/>
      <c r="DP18" s="667"/>
      <c r="DQ18" s="670"/>
      <c r="DR18" s="667"/>
      <c r="DS18" s="670"/>
      <c r="DT18" s="667"/>
      <c r="DU18" s="670"/>
      <c r="DV18" s="667"/>
      <c r="DW18" s="670"/>
      <c r="DX18" s="667"/>
      <c r="DY18" s="670"/>
      <c r="DZ18" s="667"/>
      <c r="EA18" s="670"/>
      <c r="EB18" s="667"/>
      <c r="EC18" s="668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96"/>
      <c r="G19" s="797"/>
      <c r="H19" s="787"/>
      <c r="I19" s="789"/>
      <c r="J19" s="787"/>
      <c r="K19" s="789"/>
      <c r="L19" s="787"/>
      <c r="M19" s="789"/>
      <c r="N19" s="787"/>
      <c r="O19" s="789"/>
      <c r="P19" s="787"/>
      <c r="Q19" s="789"/>
      <c r="R19" s="787"/>
      <c r="S19" s="789"/>
      <c r="T19" s="661" t="s">
        <v>116</v>
      </c>
      <c r="U19" s="759"/>
      <c r="V19" s="759"/>
      <c r="W19" s="759"/>
      <c r="X19" s="759"/>
      <c r="Y19" s="759"/>
      <c r="Z19" s="759"/>
      <c r="AA19" s="759"/>
      <c r="AB19" s="759"/>
      <c r="AC19" s="759"/>
      <c r="AD19" s="759"/>
      <c r="AE19" s="759"/>
      <c r="AF19" s="759"/>
      <c r="AG19" s="759"/>
      <c r="AH19" s="759"/>
      <c r="AI19" s="759"/>
      <c r="AJ19" s="759"/>
      <c r="AK19" s="759"/>
      <c r="AL19" s="759"/>
      <c r="AM19" s="759"/>
      <c r="AN19" s="759"/>
      <c r="AO19" s="759"/>
      <c r="AP19" s="759"/>
      <c r="AQ19" s="666"/>
      <c r="AR19" s="661"/>
      <c r="AS19" s="666"/>
      <c r="AT19" s="661"/>
      <c r="AU19" s="666"/>
      <c r="AV19" s="661"/>
      <c r="AW19" s="666"/>
      <c r="AX19" s="661"/>
      <c r="AY19" s="666"/>
      <c r="AZ19" s="661"/>
      <c r="BA19" s="666"/>
      <c r="BB19" s="661"/>
      <c r="BC19" s="666"/>
      <c r="BD19" s="661"/>
      <c r="BE19" s="666"/>
      <c r="BF19" s="661"/>
      <c r="BG19" s="666"/>
      <c r="BH19" s="661"/>
      <c r="BI19" s="666"/>
      <c r="BJ19" s="661"/>
      <c r="BK19" s="666"/>
      <c r="BL19" s="661"/>
      <c r="BM19" s="666"/>
      <c r="BN19" s="661"/>
      <c r="BO19" s="666"/>
      <c r="BP19" s="661"/>
      <c r="BQ19" s="666"/>
      <c r="BR19" s="661"/>
      <c r="BS19" s="666"/>
      <c r="BT19" s="661"/>
      <c r="BU19" s="666"/>
      <c r="BV19" s="661"/>
      <c r="BW19" s="666"/>
      <c r="BX19" s="661"/>
      <c r="BY19" s="666"/>
      <c r="BZ19" s="661"/>
      <c r="CA19" s="666"/>
      <c r="CB19" s="661"/>
      <c r="CC19" s="666"/>
      <c r="CD19" s="661"/>
      <c r="CE19" s="666"/>
      <c r="CF19" s="661"/>
      <c r="CG19" s="666"/>
      <c r="CH19" s="661"/>
      <c r="CI19" s="666"/>
      <c r="CJ19" s="661"/>
      <c r="CK19" s="666"/>
      <c r="CL19" s="661"/>
      <c r="CM19" s="666"/>
      <c r="CN19" s="661"/>
      <c r="CO19" s="666"/>
      <c r="CP19" s="661"/>
      <c r="CQ19" s="666"/>
      <c r="CR19" s="661"/>
      <c r="CS19" s="666"/>
      <c r="CT19" s="661"/>
      <c r="CU19" s="666"/>
      <c r="CV19" s="661"/>
      <c r="CW19" s="666"/>
      <c r="CX19" s="661"/>
      <c r="CY19" s="666"/>
      <c r="CZ19" s="661"/>
      <c r="DA19" s="666"/>
      <c r="DB19" s="661"/>
      <c r="DC19" s="666"/>
      <c r="DD19" s="661"/>
      <c r="DE19" s="666"/>
      <c r="DF19" s="661"/>
      <c r="DG19" s="666"/>
      <c r="DH19" s="661"/>
      <c r="DI19" s="666"/>
      <c r="DJ19" s="661"/>
      <c r="DK19" s="666"/>
      <c r="DL19" s="661"/>
      <c r="DM19" s="666"/>
      <c r="DN19" s="661"/>
      <c r="DO19" s="666"/>
      <c r="DP19" s="661"/>
      <c r="DQ19" s="666"/>
      <c r="DR19" s="661"/>
      <c r="DS19" s="666"/>
      <c r="DT19" s="661"/>
      <c r="DU19" s="666"/>
      <c r="DV19" s="661"/>
      <c r="DW19" s="666"/>
      <c r="DX19" s="661"/>
      <c r="DY19" s="666"/>
      <c r="DZ19" s="661"/>
      <c r="EA19" s="666"/>
      <c r="EB19" s="661"/>
      <c r="EC19" s="662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99"/>
      <c r="G20" s="800"/>
      <c r="H20" s="777"/>
      <c r="I20" s="778"/>
      <c r="J20" s="777"/>
      <c r="K20" s="778"/>
      <c r="L20" s="777"/>
      <c r="M20" s="778"/>
      <c r="N20" s="777"/>
      <c r="O20" s="778"/>
      <c r="P20" s="777"/>
      <c r="Q20" s="778"/>
      <c r="R20" s="777"/>
      <c r="S20" s="778"/>
      <c r="T20" s="690">
        <v>45</v>
      </c>
      <c r="U20" s="691"/>
      <c r="V20" s="690">
        <v>160</v>
      </c>
      <c r="W20" s="691"/>
      <c r="X20" s="690">
        <v>160</v>
      </c>
      <c r="Y20" s="691"/>
      <c r="Z20" s="690">
        <v>160</v>
      </c>
      <c r="AA20" s="691"/>
      <c r="AB20" s="690">
        <v>160</v>
      </c>
      <c r="AC20" s="691"/>
      <c r="AD20" s="690">
        <v>160</v>
      </c>
      <c r="AE20" s="691"/>
      <c r="AF20" s="690">
        <v>160</v>
      </c>
      <c r="AG20" s="691"/>
      <c r="AH20" s="690">
        <v>160</v>
      </c>
      <c r="AI20" s="691"/>
      <c r="AJ20" s="690">
        <v>160</v>
      </c>
      <c r="AK20" s="691"/>
      <c r="AL20" s="690">
        <v>160</v>
      </c>
      <c r="AM20" s="691"/>
      <c r="AN20" s="690">
        <v>100</v>
      </c>
      <c r="AO20" s="691"/>
      <c r="AP20" s="690">
        <v>100</v>
      </c>
      <c r="AQ20" s="691"/>
      <c r="AR20" s="690">
        <v>100</v>
      </c>
      <c r="AS20" s="691"/>
      <c r="AT20" s="690">
        <v>160</v>
      </c>
      <c r="AU20" s="691"/>
      <c r="AV20" s="690">
        <v>160</v>
      </c>
      <c r="AW20" s="691"/>
      <c r="AX20" s="690">
        <v>160</v>
      </c>
      <c r="AY20" s="691"/>
      <c r="AZ20" s="690">
        <v>160</v>
      </c>
      <c r="BA20" s="691"/>
      <c r="BB20" s="690">
        <v>160</v>
      </c>
      <c r="BC20" s="691"/>
      <c r="BD20" s="690">
        <v>160</v>
      </c>
      <c r="BE20" s="691"/>
      <c r="BF20" s="690">
        <v>160</v>
      </c>
      <c r="BG20" s="691"/>
      <c r="BH20" s="690">
        <v>160</v>
      </c>
      <c r="BI20" s="691"/>
      <c r="BJ20" s="690">
        <v>160</v>
      </c>
      <c r="BK20" s="691"/>
      <c r="BL20" s="690">
        <v>160</v>
      </c>
      <c r="BM20" s="691"/>
      <c r="BN20" s="669">
        <v>45</v>
      </c>
      <c r="BO20" s="669"/>
      <c r="BP20" s="669">
        <v>45</v>
      </c>
      <c r="BQ20" s="669"/>
      <c r="BR20" s="669">
        <v>45</v>
      </c>
      <c r="BS20" s="669"/>
      <c r="BT20" s="669">
        <v>45</v>
      </c>
      <c r="BU20" s="669"/>
      <c r="BV20" s="669">
        <v>45</v>
      </c>
      <c r="BW20" s="669"/>
      <c r="BX20" s="669">
        <v>45</v>
      </c>
      <c r="BY20" s="669"/>
      <c r="BZ20" s="669">
        <v>45</v>
      </c>
      <c r="CA20" s="669"/>
      <c r="CB20" s="669">
        <v>45</v>
      </c>
      <c r="CC20" s="669"/>
      <c r="CD20" s="667"/>
      <c r="CE20" s="670"/>
      <c r="CF20" s="667"/>
      <c r="CG20" s="670"/>
      <c r="CH20" s="667"/>
      <c r="CI20" s="670"/>
      <c r="CJ20" s="667"/>
      <c r="CK20" s="670"/>
      <c r="CL20" s="667"/>
      <c r="CM20" s="670"/>
      <c r="CN20" s="667"/>
      <c r="CO20" s="670"/>
      <c r="CP20" s="667"/>
      <c r="CQ20" s="670"/>
      <c r="CR20" s="667"/>
      <c r="CS20" s="670"/>
      <c r="CT20" s="667"/>
      <c r="CU20" s="670"/>
      <c r="CV20" s="667"/>
      <c r="CW20" s="670"/>
      <c r="CX20" s="667"/>
      <c r="CY20" s="670"/>
      <c r="CZ20" s="667"/>
      <c r="DA20" s="670"/>
      <c r="DB20" s="667"/>
      <c r="DC20" s="670"/>
      <c r="DD20" s="667"/>
      <c r="DE20" s="670"/>
      <c r="DF20" s="667"/>
      <c r="DG20" s="670"/>
      <c r="DH20" s="667"/>
      <c r="DI20" s="670"/>
      <c r="DJ20" s="667"/>
      <c r="DK20" s="670"/>
      <c r="DL20" s="667"/>
      <c r="DM20" s="670"/>
      <c r="DN20" s="667"/>
      <c r="DO20" s="670"/>
      <c r="DP20" s="667"/>
      <c r="DQ20" s="670"/>
      <c r="DR20" s="690">
        <v>60</v>
      </c>
      <c r="DS20" s="691"/>
      <c r="DT20" s="690">
        <v>60</v>
      </c>
      <c r="DU20" s="691"/>
      <c r="DV20" s="690">
        <v>40</v>
      </c>
      <c r="DW20" s="691"/>
      <c r="DX20" s="667"/>
      <c r="DY20" s="670"/>
      <c r="DZ20" s="667"/>
      <c r="EA20" s="670"/>
      <c r="EB20" s="667"/>
      <c r="EC20" s="668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61"/>
      <c r="U21" s="666"/>
      <c r="V21" s="661" t="s">
        <v>41</v>
      </c>
      <c r="W21" s="759"/>
      <c r="X21" s="759"/>
      <c r="Y21" s="759"/>
      <c r="Z21" s="759"/>
      <c r="AA21" s="759"/>
      <c r="AB21" s="759"/>
      <c r="AC21" s="759"/>
      <c r="AD21" s="759"/>
      <c r="AE21" s="759"/>
      <c r="AF21" s="759"/>
      <c r="AG21" s="759"/>
      <c r="AH21" s="759"/>
      <c r="AI21" s="759"/>
      <c r="AJ21" s="759"/>
      <c r="AK21" s="759"/>
      <c r="AL21" s="759"/>
      <c r="AM21" s="759"/>
      <c r="AN21" s="759"/>
      <c r="AO21" s="759"/>
      <c r="AP21" s="759"/>
      <c r="AQ21" s="759"/>
      <c r="AR21" s="759"/>
      <c r="AS21" s="759"/>
      <c r="AT21" s="759"/>
      <c r="AU21" s="759"/>
      <c r="AV21" s="759"/>
      <c r="AW21" s="759"/>
      <c r="AX21" s="759"/>
      <c r="AY21" s="759"/>
      <c r="AZ21" s="759"/>
      <c r="BA21" s="759"/>
      <c r="BB21" s="759"/>
      <c r="BC21" s="759"/>
      <c r="BD21" s="759"/>
      <c r="BE21" s="759"/>
      <c r="BF21" s="759"/>
      <c r="BG21" s="759"/>
      <c r="BH21" s="759"/>
      <c r="BI21" s="759"/>
      <c r="BJ21" s="759"/>
      <c r="BK21" s="759"/>
      <c r="BL21" s="759"/>
      <c r="BM21" s="759"/>
      <c r="BN21" s="759"/>
      <c r="BO21" s="666"/>
      <c r="BP21" s="661" t="s">
        <v>42</v>
      </c>
      <c r="BQ21" s="759"/>
      <c r="BR21" s="759"/>
      <c r="BS21" s="759"/>
      <c r="BT21" s="759"/>
      <c r="BU21" s="759"/>
      <c r="BV21" s="759"/>
      <c r="BW21" s="759"/>
      <c r="BX21" s="759"/>
      <c r="BY21" s="759"/>
      <c r="BZ21" s="759"/>
      <c r="CA21" s="759"/>
      <c r="CB21" s="759"/>
      <c r="CC21" s="759"/>
      <c r="CD21" s="661"/>
      <c r="CE21" s="666"/>
      <c r="CF21" s="661"/>
      <c r="CG21" s="666"/>
      <c r="CH21" s="661"/>
      <c r="CI21" s="666"/>
      <c r="CJ21" s="661"/>
      <c r="CK21" s="666"/>
      <c r="CL21" s="661"/>
      <c r="CM21" s="666"/>
      <c r="CN21" s="661"/>
      <c r="CO21" s="666"/>
      <c r="CP21" s="661"/>
      <c r="CQ21" s="666"/>
      <c r="CR21" s="661"/>
      <c r="CS21" s="666"/>
      <c r="CT21" s="661"/>
      <c r="CU21" s="666"/>
      <c r="CV21" s="661"/>
      <c r="CW21" s="666"/>
      <c r="CX21" s="661"/>
      <c r="CY21" s="666"/>
      <c r="CZ21" s="661"/>
      <c r="DA21" s="666"/>
      <c r="DB21" s="661"/>
      <c r="DC21" s="666"/>
      <c r="DD21" s="661"/>
      <c r="DE21" s="666"/>
      <c r="DF21" s="661"/>
      <c r="DG21" s="666"/>
      <c r="DH21" s="661"/>
      <c r="DI21" s="666"/>
      <c r="DJ21" s="661"/>
      <c r="DK21" s="666"/>
      <c r="DL21" s="661"/>
      <c r="DM21" s="666"/>
      <c r="DN21" s="156"/>
      <c r="DO21" s="759" t="s">
        <v>43</v>
      </c>
      <c r="DP21" s="759"/>
      <c r="DQ21" s="759"/>
      <c r="DR21" s="759"/>
      <c r="DS21" s="759"/>
      <c r="DT21" s="759"/>
      <c r="DU21" s="759"/>
      <c r="DV21" s="759"/>
      <c r="DW21" s="759"/>
      <c r="DX21" s="759"/>
      <c r="DY21" s="666"/>
      <c r="DZ21" s="661"/>
      <c r="EA21" s="666"/>
      <c r="EB21" s="661"/>
      <c r="EC21" s="662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99"/>
      <c r="G22" s="800"/>
      <c r="H22" s="777"/>
      <c r="I22" s="778"/>
      <c r="J22" s="777"/>
      <c r="K22" s="778"/>
      <c r="L22" s="777"/>
      <c r="M22" s="778"/>
      <c r="N22" s="777"/>
      <c r="O22" s="778"/>
      <c r="P22" s="777"/>
      <c r="Q22" s="778"/>
      <c r="R22" s="777"/>
      <c r="S22" s="778"/>
      <c r="T22" s="771">
        <v>10</v>
      </c>
      <c r="U22" s="771"/>
      <c r="V22" s="771">
        <v>10</v>
      </c>
      <c r="W22" s="771"/>
      <c r="X22" s="771">
        <v>10</v>
      </c>
      <c r="Y22" s="771"/>
      <c r="Z22" s="771">
        <v>10</v>
      </c>
      <c r="AA22" s="771"/>
      <c r="AB22" s="771">
        <v>10</v>
      </c>
      <c r="AC22" s="771"/>
      <c r="AD22" s="771">
        <v>10</v>
      </c>
      <c r="AE22" s="771"/>
      <c r="AF22" s="771">
        <v>10</v>
      </c>
      <c r="AG22" s="771"/>
      <c r="AH22" s="771">
        <v>10</v>
      </c>
      <c r="AI22" s="771"/>
      <c r="AJ22" s="771">
        <v>10</v>
      </c>
      <c r="AK22" s="771"/>
      <c r="AL22" s="771">
        <v>10</v>
      </c>
      <c r="AM22" s="771"/>
      <c r="AN22" s="771">
        <v>10</v>
      </c>
      <c r="AO22" s="771"/>
      <c r="AP22" s="771">
        <v>5</v>
      </c>
      <c r="AQ22" s="771"/>
      <c r="AR22" s="771">
        <v>5</v>
      </c>
      <c r="AS22" s="771"/>
      <c r="AT22" s="771">
        <v>10</v>
      </c>
      <c r="AU22" s="771"/>
      <c r="AV22" s="771">
        <v>10</v>
      </c>
      <c r="AW22" s="771"/>
      <c r="AX22" s="771">
        <v>10</v>
      </c>
      <c r="AY22" s="771"/>
      <c r="AZ22" s="771">
        <v>10</v>
      </c>
      <c r="BA22" s="771"/>
      <c r="BB22" s="771">
        <v>10</v>
      </c>
      <c r="BC22" s="771"/>
      <c r="BD22" s="771">
        <v>10</v>
      </c>
      <c r="BE22" s="771"/>
      <c r="BF22" s="771">
        <v>10</v>
      </c>
      <c r="BG22" s="771"/>
      <c r="BH22" s="771">
        <v>10</v>
      </c>
      <c r="BI22" s="771"/>
      <c r="BJ22" s="771">
        <v>10</v>
      </c>
      <c r="BK22" s="771"/>
      <c r="BL22" s="771">
        <v>10</v>
      </c>
      <c r="BM22" s="771"/>
      <c r="BN22" s="771">
        <v>5</v>
      </c>
      <c r="BO22" s="771"/>
      <c r="BP22" s="771">
        <v>5</v>
      </c>
      <c r="BQ22" s="771"/>
      <c r="BR22" s="771">
        <v>10</v>
      </c>
      <c r="BS22" s="771"/>
      <c r="BT22" s="771">
        <v>10</v>
      </c>
      <c r="BU22" s="771"/>
      <c r="BV22" s="771">
        <v>10</v>
      </c>
      <c r="BW22" s="771"/>
      <c r="BX22" s="771">
        <v>10</v>
      </c>
      <c r="BY22" s="771"/>
      <c r="BZ22" s="771">
        <v>10</v>
      </c>
      <c r="CA22" s="771"/>
      <c r="CB22" s="771">
        <v>10</v>
      </c>
      <c r="CC22" s="771"/>
      <c r="CD22" s="772"/>
      <c r="CE22" s="773"/>
      <c r="CF22" s="772"/>
      <c r="CG22" s="773"/>
      <c r="CH22" s="772"/>
      <c r="CI22" s="773"/>
      <c r="CJ22" s="772"/>
      <c r="CK22" s="773"/>
      <c r="CL22" s="772"/>
      <c r="CM22" s="773"/>
      <c r="CN22" s="772"/>
      <c r="CO22" s="773"/>
      <c r="CP22" s="772"/>
      <c r="CQ22" s="773"/>
      <c r="CR22" s="772"/>
      <c r="CS22" s="773"/>
      <c r="CT22" s="772"/>
      <c r="CU22" s="773"/>
      <c r="CV22" s="772"/>
      <c r="CW22" s="773"/>
      <c r="CX22" s="772"/>
      <c r="CY22" s="773"/>
      <c r="CZ22" s="772"/>
      <c r="DA22" s="773"/>
      <c r="DB22" s="772"/>
      <c r="DC22" s="773"/>
      <c r="DD22" s="772"/>
      <c r="DE22" s="773"/>
      <c r="DF22" s="772"/>
      <c r="DG22" s="773"/>
      <c r="DH22" s="772"/>
      <c r="DI22" s="773"/>
      <c r="DJ22" s="772"/>
      <c r="DK22" s="773"/>
      <c r="DL22" s="772"/>
      <c r="DM22" s="773"/>
      <c r="DN22" s="772"/>
      <c r="DO22" s="773"/>
      <c r="DP22" s="772"/>
      <c r="DQ22" s="773"/>
      <c r="DR22" s="771">
        <v>10</v>
      </c>
      <c r="DS22" s="771"/>
      <c r="DT22" s="771">
        <v>10</v>
      </c>
      <c r="DU22" s="771"/>
      <c r="DV22" s="771">
        <v>10</v>
      </c>
      <c r="DW22" s="771"/>
      <c r="DX22" s="772"/>
      <c r="DY22" s="773"/>
      <c r="DZ22" s="772"/>
      <c r="EA22" s="773"/>
      <c r="EB22" s="772"/>
      <c r="EC22" s="774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661"/>
      <c r="U23" s="666"/>
      <c r="V23" s="661" t="s">
        <v>41</v>
      </c>
      <c r="W23" s="759"/>
      <c r="X23" s="759"/>
      <c r="Y23" s="759"/>
      <c r="Z23" s="759"/>
      <c r="AA23" s="759"/>
      <c r="AB23" s="759"/>
      <c r="AC23" s="759"/>
      <c r="AD23" s="759"/>
      <c r="AE23" s="759"/>
      <c r="AF23" s="759"/>
      <c r="AG23" s="759"/>
      <c r="AH23" s="759"/>
      <c r="AI23" s="759"/>
      <c r="AJ23" s="759"/>
      <c r="AK23" s="759"/>
      <c r="AL23" s="759"/>
      <c r="AM23" s="759"/>
      <c r="AN23" s="759"/>
      <c r="AO23" s="759"/>
      <c r="AP23" s="759"/>
      <c r="AQ23" s="759"/>
      <c r="AR23" s="759"/>
      <c r="AS23" s="759"/>
      <c r="AT23" s="759"/>
      <c r="AU23" s="759"/>
      <c r="AV23" s="759"/>
      <c r="AW23" s="759"/>
      <c r="AX23" s="759"/>
      <c r="AY23" s="759"/>
      <c r="AZ23" s="759"/>
      <c r="BA23" s="759"/>
      <c r="BB23" s="759"/>
      <c r="BC23" s="759"/>
      <c r="BD23" s="759"/>
      <c r="BE23" s="759"/>
      <c r="BF23" s="759"/>
      <c r="BG23" s="759"/>
      <c r="BH23" s="759"/>
      <c r="BI23" s="759"/>
      <c r="BJ23" s="759"/>
      <c r="BK23" s="759"/>
      <c r="BL23" s="759"/>
      <c r="BM23" s="759"/>
      <c r="BN23" s="759"/>
      <c r="BO23" s="666"/>
      <c r="BP23" s="661" t="s">
        <v>42</v>
      </c>
      <c r="BQ23" s="759"/>
      <c r="BR23" s="759"/>
      <c r="BS23" s="759"/>
      <c r="BT23" s="759"/>
      <c r="BU23" s="759"/>
      <c r="BV23" s="759"/>
      <c r="BW23" s="759"/>
      <c r="BX23" s="759"/>
      <c r="BY23" s="759"/>
      <c r="BZ23" s="759"/>
      <c r="CA23" s="759"/>
      <c r="CB23" s="759"/>
      <c r="CC23" s="759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661"/>
      <c r="CO23" s="666"/>
      <c r="CP23" s="661"/>
      <c r="CQ23" s="666"/>
      <c r="CR23" s="661"/>
      <c r="CS23" s="666"/>
      <c r="CT23" s="661"/>
      <c r="CU23" s="666"/>
      <c r="CV23" s="661"/>
      <c r="CW23" s="666"/>
      <c r="CX23" s="661"/>
      <c r="CY23" s="666"/>
      <c r="CZ23" s="661"/>
      <c r="DA23" s="666"/>
      <c r="DB23" s="661"/>
      <c r="DC23" s="666"/>
      <c r="DD23" s="661"/>
      <c r="DE23" s="666"/>
      <c r="DF23" s="661"/>
      <c r="DG23" s="666"/>
      <c r="DH23" s="661"/>
      <c r="DI23" s="666"/>
      <c r="DJ23" s="661"/>
      <c r="DK23" s="666"/>
      <c r="DL23" s="661"/>
      <c r="DM23" s="666"/>
      <c r="DN23" s="245"/>
      <c r="DO23" s="759" t="s">
        <v>43</v>
      </c>
      <c r="DP23" s="759"/>
      <c r="DQ23" s="759"/>
      <c r="DR23" s="759"/>
      <c r="DS23" s="759"/>
      <c r="DT23" s="759"/>
      <c r="DU23" s="759"/>
      <c r="DV23" s="759"/>
      <c r="DW23" s="759"/>
      <c r="DX23" s="759"/>
      <c r="DY23" s="666"/>
      <c r="DZ23" s="661"/>
      <c r="EA23" s="666"/>
      <c r="EB23" s="661"/>
      <c r="EC23" s="662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42" t="s">
        <v>118</v>
      </c>
      <c r="D24" s="107" t="s">
        <v>19</v>
      </c>
      <c r="E24" s="343" t="s">
        <v>0</v>
      </c>
      <c r="F24" s="798"/>
      <c r="G24" s="798"/>
      <c r="H24" s="776"/>
      <c r="I24" s="776"/>
      <c r="J24" s="776"/>
      <c r="K24" s="776"/>
      <c r="L24" s="776"/>
      <c r="M24" s="776"/>
      <c r="N24" s="776"/>
      <c r="O24" s="776"/>
      <c r="P24" s="776"/>
      <c r="Q24" s="776"/>
      <c r="R24" s="776"/>
      <c r="S24" s="776"/>
      <c r="T24" s="690">
        <v>40</v>
      </c>
      <c r="U24" s="691"/>
      <c r="V24" s="690">
        <v>60</v>
      </c>
      <c r="W24" s="691"/>
      <c r="X24" s="690">
        <v>60</v>
      </c>
      <c r="Y24" s="691"/>
      <c r="Z24" s="690">
        <v>60</v>
      </c>
      <c r="AA24" s="691"/>
      <c r="AB24" s="690">
        <v>60</v>
      </c>
      <c r="AC24" s="691"/>
      <c r="AD24" s="690">
        <v>60</v>
      </c>
      <c r="AE24" s="691"/>
      <c r="AF24" s="690">
        <v>60</v>
      </c>
      <c r="AG24" s="691"/>
      <c r="AH24" s="690">
        <v>60</v>
      </c>
      <c r="AI24" s="691"/>
      <c r="AJ24" s="690">
        <v>60</v>
      </c>
      <c r="AK24" s="691"/>
      <c r="AL24" s="690">
        <v>60</v>
      </c>
      <c r="AM24" s="691"/>
      <c r="AN24" s="690">
        <v>60</v>
      </c>
      <c r="AO24" s="691"/>
      <c r="AP24" s="690">
        <v>40</v>
      </c>
      <c r="AQ24" s="691"/>
      <c r="AR24" s="690">
        <v>40</v>
      </c>
      <c r="AS24" s="691"/>
      <c r="AT24" s="690">
        <v>60</v>
      </c>
      <c r="AU24" s="691"/>
      <c r="AV24" s="690">
        <v>60</v>
      </c>
      <c r="AW24" s="691"/>
      <c r="AX24" s="690">
        <v>60</v>
      </c>
      <c r="AY24" s="691"/>
      <c r="AZ24" s="690">
        <v>60</v>
      </c>
      <c r="BA24" s="691"/>
      <c r="BB24" s="690">
        <v>60</v>
      </c>
      <c r="BC24" s="691"/>
      <c r="BD24" s="690">
        <v>60</v>
      </c>
      <c r="BE24" s="691"/>
      <c r="BF24" s="690">
        <v>60</v>
      </c>
      <c r="BG24" s="691"/>
      <c r="BH24" s="690">
        <v>60</v>
      </c>
      <c r="BI24" s="691"/>
      <c r="BJ24" s="690">
        <v>60</v>
      </c>
      <c r="BK24" s="691"/>
      <c r="BL24" s="690">
        <v>60</v>
      </c>
      <c r="BM24" s="691"/>
      <c r="BN24" s="690">
        <v>40</v>
      </c>
      <c r="BO24" s="691"/>
      <c r="BP24" s="667"/>
      <c r="BQ24" s="670"/>
      <c r="BR24" s="667"/>
      <c r="BS24" s="670"/>
      <c r="BT24" s="667"/>
      <c r="BU24" s="670"/>
      <c r="BV24" s="667"/>
      <c r="BW24" s="670"/>
      <c r="BX24" s="667"/>
      <c r="BY24" s="670"/>
      <c r="BZ24" s="667"/>
      <c r="CA24" s="670"/>
      <c r="CB24" s="667"/>
      <c r="CC24" s="670"/>
      <c r="CD24" s="667"/>
      <c r="CE24" s="670"/>
      <c r="CF24" s="667"/>
      <c r="CG24" s="670"/>
      <c r="CH24" s="667"/>
      <c r="CI24" s="670"/>
      <c r="CJ24" s="667"/>
      <c r="CK24" s="670"/>
      <c r="CL24" s="667"/>
      <c r="CM24" s="670"/>
      <c r="CN24" s="669">
        <v>20</v>
      </c>
      <c r="CO24" s="669"/>
      <c r="CP24" s="669">
        <v>40</v>
      </c>
      <c r="CQ24" s="669"/>
      <c r="CR24" s="669">
        <v>40</v>
      </c>
      <c r="CS24" s="669"/>
      <c r="CT24" s="669">
        <v>40</v>
      </c>
      <c r="CU24" s="669"/>
      <c r="CV24" s="669">
        <v>40</v>
      </c>
      <c r="CW24" s="669"/>
      <c r="CX24" s="669">
        <v>40</v>
      </c>
      <c r="CY24" s="669"/>
      <c r="CZ24" s="667"/>
      <c r="DA24" s="670"/>
      <c r="DB24" s="667"/>
      <c r="DC24" s="670"/>
      <c r="DD24" s="667"/>
      <c r="DE24" s="670"/>
      <c r="DF24" s="667"/>
      <c r="DG24" s="670"/>
      <c r="DH24" s="667"/>
      <c r="DI24" s="670"/>
      <c r="DJ24" s="667"/>
      <c r="DK24" s="670"/>
      <c r="DL24" s="667"/>
      <c r="DM24" s="670"/>
      <c r="DN24" s="667"/>
      <c r="DO24" s="670"/>
      <c r="DP24" s="667"/>
      <c r="DQ24" s="670"/>
      <c r="DR24" s="667"/>
      <c r="DS24" s="670"/>
      <c r="DT24" s="667"/>
      <c r="DU24" s="670"/>
      <c r="DV24" s="667"/>
      <c r="DW24" s="670"/>
      <c r="DX24" s="667"/>
      <c r="DY24" s="670"/>
      <c r="DZ24" s="667"/>
      <c r="EA24" s="670"/>
      <c r="EB24" s="667"/>
      <c r="EC24" s="668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760" t="s">
        <v>117</v>
      </c>
      <c r="U25" s="761"/>
      <c r="V25" s="761"/>
      <c r="W25" s="761"/>
      <c r="X25" s="761"/>
      <c r="Y25" s="761"/>
      <c r="Z25" s="761"/>
      <c r="AA25" s="761"/>
      <c r="AB25" s="761"/>
      <c r="AC25" s="761"/>
      <c r="AD25" s="761"/>
      <c r="AE25" s="761"/>
      <c r="AF25" s="761"/>
      <c r="AG25" s="761"/>
      <c r="AH25" s="761"/>
      <c r="AI25" s="761"/>
      <c r="AJ25" s="761"/>
      <c r="AK25" s="761"/>
      <c r="AL25" s="761"/>
      <c r="AM25" s="761"/>
      <c r="AN25" s="761"/>
      <c r="AO25" s="761"/>
      <c r="AP25" s="761"/>
      <c r="AQ25" s="762"/>
      <c r="AR25" s="760" t="s">
        <v>119</v>
      </c>
      <c r="AS25" s="761"/>
      <c r="AT25" s="761"/>
      <c r="AU25" s="761"/>
      <c r="AV25" s="761"/>
      <c r="AW25" s="761"/>
      <c r="AX25" s="761"/>
      <c r="AY25" s="761"/>
      <c r="AZ25" s="761"/>
      <c r="BA25" s="761"/>
      <c r="BB25" s="761"/>
      <c r="BC25" s="761"/>
      <c r="BD25" s="761"/>
      <c r="BE25" s="761"/>
      <c r="BF25" s="761"/>
      <c r="BG25" s="761"/>
      <c r="BH25" s="761"/>
      <c r="BI25" s="761"/>
      <c r="BJ25" s="761"/>
      <c r="BK25" s="761"/>
      <c r="BL25" s="761"/>
      <c r="BM25" s="761"/>
      <c r="BN25" s="761"/>
      <c r="BO25" s="762"/>
      <c r="BP25" s="661" t="s">
        <v>39</v>
      </c>
      <c r="BQ25" s="759"/>
      <c r="BR25" s="759"/>
      <c r="BS25" s="759"/>
      <c r="BT25" s="759"/>
      <c r="BU25" s="759"/>
      <c r="BV25" s="759"/>
      <c r="BW25" s="759"/>
      <c r="BX25" s="759"/>
      <c r="BY25" s="759"/>
      <c r="BZ25" s="759"/>
      <c r="CA25" s="759"/>
      <c r="CB25" s="759"/>
      <c r="CC25" s="759"/>
      <c r="CD25" s="759"/>
      <c r="CE25" s="759"/>
      <c r="CF25" s="759"/>
      <c r="CG25" s="759"/>
      <c r="CH25" s="759"/>
      <c r="CI25" s="759"/>
      <c r="CJ25" s="759"/>
      <c r="CK25" s="759"/>
      <c r="CL25" s="759"/>
      <c r="CM25" s="666"/>
      <c r="CN25" s="661" t="s">
        <v>40</v>
      </c>
      <c r="CO25" s="759"/>
      <c r="CP25" s="759"/>
      <c r="CQ25" s="759"/>
      <c r="CR25" s="759"/>
      <c r="CS25" s="759"/>
      <c r="CT25" s="759"/>
      <c r="CU25" s="759"/>
      <c r="CV25" s="759"/>
      <c r="CW25" s="759"/>
      <c r="CX25" s="759"/>
      <c r="CY25" s="759"/>
      <c r="CZ25" s="759"/>
      <c r="DA25" s="759"/>
      <c r="DB25" s="759"/>
      <c r="DC25" s="666"/>
      <c r="DD25" s="661"/>
      <c r="DE25" s="666"/>
      <c r="DF25" s="661"/>
      <c r="DG25" s="666"/>
      <c r="DH25" s="661"/>
      <c r="DI25" s="666"/>
      <c r="DJ25" s="661"/>
      <c r="DK25" s="666"/>
      <c r="DL25" s="156"/>
      <c r="DM25" s="157"/>
      <c r="DN25" s="661"/>
      <c r="DO25" s="666"/>
      <c r="DP25" s="661"/>
      <c r="DQ25" s="666"/>
      <c r="DR25" s="661"/>
      <c r="DS25" s="666"/>
      <c r="DT25" s="661"/>
      <c r="DU25" s="666"/>
      <c r="DV25" s="661"/>
      <c r="DW25" s="666"/>
      <c r="DX25" s="661"/>
      <c r="DY25" s="666"/>
      <c r="DZ25" s="661"/>
      <c r="EA25" s="666"/>
      <c r="EB25" s="661"/>
      <c r="EC25" s="662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98"/>
      <c r="G26" s="798"/>
      <c r="H26" s="776"/>
      <c r="I26" s="776"/>
      <c r="J26" s="776"/>
      <c r="K26" s="776"/>
      <c r="L26" s="776"/>
      <c r="M26" s="776"/>
      <c r="N26" s="776"/>
      <c r="O26" s="776"/>
      <c r="P26" s="776"/>
      <c r="Q26" s="776"/>
      <c r="R26" s="776"/>
      <c r="S26" s="776"/>
      <c r="T26" s="775">
        <v>10</v>
      </c>
      <c r="U26" s="775"/>
      <c r="V26" s="775">
        <v>10</v>
      </c>
      <c r="W26" s="775"/>
      <c r="X26" s="775">
        <v>10</v>
      </c>
      <c r="Y26" s="775"/>
      <c r="Z26" s="775">
        <v>10</v>
      </c>
      <c r="AA26" s="775"/>
      <c r="AB26" s="775">
        <v>10</v>
      </c>
      <c r="AC26" s="775"/>
      <c r="AD26" s="775">
        <v>10</v>
      </c>
      <c r="AE26" s="775"/>
      <c r="AF26" s="775">
        <v>10</v>
      </c>
      <c r="AG26" s="775"/>
      <c r="AH26" s="775">
        <v>10</v>
      </c>
      <c r="AI26" s="775"/>
      <c r="AJ26" s="775">
        <v>10</v>
      </c>
      <c r="AK26" s="775"/>
      <c r="AL26" s="775">
        <v>10</v>
      </c>
      <c r="AM26" s="775"/>
      <c r="AN26" s="775">
        <v>10</v>
      </c>
      <c r="AO26" s="775"/>
      <c r="AP26" s="775">
        <v>5</v>
      </c>
      <c r="AQ26" s="775"/>
      <c r="AR26" s="775">
        <v>5</v>
      </c>
      <c r="AS26" s="775"/>
      <c r="AT26" s="775">
        <v>10</v>
      </c>
      <c r="AU26" s="775"/>
      <c r="AV26" s="775">
        <v>10</v>
      </c>
      <c r="AW26" s="775"/>
      <c r="AX26" s="775">
        <v>10</v>
      </c>
      <c r="AY26" s="775"/>
      <c r="AZ26" s="775">
        <v>10</v>
      </c>
      <c r="BA26" s="775"/>
      <c r="BB26" s="775">
        <v>10</v>
      </c>
      <c r="BC26" s="775"/>
      <c r="BD26" s="775">
        <v>10</v>
      </c>
      <c r="BE26" s="775"/>
      <c r="BF26" s="775">
        <v>10</v>
      </c>
      <c r="BG26" s="775"/>
      <c r="BH26" s="775">
        <v>10</v>
      </c>
      <c r="BI26" s="775"/>
      <c r="BJ26" s="775">
        <v>10</v>
      </c>
      <c r="BK26" s="775"/>
      <c r="BL26" s="775">
        <v>10</v>
      </c>
      <c r="BM26" s="775"/>
      <c r="BN26" s="775">
        <v>5</v>
      </c>
      <c r="BO26" s="775"/>
      <c r="BP26" s="772"/>
      <c r="BQ26" s="773"/>
      <c r="BR26" s="772"/>
      <c r="BS26" s="773"/>
      <c r="BT26" s="772"/>
      <c r="BU26" s="773"/>
      <c r="BV26" s="772"/>
      <c r="BW26" s="773"/>
      <c r="BX26" s="772"/>
      <c r="BY26" s="773"/>
      <c r="BZ26" s="772"/>
      <c r="CA26" s="773"/>
      <c r="CB26" s="772"/>
      <c r="CC26" s="773"/>
      <c r="CD26" s="772"/>
      <c r="CE26" s="773"/>
      <c r="CF26" s="772"/>
      <c r="CG26" s="773"/>
      <c r="CH26" s="772"/>
      <c r="CI26" s="773"/>
      <c r="CJ26" s="772"/>
      <c r="CK26" s="773"/>
      <c r="CL26" s="772"/>
      <c r="CM26" s="773"/>
      <c r="CN26" s="771">
        <v>10</v>
      </c>
      <c r="CO26" s="771"/>
      <c r="CP26" s="771">
        <v>10</v>
      </c>
      <c r="CQ26" s="771"/>
      <c r="CR26" s="771">
        <v>10</v>
      </c>
      <c r="CS26" s="771"/>
      <c r="CT26" s="771">
        <v>10</v>
      </c>
      <c r="CU26" s="771"/>
      <c r="CV26" s="771">
        <v>10</v>
      </c>
      <c r="CW26" s="771"/>
      <c r="CX26" s="771">
        <v>10</v>
      </c>
      <c r="CY26" s="771"/>
      <c r="CZ26" s="772"/>
      <c r="DA26" s="773"/>
      <c r="DB26" s="772"/>
      <c r="DC26" s="773"/>
      <c r="DD26" s="772"/>
      <c r="DE26" s="773"/>
      <c r="DF26" s="772"/>
      <c r="DG26" s="773"/>
      <c r="DH26" s="772"/>
      <c r="DI26" s="773"/>
      <c r="DJ26" s="772"/>
      <c r="DK26" s="773"/>
      <c r="DL26" s="772"/>
      <c r="DM26" s="773"/>
      <c r="DN26" s="772"/>
      <c r="DO26" s="773"/>
      <c r="DP26" s="772"/>
      <c r="DQ26" s="773"/>
      <c r="DR26" s="772"/>
      <c r="DS26" s="773"/>
      <c r="DT26" s="772"/>
      <c r="DU26" s="773"/>
      <c r="DV26" s="772"/>
      <c r="DW26" s="773"/>
      <c r="DX26" s="772"/>
      <c r="DY26" s="773"/>
      <c r="DZ26" s="772"/>
      <c r="EA26" s="773"/>
      <c r="EB26" s="772"/>
      <c r="EC26" s="774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760" t="s">
        <v>117</v>
      </c>
      <c r="U27" s="761"/>
      <c r="V27" s="761"/>
      <c r="W27" s="761"/>
      <c r="X27" s="761"/>
      <c r="Y27" s="761"/>
      <c r="Z27" s="761"/>
      <c r="AA27" s="761"/>
      <c r="AB27" s="761"/>
      <c r="AC27" s="761"/>
      <c r="AD27" s="761"/>
      <c r="AE27" s="761"/>
      <c r="AF27" s="761"/>
      <c r="AG27" s="761"/>
      <c r="AH27" s="761"/>
      <c r="AI27" s="761"/>
      <c r="AJ27" s="761"/>
      <c r="AK27" s="761"/>
      <c r="AL27" s="761"/>
      <c r="AM27" s="761"/>
      <c r="AN27" s="761"/>
      <c r="AO27" s="761"/>
      <c r="AP27" s="761"/>
      <c r="AQ27" s="762"/>
      <c r="AR27" s="760" t="s">
        <v>120</v>
      </c>
      <c r="AS27" s="761"/>
      <c r="AT27" s="761"/>
      <c r="AU27" s="761"/>
      <c r="AV27" s="761"/>
      <c r="AW27" s="761"/>
      <c r="AX27" s="761"/>
      <c r="AY27" s="761"/>
      <c r="AZ27" s="761"/>
      <c r="BA27" s="761"/>
      <c r="BB27" s="761"/>
      <c r="BC27" s="761"/>
      <c r="BD27" s="761"/>
      <c r="BE27" s="761"/>
      <c r="BF27" s="761"/>
      <c r="BG27" s="761"/>
      <c r="BH27" s="761"/>
      <c r="BI27" s="761"/>
      <c r="BJ27" s="761"/>
      <c r="BK27" s="761"/>
      <c r="BL27" s="761"/>
      <c r="BM27" s="761"/>
      <c r="BN27" s="761"/>
      <c r="BO27" s="762"/>
      <c r="BP27" s="661" t="s">
        <v>39</v>
      </c>
      <c r="BQ27" s="759"/>
      <c r="BR27" s="759"/>
      <c r="BS27" s="759"/>
      <c r="BT27" s="759"/>
      <c r="BU27" s="759"/>
      <c r="BV27" s="759"/>
      <c r="BW27" s="759"/>
      <c r="BX27" s="759"/>
      <c r="BY27" s="759"/>
      <c r="BZ27" s="759"/>
      <c r="CA27" s="759"/>
      <c r="CB27" s="759"/>
      <c r="CC27" s="759"/>
      <c r="CD27" s="759"/>
      <c r="CE27" s="759"/>
      <c r="CF27" s="759"/>
      <c r="CG27" s="759"/>
      <c r="CH27" s="759"/>
      <c r="CI27" s="759"/>
      <c r="CJ27" s="759"/>
      <c r="CK27" s="759"/>
      <c r="CL27" s="759"/>
      <c r="CM27" s="666"/>
      <c r="CN27" s="661" t="s">
        <v>40</v>
      </c>
      <c r="CO27" s="759"/>
      <c r="CP27" s="759"/>
      <c r="CQ27" s="759"/>
      <c r="CR27" s="759"/>
      <c r="CS27" s="759"/>
      <c r="CT27" s="759"/>
      <c r="CU27" s="759"/>
      <c r="CV27" s="759"/>
      <c r="CW27" s="759"/>
      <c r="CX27" s="759"/>
      <c r="CY27" s="759"/>
      <c r="CZ27" s="759"/>
      <c r="DA27" s="759"/>
      <c r="DB27" s="759"/>
      <c r="DC27" s="666"/>
      <c r="DD27" s="661"/>
      <c r="DE27" s="666"/>
      <c r="DF27" s="661"/>
      <c r="DG27" s="666"/>
      <c r="DH27" s="661"/>
      <c r="DI27" s="666"/>
      <c r="DJ27" s="661"/>
      <c r="DK27" s="666"/>
      <c r="DL27" s="156"/>
      <c r="DM27" s="157"/>
      <c r="DN27" s="661"/>
      <c r="DO27" s="666"/>
      <c r="DP27" s="661"/>
      <c r="DQ27" s="666"/>
      <c r="DR27" s="661"/>
      <c r="DS27" s="666"/>
      <c r="DT27" s="661"/>
      <c r="DU27" s="666"/>
      <c r="DV27" s="661"/>
      <c r="DW27" s="666"/>
      <c r="DX27" s="661"/>
      <c r="DY27" s="666"/>
      <c r="DZ27" s="661"/>
      <c r="EA27" s="666"/>
      <c r="EB27" s="661"/>
      <c r="EC27" s="662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42" t="s">
        <v>54</v>
      </c>
      <c r="D28" s="107" t="s">
        <v>19</v>
      </c>
      <c r="E28" s="343" t="s">
        <v>21</v>
      </c>
      <c r="F28" s="798"/>
      <c r="G28" s="798"/>
      <c r="H28" s="776"/>
      <c r="I28" s="776"/>
      <c r="J28" s="776"/>
      <c r="K28" s="776"/>
      <c r="L28" s="776"/>
      <c r="M28" s="776"/>
      <c r="N28" s="776"/>
      <c r="O28" s="776"/>
      <c r="P28" s="776"/>
      <c r="Q28" s="776"/>
      <c r="R28" s="776"/>
      <c r="S28" s="776"/>
      <c r="T28" s="777"/>
      <c r="U28" s="778"/>
      <c r="V28" s="776"/>
      <c r="W28" s="776"/>
      <c r="X28" s="776"/>
      <c r="Y28" s="776"/>
      <c r="Z28" s="776"/>
      <c r="AA28" s="776"/>
      <c r="AB28" s="776"/>
      <c r="AC28" s="776"/>
      <c r="AD28" s="776"/>
      <c r="AE28" s="776"/>
      <c r="AF28" s="776"/>
      <c r="AG28" s="776"/>
      <c r="AH28" s="776"/>
      <c r="AI28" s="776"/>
      <c r="AJ28" s="776"/>
      <c r="AK28" s="776"/>
      <c r="AL28" s="776"/>
      <c r="AM28" s="776"/>
      <c r="AN28" s="776"/>
      <c r="AO28" s="776"/>
      <c r="AP28" s="776"/>
      <c r="AQ28" s="776"/>
      <c r="AR28" s="690">
        <v>60</v>
      </c>
      <c r="AS28" s="691"/>
      <c r="AT28" s="690">
        <v>60</v>
      </c>
      <c r="AU28" s="691"/>
      <c r="AV28" s="690">
        <v>60</v>
      </c>
      <c r="AW28" s="691"/>
      <c r="AX28" s="690">
        <v>60</v>
      </c>
      <c r="AY28" s="691"/>
      <c r="AZ28" s="690">
        <v>60</v>
      </c>
      <c r="BA28" s="691"/>
      <c r="BB28" s="690">
        <v>60</v>
      </c>
      <c r="BC28" s="691"/>
      <c r="BD28" s="690">
        <v>60</v>
      </c>
      <c r="BE28" s="691"/>
      <c r="BF28" s="690">
        <v>60</v>
      </c>
      <c r="BG28" s="691"/>
      <c r="BH28" s="690">
        <v>60</v>
      </c>
      <c r="BI28" s="691"/>
      <c r="BJ28" s="690">
        <v>60</v>
      </c>
      <c r="BK28" s="691"/>
      <c r="BL28" s="690">
        <v>60</v>
      </c>
      <c r="BM28" s="691"/>
      <c r="BN28" s="690">
        <v>60</v>
      </c>
      <c r="BO28" s="691"/>
      <c r="BP28" s="690">
        <v>60</v>
      </c>
      <c r="BQ28" s="691"/>
      <c r="BR28" s="690">
        <v>60</v>
      </c>
      <c r="BS28" s="691"/>
      <c r="BT28" s="669">
        <v>100</v>
      </c>
      <c r="BU28" s="669"/>
      <c r="BV28" s="669">
        <v>100</v>
      </c>
      <c r="BW28" s="669"/>
      <c r="BX28" s="669">
        <v>100</v>
      </c>
      <c r="BY28" s="669"/>
      <c r="BZ28" s="669">
        <v>100</v>
      </c>
      <c r="CA28" s="669"/>
      <c r="CB28" s="669">
        <v>100</v>
      </c>
      <c r="CC28" s="669"/>
      <c r="CD28" s="669">
        <v>100</v>
      </c>
      <c r="CE28" s="669"/>
      <c r="CF28" s="669">
        <v>100</v>
      </c>
      <c r="CG28" s="669"/>
      <c r="CH28" s="669">
        <v>100</v>
      </c>
      <c r="CI28" s="669"/>
      <c r="CJ28" s="669">
        <v>100</v>
      </c>
      <c r="CK28" s="669"/>
      <c r="CL28" s="669">
        <v>85</v>
      </c>
      <c r="CM28" s="669"/>
      <c r="CN28" s="669">
        <v>85</v>
      </c>
      <c r="CO28" s="669"/>
      <c r="CP28" s="669">
        <v>85</v>
      </c>
      <c r="CQ28" s="669"/>
      <c r="CR28" s="669">
        <v>100</v>
      </c>
      <c r="CS28" s="669"/>
      <c r="CT28" s="669">
        <v>100</v>
      </c>
      <c r="CU28" s="669"/>
      <c r="CV28" s="669">
        <v>100</v>
      </c>
      <c r="CW28" s="669"/>
      <c r="CX28" s="669">
        <v>100</v>
      </c>
      <c r="CY28" s="669"/>
      <c r="CZ28" s="669">
        <v>100</v>
      </c>
      <c r="DA28" s="669"/>
      <c r="DB28" s="669">
        <v>100</v>
      </c>
      <c r="DC28" s="669"/>
      <c r="DD28" s="669">
        <v>100</v>
      </c>
      <c r="DE28" s="669"/>
      <c r="DF28" s="669">
        <v>100</v>
      </c>
      <c r="DG28" s="669"/>
      <c r="DH28" s="669">
        <v>100</v>
      </c>
      <c r="DI28" s="669"/>
      <c r="DJ28" s="669">
        <v>85</v>
      </c>
      <c r="DK28" s="669"/>
      <c r="DL28" s="667"/>
      <c r="DM28" s="670"/>
      <c r="DN28" s="667"/>
      <c r="DO28" s="670"/>
      <c r="DP28" s="667"/>
      <c r="DQ28" s="670"/>
      <c r="DR28" s="667"/>
      <c r="DS28" s="670"/>
      <c r="DT28" s="667"/>
      <c r="DU28" s="670"/>
      <c r="DV28" s="667"/>
      <c r="DW28" s="670"/>
      <c r="DX28" s="667"/>
      <c r="DY28" s="670"/>
      <c r="DZ28" s="667"/>
      <c r="EA28" s="670"/>
      <c r="EB28" s="667"/>
      <c r="EC28" s="668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44"/>
      <c r="D29" s="345"/>
      <c r="E29" s="346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87"/>
      <c r="U29" s="788"/>
      <c r="V29" s="788"/>
      <c r="W29" s="788"/>
      <c r="X29" s="788"/>
      <c r="Y29" s="788"/>
      <c r="Z29" s="788"/>
      <c r="AA29" s="788"/>
      <c r="AB29" s="788"/>
      <c r="AC29" s="788"/>
      <c r="AD29" s="788"/>
      <c r="AE29" s="788"/>
      <c r="AF29" s="788"/>
      <c r="AG29" s="788"/>
      <c r="AH29" s="788"/>
      <c r="AI29" s="788"/>
      <c r="AJ29" s="788"/>
      <c r="AK29" s="788"/>
      <c r="AL29" s="788"/>
      <c r="AM29" s="788"/>
      <c r="AN29" s="788"/>
      <c r="AO29" s="788"/>
      <c r="AP29" s="788"/>
      <c r="AQ29" s="789"/>
      <c r="AR29" s="661" t="s">
        <v>44</v>
      </c>
      <c r="AS29" s="759"/>
      <c r="AT29" s="759"/>
      <c r="AU29" s="759"/>
      <c r="AV29" s="759"/>
      <c r="AW29" s="759"/>
      <c r="AX29" s="759"/>
      <c r="AY29" s="759"/>
      <c r="AZ29" s="759"/>
      <c r="BA29" s="759"/>
      <c r="BB29" s="759"/>
      <c r="BC29" s="759"/>
      <c r="BD29" s="759"/>
      <c r="BE29" s="759"/>
      <c r="BF29" s="759"/>
      <c r="BG29" s="759"/>
      <c r="BH29" s="759"/>
      <c r="BI29" s="759"/>
      <c r="BJ29" s="759"/>
      <c r="BK29" s="759"/>
      <c r="BL29" s="759"/>
      <c r="BM29" s="759"/>
      <c r="BN29" s="759"/>
      <c r="BO29" s="666"/>
      <c r="BP29" s="661" t="s">
        <v>45</v>
      </c>
      <c r="BQ29" s="759"/>
      <c r="BR29" s="759"/>
      <c r="BS29" s="759"/>
      <c r="BT29" s="759"/>
      <c r="BU29" s="759"/>
      <c r="BV29" s="759"/>
      <c r="BW29" s="759"/>
      <c r="BX29" s="759"/>
      <c r="BY29" s="759"/>
      <c r="BZ29" s="759"/>
      <c r="CA29" s="759"/>
      <c r="CB29" s="759"/>
      <c r="CC29" s="759"/>
      <c r="CD29" s="759"/>
      <c r="CE29" s="759"/>
      <c r="CF29" s="759"/>
      <c r="CG29" s="759"/>
      <c r="CH29" s="759"/>
      <c r="CI29" s="759"/>
      <c r="CJ29" s="759"/>
      <c r="CK29" s="759"/>
      <c r="CL29" s="759"/>
      <c r="CM29" s="759"/>
      <c r="CN29" s="759"/>
      <c r="CO29" s="759"/>
      <c r="CP29" s="759"/>
      <c r="CQ29" s="759"/>
      <c r="CR29" s="759"/>
      <c r="CS29" s="759"/>
      <c r="CT29" s="759"/>
      <c r="CU29" s="759"/>
      <c r="CV29" s="759"/>
      <c r="CW29" s="759"/>
      <c r="CX29" s="759"/>
      <c r="CY29" s="759"/>
      <c r="CZ29" s="759"/>
      <c r="DA29" s="759"/>
      <c r="DB29" s="759"/>
      <c r="DC29" s="759"/>
      <c r="DD29" s="759"/>
      <c r="DE29" s="759"/>
      <c r="DF29" s="759"/>
      <c r="DG29" s="759"/>
      <c r="DH29" s="759"/>
      <c r="DI29" s="759"/>
      <c r="DJ29" s="759"/>
      <c r="DK29" s="666"/>
      <c r="DL29" s="661"/>
      <c r="DM29" s="666"/>
      <c r="DN29" s="661"/>
      <c r="DO29" s="666"/>
      <c r="DP29" s="661"/>
      <c r="DQ29" s="666"/>
      <c r="DR29" s="661"/>
      <c r="DS29" s="666"/>
      <c r="DT29" s="661"/>
      <c r="DU29" s="666"/>
      <c r="DV29" s="661"/>
      <c r="DW29" s="666"/>
      <c r="DX29" s="661"/>
      <c r="DY29" s="666"/>
      <c r="DZ29" s="661"/>
      <c r="EA29" s="666"/>
      <c r="EB29" s="661"/>
      <c r="EC29" s="662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42" t="s">
        <v>54</v>
      </c>
      <c r="D30" s="107" t="s">
        <v>19</v>
      </c>
      <c r="E30" s="343" t="s">
        <v>14</v>
      </c>
      <c r="F30" s="798"/>
      <c r="G30" s="798"/>
      <c r="H30" s="669">
        <v>20</v>
      </c>
      <c r="I30" s="669"/>
      <c r="J30" s="669">
        <v>20</v>
      </c>
      <c r="K30" s="669"/>
      <c r="L30" s="669">
        <v>20</v>
      </c>
      <c r="M30" s="669"/>
      <c r="N30" s="669">
        <v>20</v>
      </c>
      <c r="O30" s="669"/>
      <c r="P30" s="669">
        <v>20</v>
      </c>
      <c r="Q30" s="669"/>
      <c r="R30" s="669">
        <v>20</v>
      </c>
      <c r="S30" s="669"/>
      <c r="T30" s="690">
        <v>35</v>
      </c>
      <c r="U30" s="691"/>
      <c r="V30" s="690">
        <v>40</v>
      </c>
      <c r="W30" s="691"/>
      <c r="X30" s="690">
        <v>40</v>
      </c>
      <c r="Y30" s="691"/>
      <c r="Z30" s="690">
        <v>40</v>
      </c>
      <c r="AA30" s="691"/>
      <c r="AB30" s="690">
        <v>40</v>
      </c>
      <c r="AC30" s="691"/>
      <c r="AD30" s="690">
        <v>40</v>
      </c>
      <c r="AE30" s="691"/>
      <c r="AF30" s="690">
        <v>40</v>
      </c>
      <c r="AG30" s="691"/>
      <c r="AH30" s="690">
        <v>40</v>
      </c>
      <c r="AI30" s="691"/>
      <c r="AJ30" s="690">
        <v>40</v>
      </c>
      <c r="AK30" s="691"/>
      <c r="AL30" s="690">
        <v>40</v>
      </c>
      <c r="AM30" s="691"/>
      <c r="AN30" s="690">
        <v>40</v>
      </c>
      <c r="AO30" s="691"/>
      <c r="AP30" s="669">
        <v>85</v>
      </c>
      <c r="AQ30" s="669"/>
      <c r="AR30" s="669">
        <v>60</v>
      </c>
      <c r="AS30" s="669"/>
      <c r="AT30" s="690">
        <v>60</v>
      </c>
      <c r="AU30" s="691"/>
      <c r="AV30" s="690">
        <v>60</v>
      </c>
      <c r="AW30" s="691"/>
      <c r="AX30" s="690">
        <v>60</v>
      </c>
      <c r="AY30" s="691"/>
      <c r="AZ30" s="690">
        <v>60</v>
      </c>
      <c r="BA30" s="691"/>
      <c r="BB30" s="690">
        <v>60</v>
      </c>
      <c r="BC30" s="691"/>
      <c r="BD30" s="690">
        <v>60</v>
      </c>
      <c r="BE30" s="691"/>
      <c r="BF30" s="690">
        <v>60</v>
      </c>
      <c r="BG30" s="691"/>
      <c r="BH30" s="690">
        <v>60</v>
      </c>
      <c r="BI30" s="691"/>
      <c r="BJ30" s="690">
        <v>60</v>
      </c>
      <c r="BK30" s="691"/>
      <c r="BL30" s="690">
        <v>60</v>
      </c>
      <c r="BM30" s="691"/>
      <c r="BN30" s="669">
        <v>60</v>
      </c>
      <c r="BO30" s="669"/>
      <c r="BP30" s="669">
        <v>60</v>
      </c>
      <c r="BQ30" s="669"/>
      <c r="BR30" s="669">
        <v>60</v>
      </c>
      <c r="BS30" s="669"/>
      <c r="BT30" s="669">
        <v>60</v>
      </c>
      <c r="BU30" s="669"/>
      <c r="BV30" s="669">
        <v>60</v>
      </c>
      <c r="BW30" s="669"/>
      <c r="BX30" s="669">
        <v>60</v>
      </c>
      <c r="BY30" s="669"/>
      <c r="BZ30" s="669">
        <v>60</v>
      </c>
      <c r="CA30" s="669"/>
      <c r="CB30" s="669">
        <v>60</v>
      </c>
      <c r="CC30" s="669"/>
      <c r="CD30" s="669">
        <v>60</v>
      </c>
      <c r="CE30" s="669"/>
      <c r="CF30" s="669">
        <v>60</v>
      </c>
      <c r="CG30" s="669"/>
      <c r="CH30" s="669">
        <v>60</v>
      </c>
      <c r="CI30" s="669"/>
      <c r="CJ30" s="669">
        <v>60</v>
      </c>
      <c r="CK30" s="669"/>
      <c r="CL30" s="669">
        <v>60</v>
      </c>
      <c r="CM30" s="669"/>
      <c r="CN30" s="669">
        <v>60</v>
      </c>
      <c r="CO30" s="669"/>
      <c r="CP30" s="669">
        <v>60</v>
      </c>
      <c r="CQ30" s="669"/>
      <c r="CR30" s="669">
        <v>60</v>
      </c>
      <c r="CS30" s="669"/>
      <c r="CT30" s="669">
        <v>60</v>
      </c>
      <c r="CU30" s="669"/>
      <c r="CV30" s="669">
        <v>60</v>
      </c>
      <c r="CW30" s="669"/>
      <c r="CX30" s="669">
        <v>60</v>
      </c>
      <c r="CY30" s="669"/>
      <c r="CZ30" s="669">
        <v>60</v>
      </c>
      <c r="DA30" s="669"/>
      <c r="DB30" s="669">
        <v>60</v>
      </c>
      <c r="DC30" s="669"/>
      <c r="DD30" s="669">
        <v>60</v>
      </c>
      <c r="DE30" s="669"/>
      <c r="DF30" s="669">
        <v>60</v>
      </c>
      <c r="DG30" s="669"/>
      <c r="DH30" s="669">
        <v>60</v>
      </c>
      <c r="DI30" s="669"/>
      <c r="DJ30" s="669">
        <v>60</v>
      </c>
      <c r="DK30" s="669"/>
      <c r="DL30" s="667"/>
      <c r="DM30" s="670"/>
      <c r="DN30" s="667"/>
      <c r="DO30" s="670"/>
      <c r="DP30" s="667"/>
      <c r="DQ30" s="670"/>
      <c r="DR30" s="667"/>
      <c r="DS30" s="670"/>
      <c r="DT30" s="667"/>
      <c r="DU30" s="670"/>
      <c r="DV30" s="667"/>
      <c r="DW30" s="670"/>
      <c r="DX30" s="667"/>
      <c r="DY30" s="670"/>
      <c r="DZ30" s="667"/>
      <c r="EA30" s="670"/>
      <c r="EB30" s="667"/>
      <c r="EC30" s="668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661"/>
      <c r="I31" s="666"/>
      <c r="J31" s="661"/>
      <c r="K31" s="666"/>
      <c r="L31" s="661"/>
      <c r="M31" s="666"/>
      <c r="N31" s="661"/>
      <c r="O31" s="666"/>
      <c r="P31" s="661"/>
      <c r="Q31" s="666"/>
      <c r="R31" s="661"/>
      <c r="S31" s="666"/>
      <c r="T31" s="661"/>
      <c r="U31" s="666"/>
      <c r="V31" s="661"/>
      <c r="W31" s="666"/>
      <c r="X31" s="661"/>
      <c r="Y31" s="666"/>
      <c r="Z31" s="661"/>
      <c r="AA31" s="666"/>
      <c r="AB31" s="661"/>
      <c r="AC31" s="666"/>
      <c r="AD31" s="661"/>
      <c r="AE31" s="666"/>
      <c r="AF31" s="661"/>
      <c r="AG31" s="666"/>
      <c r="AH31" s="661"/>
      <c r="AI31" s="666"/>
      <c r="AJ31" s="661"/>
      <c r="AK31" s="666"/>
      <c r="AL31" s="661"/>
      <c r="AM31" s="666"/>
      <c r="AN31" s="661"/>
      <c r="AO31" s="666"/>
      <c r="AP31" s="661"/>
      <c r="AQ31" s="666"/>
      <c r="AR31" s="779" t="s">
        <v>50</v>
      </c>
      <c r="AS31" s="780"/>
      <c r="AT31" s="780"/>
      <c r="AU31" s="780"/>
      <c r="AV31" s="780"/>
      <c r="AW31" s="780"/>
      <c r="AX31" s="780"/>
      <c r="AY31" s="780"/>
      <c r="AZ31" s="780"/>
      <c r="BA31" s="780"/>
      <c r="BB31" s="780"/>
      <c r="BC31" s="780"/>
      <c r="BD31" s="780"/>
      <c r="BE31" s="780"/>
      <c r="BF31" s="780"/>
      <c r="BG31" s="780"/>
      <c r="BH31" s="780"/>
      <c r="BI31" s="780"/>
      <c r="BJ31" s="780"/>
      <c r="BK31" s="780"/>
      <c r="BL31" s="780"/>
      <c r="BM31" s="780"/>
      <c r="BN31" s="780"/>
      <c r="BO31" s="781"/>
      <c r="BP31" s="779" t="s">
        <v>51</v>
      </c>
      <c r="BQ31" s="780"/>
      <c r="BR31" s="780"/>
      <c r="BS31" s="780"/>
      <c r="BT31" s="780"/>
      <c r="BU31" s="780"/>
      <c r="BV31" s="780"/>
      <c r="BW31" s="780"/>
      <c r="BX31" s="780"/>
      <c r="BY31" s="780"/>
      <c r="BZ31" s="780"/>
      <c r="CA31" s="780"/>
      <c r="CB31" s="780"/>
      <c r="CC31" s="780"/>
      <c r="CD31" s="780"/>
      <c r="CE31" s="780"/>
      <c r="CF31" s="780"/>
      <c r="CG31" s="780"/>
      <c r="CH31" s="780"/>
      <c r="CI31" s="780"/>
      <c r="CJ31" s="780"/>
      <c r="CK31" s="780"/>
      <c r="CL31" s="780"/>
      <c r="CM31" s="780"/>
      <c r="CN31" s="780"/>
      <c r="CO31" s="780"/>
      <c r="CP31" s="780"/>
      <c r="CQ31" s="780"/>
      <c r="CR31" s="780"/>
      <c r="CS31" s="780"/>
      <c r="CT31" s="780"/>
      <c r="CU31" s="780"/>
      <c r="CV31" s="780"/>
      <c r="CW31" s="780"/>
      <c r="CX31" s="780"/>
      <c r="CY31" s="780"/>
      <c r="CZ31" s="780"/>
      <c r="DA31" s="780"/>
      <c r="DB31" s="780"/>
      <c r="DC31" s="780"/>
      <c r="DD31" s="780"/>
      <c r="DE31" s="780"/>
      <c r="DF31" s="780"/>
      <c r="DG31" s="780"/>
      <c r="DH31" s="780"/>
      <c r="DI31" s="780"/>
      <c r="DJ31" s="780"/>
      <c r="DK31" s="781"/>
      <c r="DL31" s="661"/>
      <c r="DM31" s="666"/>
      <c r="DN31" s="661"/>
      <c r="DO31" s="666"/>
      <c r="DP31" s="661"/>
      <c r="DQ31" s="666"/>
      <c r="DR31" s="661"/>
      <c r="DS31" s="666"/>
      <c r="DT31" s="661"/>
      <c r="DU31" s="666"/>
      <c r="DV31" s="661"/>
      <c r="DW31" s="666"/>
      <c r="DX31" s="661"/>
      <c r="DY31" s="666"/>
      <c r="DZ31" s="661"/>
      <c r="EA31" s="666"/>
      <c r="EB31" s="661"/>
      <c r="EC31" s="662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98"/>
      <c r="G32" s="798"/>
      <c r="H32" s="776"/>
      <c r="I32" s="776"/>
      <c r="J32" s="776"/>
      <c r="K32" s="776"/>
      <c r="L32" s="776"/>
      <c r="M32" s="776"/>
      <c r="N32" s="776"/>
      <c r="O32" s="776"/>
      <c r="P32" s="776"/>
      <c r="Q32" s="776"/>
      <c r="R32" s="776"/>
      <c r="S32" s="776"/>
      <c r="T32" s="776"/>
      <c r="U32" s="776"/>
      <c r="V32" s="776"/>
      <c r="W32" s="776"/>
      <c r="X32" s="776"/>
      <c r="Y32" s="776"/>
      <c r="Z32" s="776"/>
      <c r="AA32" s="776"/>
      <c r="AB32" s="776"/>
      <c r="AC32" s="776"/>
      <c r="AD32" s="776"/>
      <c r="AE32" s="776"/>
      <c r="AF32" s="776"/>
      <c r="AG32" s="776"/>
      <c r="AH32" s="776"/>
      <c r="AI32" s="776"/>
      <c r="AJ32" s="776"/>
      <c r="AK32" s="776"/>
      <c r="AL32" s="776"/>
      <c r="AM32" s="776"/>
      <c r="AN32" s="776"/>
      <c r="AO32" s="776"/>
      <c r="AP32" s="776"/>
      <c r="AQ32" s="776"/>
      <c r="AR32" s="771">
        <v>10</v>
      </c>
      <c r="AS32" s="771"/>
      <c r="AT32" s="771">
        <v>10</v>
      </c>
      <c r="AU32" s="771"/>
      <c r="AV32" s="771">
        <v>10</v>
      </c>
      <c r="AW32" s="771"/>
      <c r="AX32" s="771">
        <v>10</v>
      </c>
      <c r="AY32" s="771"/>
      <c r="AZ32" s="771">
        <v>10</v>
      </c>
      <c r="BA32" s="771"/>
      <c r="BB32" s="771">
        <v>10</v>
      </c>
      <c r="BC32" s="771"/>
      <c r="BD32" s="771">
        <v>10</v>
      </c>
      <c r="BE32" s="771"/>
      <c r="BF32" s="771">
        <v>10</v>
      </c>
      <c r="BG32" s="771"/>
      <c r="BH32" s="771">
        <v>10</v>
      </c>
      <c r="BI32" s="771"/>
      <c r="BJ32" s="771">
        <v>10</v>
      </c>
      <c r="BK32" s="771"/>
      <c r="BL32" s="771">
        <v>10</v>
      </c>
      <c r="BM32" s="771"/>
      <c r="BN32" s="771">
        <v>5</v>
      </c>
      <c r="BO32" s="771"/>
      <c r="BP32" s="771">
        <v>5</v>
      </c>
      <c r="BQ32" s="771"/>
      <c r="BR32" s="771">
        <v>10</v>
      </c>
      <c r="BS32" s="771"/>
      <c r="BT32" s="771">
        <v>10</v>
      </c>
      <c r="BU32" s="771"/>
      <c r="BV32" s="771">
        <v>10</v>
      </c>
      <c r="BW32" s="771"/>
      <c r="BX32" s="771">
        <v>10</v>
      </c>
      <c r="BY32" s="771"/>
      <c r="BZ32" s="771">
        <v>10</v>
      </c>
      <c r="CA32" s="771"/>
      <c r="CB32" s="771">
        <v>10</v>
      </c>
      <c r="CC32" s="771"/>
      <c r="CD32" s="771">
        <v>10</v>
      </c>
      <c r="CE32" s="771"/>
      <c r="CF32" s="771">
        <v>10</v>
      </c>
      <c r="CG32" s="771"/>
      <c r="CH32" s="771">
        <v>10</v>
      </c>
      <c r="CI32" s="771"/>
      <c r="CJ32" s="771">
        <v>10</v>
      </c>
      <c r="CK32" s="771"/>
      <c r="CL32" s="771">
        <v>5</v>
      </c>
      <c r="CM32" s="771"/>
      <c r="CN32" s="771">
        <v>5</v>
      </c>
      <c r="CO32" s="771"/>
      <c r="CP32" s="771">
        <v>10</v>
      </c>
      <c r="CQ32" s="771"/>
      <c r="CR32" s="771">
        <v>10</v>
      </c>
      <c r="CS32" s="771"/>
      <c r="CT32" s="771">
        <v>10</v>
      </c>
      <c r="CU32" s="771"/>
      <c r="CV32" s="771">
        <v>10</v>
      </c>
      <c r="CW32" s="771"/>
      <c r="CX32" s="771">
        <v>10</v>
      </c>
      <c r="CY32" s="771"/>
      <c r="CZ32" s="771">
        <v>10</v>
      </c>
      <c r="DA32" s="771"/>
      <c r="DB32" s="771">
        <v>10</v>
      </c>
      <c r="DC32" s="771"/>
      <c r="DD32" s="771">
        <v>10</v>
      </c>
      <c r="DE32" s="771"/>
      <c r="DF32" s="771">
        <v>10</v>
      </c>
      <c r="DG32" s="771"/>
      <c r="DH32" s="771">
        <v>10</v>
      </c>
      <c r="DI32" s="771"/>
      <c r="DJ32" s="771">
        <v>5</v>
      </c>
      <c r="DK32" s="771"/>
      <c r="DL32" s="667"/>
      <c r="DM32" s="670"/>
      <c r="DN32" s="667"/>
      <c r="DO32" s="670"/>
      <c r="DP32" s="667"/>
      <c r="DQ32" s="670"/>
      <c r="DR32" s="667"/>
      <c r="DS32" s="670"/>
      <c r="DT32" s="667"/>
      <c r="DU32" s="670"/>
      <c r="DV32" s="667"/>
      <c r="DW32" s="670"/>
      <c r="DX32" s="667"/>
      <c r="DY32" s="670"/>
      <c r="DZ32" s="667"/>
      <c r="EA32" s="670"/>
      <c r="EB32" s="667"/>
      <c r="EC32" s="668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661" t="s">
        <v>44</v>
      </c>
      <c r="AS33" s="759"/>
      <c r="AT33" s="759"/>
      <c r="AU33" s="759"/>
      <c r="AV33" s="759"/>
      <c r="AW33" s="759"/>
      <c r="AX33" s="759"/>
      <c r="AY33" s="759"/>
      <c r="AZ33" s="759"/>
      <c r="BA33" s="759"/>
      <c r="BB33" s="759"/>
      <c r="BC33" s="759"/>
      <c r="BD33" s="759"/>
      <c r="BE33" s="759"/>
      <c r="BF33" s="759"/>
      <c r="BG33" s="759"/>
      <c r="BH33" s="759"/>
      <c r="BI33" s="759"/>
      <c r="BJ33" s="759"/>
      <c r="BK33" s="759"/>
      <c r="BL33" s="759"/>
      <c r="BM33" s="759"/>
      <c r="BN33" s="759"/>
      <c r="BO33" s="666"/>
      <c r="BP33" s="661" t="s">
        <v>45</v>
      </c>
      <c r="BQ33" s="759"/>
      <c r="BR33" s="759"/>
      <c r="BS33" s="759"/>
      <c r="BT33" s="759"/>
      <c r="BU33" s="759"/>
      <c r="BV33" s="759"/>
      <c r="BW33" s="759"/>
      <c r="BX33" s="759"/>
      <c r="BY33" s="759"/>
      <c r="BZ33" s="759"/>
      <c r="CA33" s="759"/>
      <c r="CB33" s="759"/>
      <c r="CC33" s="759"/>
      <c r="CD33" s="759"/>
      <c r="CE33" s="759"/>
      <c r="CF33" s="759"/>
      <c r="CG33" s="759"/>
      <c r="CH33" s="759"/>
      <c r="CI33" s="759"/>
      <c r="CJ33" s="759"/>
      <c r="CK33" s="759"/>
      <c r="CL33" s="759"/>
      <c r="CM33" s="759"/>
      <c r="CN33" s="759"/>
      <c r="CO33" s="759"/>
      <c r="CP33" s="759"/>
      <c r="CQ33" s="759"/>
      <c r="CR33" s="759"/>
      <c r="CS33" s="759"/>
      <c r="CT33" s="759"/>
      <c r="CU33" s="759"/>
      <c r="CV33" s="759"/>
      <c r="CW33" s="759"/>
      <c r="CX33" s="759"/>
      <c r="CY33" s="759"/>
      <c r="CZ33" s="759"/>
      <c r="DA33" s="759"/>
      <c r="DB33" s="759"/>
      <c r="DC33" s="759"/>
      <c r="DD33" s="759"/>
      <c r="DE33" s="759"/>
      <c r="DF33" s="759"/>
      <c r="DG33" s="759"/>
      <c r="DH33" s="759"/>
      <c r="DI33" s="759"/>
      <c r="DJ33" s="759"/>
      <c r="DK33" s="666"/>
      <c r="DL33" s="661"/>
      <c r="DM33" s="666"/>
      <c r="DN33" s="661"/>
      <c r="DO33" s="666"/>
      <c r="DP33" s="661"/>
      <c r="DQ33" s="666"/>
      <c r="DR33" s="661"/>
      <c r="DS33" s="666"/>
      <c r="DT33" s="661"/>
      <c r="DU33" s="666"/>
      <c r="DV33" s="661"/>
      <c r="DW33" s="666"/>
      <c r="DX33" s="661"/>
      <c r="DY33" s="666"/>
      <c r="DZ33" s="661"/>
      <c r="EA33" s="666"/>
      <c r="EB33" s="661"/>
      <c r="EC33" s="662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98"/>
      <c r="G34" s="798"/>
      <c r="H34" s="776"/>
      <c r="I34" s="776"/>
      <c r="J34" s="776"/>
      <c r="K34" s="776"/>
      <c r="L34" s="776"/>
      <c r="M34" s="776"/>
      <c r="N34" s="776"/>
      <c r="O34" s="776"/>
      <c r="P34" s="776"/>
      <c r="Q34" s="776"/>
      <c r="R34" s="776"/>
      <c r="S34" s="776"/>
      <c r="T34" s="776"/>
      <c r="U34" s="776"/>
      <c r="V34" s="776"/>
      <c r="W34" s="776"/>
      <c r="X34" s="776"/>
      <c r="Y34" s="776"/>
      <c r="Z34" s="776"/>
      <c r="AA34" s="776"/>
      <c r="AB34" s="776"/>
      <c r="AC34" s="776"/>
      <c r="AD34" s="776"/>
      <c r="AE34" s="776"/>
      <c r="AF34" s="776"/>
      <c r="AG34" s="776"/>
      <c r="AH34" s="776"/>
      <c r="AI34" s="776"/>
      <c r="AJ34" s="776"/>
      <c r="AK34" s="776"/>
      <c r="AL34" s="776"/>
      <c r="AM34" s="776"/>
      <c r="AN34" s="776"/>
      <c r="AO34" s="776"/>
      <c r="AP34" s="776"/>
      <c r="AQ34" s="776"/>
      <c r="AR34" s="771">
        <v>10</v>
      </c>
      <c r="AS34" s="771"/>
      <c r="AT34" s="771">
        <v>10</v>
      </c>
      <c r="AU34" s="771"/>
      <c r="AV34" s="771">
        <v>10</v>
      </c>
      <c r="AW34" s="771"/>
      <c r="AX34" s="771">
        <v>10</v>
      </c>
      <c r="AY34" s="771"/>
      <c r="AZ34" s="771">
        <v>10</v>
      </c>
      <c r="BA34" s="771"/>
      <c r="BB34" s="771">
        <v>10</v>
      </c>
      <c r="BC34" s="771"/>
      <c r="BD34" s="771">
        <v>10</v>
      </c>
      <c r="BE34" s="771"/>
      <c r="BF34" s="771">
        <v>10</v>
      </c>
      <c r="BG34" s="771"/>
      <c r="BH34" s="771">
        <v>10</v>
      </c>
      <c r="BI34" s="771"/>
      <c r="BJ34" s="771">
        <v>10</v>
      </c>
      <c r="BK34" s="771"/>
      <c r="BL34" s="771">
        <v>10</v>
      </c>
      <c r="BM34" s="771"/>
      <c r="BN34" s="771">
        <v>5</v>
      </c>
      <c r="BO34" s="771"/>
      <c r="BP34" s="771">
        <v>5</v>
      </c>
      <c r="BQ34" s="771"/>
      <c r="BR34" s="771">
        <v>10</v>
      </c>
      <c r="BS34" s="771"/>
      <c r="BT34" s="771">
        <v>10</v>
      </c>
      <c r="BU34" s="771"/>
      <c r="BV34" s="771">
        <v>10</v>
      </c>
      <c r="BW34" s="771"/>
      <c r="BX34" s="771">
        <v>10</v>
      </c>
      <c r="BY34" s="771"/>
      <c r="BZ34" s="771">
        <v>10</v>
      </c>
      <c r="CA34" s="771"/>
      <c r="CB34" s="771">
        <v>10</v>
      </c>
      <c r="CC34" s="771"/>
      <c r="CD34" s="771">
        <v>10</v>
      </c>
      <c r="CE34" s="771"/>
      <c r="CF34" s="771">
        <v>10</v>
      </c>
      <c r="CG34" s="771"/>
      <c r="CH34" s="771">
        <v>10</v>
      </c>
      <c r="CI34" s="771"/>
      <c r="CJ34" s="771">
        <v>10</v>
      </c>
      <c r="CK34" s="771"/>
      <c r="CL34" s="771">
        <v>5</v>
      </c>
      <c r="CM34" s="771"/>
      <c r="CN34" s="771">
        <v>5</v>
      </c>
      <c r="CO34" s="771"/>
      <c r="CP34" s="771">
        <v>10</v>
      </c>
      <c r="CQ34" s="771"/>
      <c r="CR34" s="771">
        <v>10</v>
      </c>
      <c r="CS34" s="771"/>
      <c r="CT34" s="771">
        <v>10</v>
      </c>
      <c r="CU34" s="771"/>
      <c r="CV34" s="771">
        <v>10</v>
      </c>
      <c r="CW34" s="771"/>
      <c r="CX34" s="771">
        <v>10</v>
      </c>
      <c r="CY34" s="771"/>
      <c r="CZ34" s="771">
        <v>10</v>
      </c>
      <c r="DA34" s="771"/>
      <c r="DB34" s="771">
        <v>10</v>
      </c>
      <c r="DC34" s="771"/>
      <c r="DD34" s="771">
        <v>10</v>
      </c>
      <c r="DE34" s="771"/>
      <c r="DF34" s="771">
        <v>10</v>
      </c>
      <c r="DG34" s="771"/>
      <c r="DH34" s="771">
        <v>10</v>
      </c>
      <c r="DI34" s="771"/>
      <c r="DJ34" s="771">
        <v>5</v>
      </c>
      <c r="DK34" s="771"/>
      <c r="DL34" s="667"/>
      <c r="DM34" s="670"/>
      <c r="DN34" s="667"/>
      <c r="DO34" s="670"/>
      <c r="DP34" s="667"/>
      <c r="DQ34" s="670"/>
      <c r="DR34" s="667"/>
      <c r="DS34" s="670"/>
      <c r="DT34" s="667"/>
      <c r="DU34" s="670"/>
      <c r="DV34" s="667"/>
      <c r="DW34" s="670"/>
      <c r="DX34" s="667"/>
      <c r="DY34" s="670"/>
      <c r="DZ34" s="667"/>
      <c r="EA34" s="670"/>
      <c r="EB34" s="667"/>
      <c r="EC34" s="668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779" t="s">
        <v>50</v>
      </c>
      <c r="AS35" s="780"/>
      <c r="AT35" s="780"/>
      <c r="AU35" s="780"/>
      <c r="AV35" s="780"/>
      <c r="AW35" s="780"/>
      <c r="AX35" s="780"/>
      <c r="AY35" s="780"/>
      <c r="AZ35" s="780"/>
      <c r="BA35" s="780"/>
      <c r="BB35" s="780"/>
      <c r="BC35" s="780"/>
      <c r="BD35" s="780"/>
      <c r="BE35" s="780"/>
      <c r="BF35" s="780"/>
      <c r="BG35" s="780"/>
      <c r="BH35" s="780"/>
      <c r="BI35" s="780"/>
      <c r="BJ35" s="780"/>
      <c r="BK35" s="780"/>
      <c r="BL35" s="780"/>
      <c r="BM35" s="780"/>
      <c r="BN35" s="780"/>
      <c r="BO35" s="781"/>
      <c r="BP35" s="779" t="s">
        <v>51</v>
      </c>
      <c r="BQ35" s="780"/>
      <c r="BR35" s="780"/>
      <c r="BS35" s="780"/>
      <c r="BT35" s="780"/>
      <c r="BU35" s="780"/>
      <c r="BV35" s="780"/>
      <c r="BW35" s="780"/>
      <c r="BX35" s="780"/>
      <c r="BY35" s="780"/>
      <c r="BZ35" s="780"/>
      <c r="CA35" s="780"/>
      <c r="CB35" s="780"/>
      <c r="CC35" s="780"/>
      <c r="CD35" s="780"/>
      <c r="CE35" s="780"/>
      <c r="CF35" s="780"/>
      <c r="CG35" s="780"/>
      <c r="CH35" s="780"/>
      <c r="CI35" s="780"/>
      <c r="CJ35" s="780"/>
      <c r="CK35" s="780"/>
      <c r="CL35" s="780"/>
      <c r="CM35" s="780"/>
      <c r="CN35" s="780"/>
      <c r="CO35" s="780"/>
      <c r="CP35" s="780"/>
      <c r="CQ35" s="780"/>
      <c r="CR35" s="780"/>
      <c r="CS35" s="780"/>
      <c r="CT35" s="780"/>
      <c r="CU35" s="780"/>
      <c r="CV35" s="780"/>
      <c r="CW35" s="780"/>
      <c r="CX35" s="780"/>
      <c r="CY35" s="780"/>
      <c r="CZ35" s="780"/>
      <c r="DA35" s="780"/>
      <c r="DB35" s="780"/>
      <c r="DC35" s="780"/>
      <c r="DD35" s="780"/>
      <c r="DE35" s="780"/>
      <c r="DF35" s="780"/>
      <c r="DG35" s="780"/>
      <c r="DH35" s="780"/>
      <c r="DI35" s="780"/>
      <c r="DJ35" s="780"/>
      <c r="DK35" s="781"/>
      <c r="DL35" s="661"/>
      <c r="DM35" s="666"/>
      <c r="DN35" s="661"/>
      <c r="DO35" s="666"/>
      <c r="DP35" s="661"/>
      <c r="DQ35" s="666"/>
      <c r="DR35" s="661"/>
      <c r="DS35" s="666"/>
      <c r="DT35" s="661"/>
      <c r="DU35" s="666"/>
      <c r="DV35" s="661"/>
      <c r="DW35" s="666"/>
      <c r="DX35" s="661"/>
      <c r="DY35" s="666"/>
      <c r="DZ35" s="661"/>
      <c r="EA35" s="666"/>
      <c r="EB35" s="661"/>
      <c r="EC35" s="662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683"/>
      <c r="G36" s="683"/>
      <c r="H36" s="681"/>
      <c r="I36" s="681"/>
      <c r="J36" s="681"/>
      <c r="K36" s="681"/>
      <c r="L36" s="681"/>
      <c r="M36" s="681"/>
      <c r="N36" s="681"/>
      <c r="O36" s="681"/>
      <c r="P36" s="681"/>
      <c r="Q36" s="681"/>
      <c r="R36" s="681"/>
      <c r="S36" s="681"/>
      <c r="T36" s="681"/>
      <c r="U36" s="681"/>
      <c r="V36" s="681"/>
      <c r="W36" s="681"/>
      <c r="X36" s="681"/>
      <c r="Y36" s="681"/>
      <c r="Z36" s="681"/>
      <c r="AA36" s="681"/>
      <c r="AB36" s="681"/>
      <c r="AC36" s="681"/>
      <c r="AD36" s="681"/>
      <c r="AE36" s="681"/>
      <c r="AF36" s="681"/>
      <c r="AG36" s="681"/>
      <c r="AH36" s="681"/>
      <c r="AI36" s="681"/>
      <c r="AJ36" s="681"/>
      <c r="AK36" s="681"/>
      <c r="AL36" s="681"/>
      <c r="AM36" s="681"/>
      <c r="AN36" s="681"/>
      <c r="AO36" s="681"/>
      <c r="AP36" s="681"/>
      <c r="AQ36" s="681"/>
      <c r="AR36" s="681"/>
      <c r="AS36" s="681"/>
      <c r="AT36" s="681"/>
      <c r="AU36" s="681"/>
      <c r="AV36" s="681"/>
      <c r="AW36" s="681"/>
      <c r="AX36" s="681"/>
      <c r="AY36" s="681"/>
      <c r="AZ36" s="681"/>
      <c r="BA36" s="681"/>
      <c r="BB36" s="681"/>
      <c r="BC36" s="681"/>
      <c r="BD36" s="681"/>
      <c r="BE36" s="681"/>
      <c r="BF36" s="681"/>
      <c r="BG36" s="681"/>
      <c r="BH36" s="681"/>
      <c r="BI36" s="681"/>
      <c r="BJ36" s="681"/>
      <c r="BK36" s="681"/>
      <c r="BL36" s="681"/>
      <c r="BM36" s="681"/>
      <c r="BN36" s="681"/>
      <c r="BO36" s="681"/>
      <c r="BP36" s="681"/>
      <c r="BQ36" s="681"/>
      <c r="BR36" s="681"/>
      <c r="BS36" s="681"/>
      <c r="BT36" s="681"/>
      <c r="BU36" s="681"/>
      <c r="BV36" s="681"/>
      <c r="BW36" s="681"/>
      <c r="BX36" s="681"/>
      <c r="BY36" s="681"/>
      <c r="BZ36" s="681"/>
      <c r="CA36" s="681"/>
      <c r="CB36" s="681"/>
      <c r="CC36" s="681"/>
      <c r="CD36" s="681"/>
      <c r="CE36" s="681"/>
      <c r="CF36" s="681"/>
      <c r="CG36" s="681"/>
      <c r="CH36" s="681"/>
      <c r="CI36" s="681"/>
      <c r="CJ36" s="681"/>
      <c r="CK36" s="681"/>
      <c r="CL36" s="681"/>
      <c r="CM36" s="681"/>
      <c r="CN36" s="681"/>
      <c r="CO36" s="681"/>
      <c r="CP36" s="681"/>
      <c r="CQ36" s="681"/>
      <c r="CR36" s="681"/>
      <c r="CS36" s="681"/>
      <c r="CT36" s="681"/>
      <c r="CU36" s="681"/>
      <c r="CV36" s="681"/>
      <c r="CW36" s="681"/>
      <c r="CX36" s="681"/>
      <c r="CY36" s="681"/>
      <c r="CZ36" s="681"/>
      <c r="DA36" s="681"/>
      <c r="DB36" s="681"/>
      <c r="DC36" s="681"/>
      <c r="DD36" s="681"/>
      <c r="DE36" s="681"/>
      <c r="DF36" s="681"/>
      <c r="DG36" s="681"/>
      <c r="DH36" s="681"/>
      <c r="DI36" s="681"/>
      <c r="DJ36" s="681"/>
      <c r="DK36" s="681"/>
      <c r="DL36" s="681"/>
      <c r="DM36" s="681"/>
      <c r="DN36" s="681"/>
      <c r="DO36" s="681"/>
      <c r="DP36" s="681"/>
      <c r="DQ36" s="681"/>
      <c r="DR36" s="681"/>
      <c r="DS36" s="681"/>
      <c r="DT36" s="681"/>
      <c r="DU36" s="681"/>
      <c r="DV36" s="681"/>
      <c r="DW36" s="681"/>
      <c r="DX36" s="681"/>
      <c r="DY36" s="681"/>
      <c r="DZ36" s="679"/>
      <c r="EA36" s="682"/>
      <c r="EB36" s="679"/>
      <c r="EC36" s="680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677"/>
      <c r="G37" s="678"/>
      <c r="H37" s="671"/>
      <c r="I37" s="675"/>
      <c r="J37" s="671"/>
      <c r="K37" s="675"/>
      <c r="L37" s="671"/>
      <c r="M37" s="675"/>
      <c r="N37" s="671"/>
      <c r="O37" s="675"/>
      <c r="P37" s="671"/>
      <c r="Q37" s="675"/>
      <c r="R37" s="671"/>
      <c r="S37" s="675"/>
      <c r="T37" s="671"/>
      <c r="U37" s="675"/>
      <c r="V37" s="671"/>
      <c r="W37" s="675"/>
      <c r="X37" s="671"/>
      <c r="Y37" s="675"/>
      <c r="Z37" s="671"/>
      <c r="AA37" s="675"/>
      <c r="AB37" s="671"/>
      <c r="AC37" s="675"/>
      <c r="AD37" s="671"/>
      <c r="AE37" s="675"/>
      <c r="AF37" s="671"/>
      <c r="AG37" s="675"/>
      <c r="AH37" s="671"/>
      <c r="AI37" s="675"/>
      <c r="AJ37" s="671"/>
      <c r="AK37" s="675"/>
      <c r="AL37" s="671"/>
      <c r="AM37" s="675"/>
      <c r="AN37" s="671"/>
      <c r="AO37" s="675"/>
      <c r="AP37" s="671"/>
      <c r="AQ37" s="675"/>
      <c r="AR37" s="671"/>
      <c r="AS37" s="675"/>
      <c r="AT37" s="671"/>
      <c r="AU37" s="675"/>
      <c r="AV37" s="671"/>
      <c r="AW37" s="675"/>
      <c r="AX37" s="671"/>
      <c r="AY37" s="675"/>
      <c r="AZ37" s="671"/>
      <c r="BA37" s="675"/>
      <c r="BB37" s="671"/>
      <c r="BC37" s="675"/>
      <c r="BD37" s="671"/>
      <c r="BE37" s="675"/>
      <c r="BF37" s="671"/>
      <c r="BG37" s="675"/>
      <c r="BH37" s="671"/>
      <c r="BI37" s="675"/>
      <c r="BJ37" s="671"/>
      <c r="BK37" s="675"/>
      <c r="BL37" s="671"/>
      <c r="BM37" s="675"/>
      <c r="BN37" s="671"/>
      <c r="BO37" s="675"/>
      <c r="BP37" s="671"/>
      <c r="BQ37" s="675"/>
      <c r="BR37" s="671"/>
      <c r="BS37" s="675"/>
      <c r="BT37" s="671"/>
      <c r="BU37" s="675"/>
      <c r="BV37" s="671"/>
      <c r="BW37" s="675"/>
      <c r="BX37" s="671"/>
      <c r="BY37" s="675"/>
      <c r="BZ37" s="671"/>
      <c r="CA37" s="675"/>
      <c r="CB37" s="671"/>
      <c r="CC37" s="675"/>
      <c r="CD37" s="671"/>
      <c r="CE37" s="675"/>
      <c r="CF37" s="671"/>
      <c r="CG37" s="675"/>
      <c r="CH37" s="671"/>
      <c r="CI37" s="675"/>
      <c r="CJ37" s="671"/>
      <c r="CK37" s="675"/>
      <c r="CL37" s="671"/>
      <c r="CM37" s="675"/>
      <c r="CN37" s="671"/>
      <c r="CO37" s="675"/>
      <c r="CP37" s="671"/>
      <c r="CQ37" s="675"/>
      <c r="CR37" s="671"/>
      <c r="CS37" s="675"/>
      <c r="CT37" s="671"/>
      <c r="CU37" s="675"/>
      <c r="CV37" s="671"/>
      <c r="CW37" s="675"/>
      <c r="CX37" s="671"/>
      <c r="CY37" s="675"/>
      <c r="CZ37" s="671"/>
      <c r="DA37" s="675"/>
      <c r="DB37" s="671"/>
      <c r="DC37" s="675"/>
      <c r="DD37" s="671"/>
      <c r="DE37" s="675"/>
      <c r="DF37" s="671"/>
      <c r="DG37" s="675"/>
      <c r="DH37" s="671"/>
      <c r="DI37" s="675"/>
      <c r="DJ37" s="671"/>
      <c r="DK37" s="675"/>
      <c r="DL37" s="671"/>
      <c r="DM37" s="675"/>
      <c r="DN37" s="671"/>
      <c r="DO37" s="675"/>
      <c r="DP37" s="671"/>
      <c r="DQ37" s="675"/>
      <c r="DR37" s="671"/>
      <c r="DS37" s="675"/>
      <c r="DT37" s="671"/>
      <c r="DU37" s="675"/>
      <c r="DV37" s="671"/>
      <c r="DW37" s="675"/>
      <c r="DX37" s="671"/>
      <c r="DY37" s="675"/>
      <c r="DZ37" s="671"/>
      <c r="EA37" s="675"/>
      <c r="EB37" s="671"/>
      <c r="EC37" s="672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676"/>
      <c r="G38" s="676"/>
      <c r="H38" s="674"/>
      <c r="I38" s="674"/>
      <c r="J38" s="674"/>
      <c r="K38" s="674"/>
      <c r="L38" s="674"/>
      <c r="M38" s="674"/>
      <c r="N38" s="674"/>
      <c r="O38" s="674"/>
      <c r="P38" s="674"/>
      <c r="Q38" s="674"/>
      <c r="R38" s="674"/>
      <c r="S38" s="674"/>
      <c r="T38" s="674"/>
      <c r="U38" s="674"/>
      <c r="V38" s="674"/>
      <c r="W38" s="674"/>
      <c r="X38" s="674"/>
      <c r="Y38" s="674"/>
      <c r="Z38" s="674"/>
      <c r="AA38" s="674"/>
      <c r="AB38" s="674"/>
      <c r="AC38" s="674"/>
      <c r="AD38" s="674"/>
      <c r="AE38" s="674"/>
      <c r="AF38" s="674"/>
      <c r="AG38" s="674"/>
      <c r="AH38" s="674"/>
      <c r="AI38" s="674"/>
      <c r="AJ38" s="674"/>
      <c r="AK38" s="674"/>
      <c r="AL38" s="674"/>
      <c r="AM38" s="674"/>
      <c r="AN38" s="674"/>
      <c r="AO38" s="674"/>
      <c r="AP38" s="674"/>
      <c r="AQ38" s="674"/>
      <c r="AR38" s="674"/>
      <c r="AS38" s="674"/>
      <c r="AT38" s="674"/>
      <c r="AU38" s="674"/>
      <c r="AV38" s="674"/>
      <c r="AW38" s="674"/>
      <c r="AX38" s="674"/>
      <c r="AY38" s="674"/>
      <c r="AZ38" s="674"/>
      <c r="BA38" s="674"/>
      <c r="BB38" s="674"/>
      <c r="BC38" s="674"/>
      <c r="BD38" s="674"/>
      <c r="BE38" s="674"/>
      <c r="BF38" s="674"/>
      <c r="BG38" s="674"/>
      <c r="BH38" s="674"/>
      <c r="BI38" s="674"/>
      <c r="BJ38" s="674"/>
      <c r="BK38" s="674"/>
      <c r="BL38" s="674"/>
      <c r="BM38" s="674"/>
      <c r="BN38" s="674"/>
      <c r="BO38" s="674"/>
      <c r="BP38" s="674"/>
      <c r="BQ38" s="674"/>
      <c r="BR38" s="674"/>
      <c r="BS38" s="674"/>
      <c r="BT38" s="674"/>
      <c r="BU38" s="674"/>
      <c r="BV38" s="674"/>
      <c r="BW38" s="674"/>
      <c r="BX38" s="674"/>
      <c r="BY38" s="674"/>
      <c r="BZ38" s="674"/>
      <c r="CA38" s="674"/>
      <c r="CB38" s="674"/>
      <c r="CC38" s="674"/>
      <c r="CD38" s="674"/>
      <c r="CE38" s="674"/>
      <c r="CF38" s="674"/>
      <c r="CG38" s="674"/>
      <c r="CH38" s="674"/>
      <c r="CI38" s="674"/>
      <c r="CJ38" s="674"/>
      <c r="CK38" s="674"/>
      <c r="CL38" s="674"/>
      <c r="CM38" s="674"/>
      <c r="CN38" s="674"/>
      <c r="CO38" s="674"/>
      <c r="CP38" s="674"/>
      <c r="CQ38" s="674"/>
      <c r="CR38" s="674"/>
      <c r="CS38" s="674"/>
      <c r="CT38" s="674"/>
      <c r="CU38" s="674"/>
      <c r="CV38" s="674"/>
      <c r="CW38" s="674"/>
      <c r="CX38" s="674"/>
      <c r="CY38" s="674"/>
      <c r="CZ38" s="674"/>
      <c r="DA38" s="674"/>
      <c r="DB38" s="674"/>
      <c r="DC38" s="674"/>
      <c r="DD38" s="674"/>
      <c r="DE38" s="674"/>
      <c r="DF38" s="674"/>
      <c r="DG38" s="674"/>
      <c r="DH38" s="674"/>
      <c r="DI38" s="674"/>
      <c r="DJ38" s="674"/>
      <c r="DK38" s="674"/>
      <c r="DL38" s="674"/>
      <c r="DM38" s="674"/>
      <c r="DN38" s="674"/>
      <c r="DO38" s="674"/>
      <c r="DP38" s="674"/>
      <c r="DQ38" s="674"/>
      <c r="DR38" s="674"/>
      <c r="DS38" s="674"/>
      <c r="DT38" s="674"/>
      <c r="DU38" s="674"/>
      <c r="DV38" s="674"/>
      <c r="DW38" s="674"/>
      <c r="DX38" s="674"/>
      <c r="DY38" s="674"/>
      <c r="DZ38" s="671"/>
      <c r="EA38" s="675"/>
      <c r="EB38" s="671"/>
      <c r="EC38" s="672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677"/>
      <c r="G39" s="678"/>
      <c r="H39" s="671"/>
      <c r="I39" s="675"/>
      <c r="J39" s="671"/>
      <c r="K39" s="675"/>
      <c r="L39" s="671"/>
      <c r="M39" s="675"/>
      <c r="N39" s="671"/>
      <c r="O39" s="675"/>
      <c r="P39" s="671"/>
      <c r="Q39" s="675"/>
      <c r="R39" s="671"/>
      <c r="S39" s="675"/>
      <c r="T39" s="671"/>
      <c r="U39" s="675"/>
      <c r="V39" s="671"/>
      <c r="W39" s="675"/>
      <c r="X39" s="671"/>
      <c r="Y39" s="675"/>
      <c r="Z39" s="671"/>
      <c r="AA39" s="675"/>
      <c r="AB39" s="671"/>
      <c r="AC39" s="675"/>
      <c r="AD39" s="671"/>
      <c r="AE39" s="675"/>
      <c r="AF39" s="671"/>
      <c r="AG39" s="675"/>
      <c r="AH39" s="671"/>
      <c r="AI39" s="675"/>
      <c r="AJ39" s="671"/>
      <c r="AK39" s="675"/>
      <c r="AL39" s="671"/>
      <c r="AM39" s="675"/>
      <c r="AN39" s="671"/>
      <c r="AO39" s="675"/>
      <c r="AP39" s="671"/>
      <c r="AQ39" s="675"/>
      <c r="AR39" s="671"/>
      <c r="AS39" s="675"/>
      <c r="AT39" s="671"/>
      <c r="AU39" s="675"/>
      <c r="AV39" s="671"/>
      <c r="AW39" s="675"/>
      <c r="AX39" s="671"/>
      <c r="AY39" s="675"/>
      <c r="AZ39" s="671"/>
      <c r="BA39" s="675"/>
      <c r="BB39" s="671"/>
      <c r="BC39" s="675"/>
      <c r="BD39" s="671"/>
      <c r="BE39" s="675"/>
      <c r="BF39" s="671"/>
      <c r="BG39" s="675"/>
      <c r="BH39" s="671"/>
      <c r="BI39" s="675"/>
      <c r="BJ39" s="671"/>
      <c r="BK39" s="675"/>
      <c r="BL39" s="671"/>
      <c r="BM39" s="675"/>
      <c r="BN39" s="671"/>
      <c r="BO39" s="675"/>
      <c r="BP39" s="671"/>
      <c r="BQ39" s="675"/>
      <c r="BR39" s="671"/>
      <c r="BS39" s="675"/>
      <c r="BT39" s="671"/>
      <c r="BU39" s="675"/>
      <c r="BV39" s="671"/>
      <c r="BW39" s="675"/>
      <c r="BX39" s="671"/>
      <c r="BY39" s="675"/>
      <c r="BZ39" s="671"/>
      <c r="CA39" s="675"/>
      <c r="CB39" s="671"/>
      <c r="CC39" s="675"/>
      <c r="CD39" s="671"/>
      <c r="CE39" s="675"/>
      <c r="CF39" s="671"/>
      <c r="CG39" s="675"/>
      <c r="CH39" s="671"/>
      <c r="CI39" s="675"/>
      <c r="CJ39" s="671"/>
      <c r="CK39" s="675"/>
      <c r="CL39" s="671"/>
      <c r="CM39" s="675"/>
      <c r="CN39" s="671"/>
      <c r="CO39" s="675"/>
      <c r="CP39" s="671"/>
      <c r="CQ39" s="675"/>
      <c r="CR39" s="671"/>
      <c r="CS39" s="675"/>
      <c r="CT39" s="671"/>
      <c r="CU39" s="675"/>
      <c r="CV39" s="671"/>
      <c r="CW39" s="675"/>
      <c r="CX39" s="671"/>
      <c r="CY39" s="675"/>
      <c r="CZ39" s="671"/>
      <c r="DA39" s="675"/>
      <c r="DB39" s="671"/>
      <c r="DC39" s="675"/>
      <c r="DD39" s="671"/>
      <c r="DE39" s="675"/>
      <c r="DF39" s="671"/>
      <c r="DG39" s="675"/>
      <c r="DH39" s="671"/>
      <c r="DI39" s="675"/>
      <c r="DJ39" s="671"/>
      <c r="DK39" s="675"/>
      <c r="DL39" s="671"/>
      <c r="DM39" s="675"/>
      <c r="DN39" s="671"/>
      <c r="DO39" s="675"/>
      <c r="DP39" s="671"/>
      <c r="DQ39" s="675"/>
      <c r="DR39" s="671"/>
      <c r="DS39" s="675"/>
      <c r="DT39" s="671"/>
      <c r="DU39" s="675"/>
      <c r="DV39" s="671"/>
      <c r="DW39" s="675"/>
      <c r="DX39" s="671"/>
      <c r="DY39" s="675"/>
      <c r="DZ39" s="671"/>
      <c r="EA39" s="675"/>
      <c r="EB39" s="671"/>
      <c r="EC39" s="672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676"/>
      <c r="G40" s="676"/>
      <c r="H40" s="674"/>
      <c r="I40" s="674"/>
      <c r="J40" s="674"/>
      <c r="K40" s="674"/>
      <c r="L40" s="674"/>
      <c r="M40" s="674"/>
      <c r="N40" s="674"/>
      <c r="O40" s="674"/>
      <c r="P40" s="674"/>
      <c r="Q40" s="674"/>
      <c r="R40" s="674"/>
      <c r="S40" s="674"/>
      <c r="T40" s="674"/>
      <c r="U40" s="674"/>
      <c r="V40" s="674"/>
      <c r="W40" s="674"/>
      <c r="X40" s="674"/>
      <c r="Y40" s="674"/>
      <c r="Z40" s="674"/>
      <c r="AA40" s="674"/>
      <c r="AB40" s="674"/>
      <c r="AC40" s="674"/>
      <c r="AD40" s="674"/>
      <c r="AE40" s="674"/>
      <c r="AF40" s="674"/>
      <c r="AG40" s="674"/>
      <c r="AH40" s="674"/>
      <c r="AI40" s="674"/>
      <c r="AJ40" s="674"/>
      <c r="AK40" s="674"/>
      <c r="AL40" s="674"/>
      <c r="AM40" s="674"/>
      <c r="AN40" s="674"/>
      <c r="AO40" s="674"/>
      <c r="AP40" s="674"/>
      <c r="AQ40" s="674"/>
      <c r="AR40" s="674"/>
      <c r="AS40" s="674"/>
      <c r="AT40" s="674"/>
      <c r="AU40" s="674"/>
      <c r="AV40" s="674"/>
      <c r="AW40" s="674"/>
      <c r="AX40" s="674"/>
      <c r="AY40" s="674"/>
      <c r="AZ40" s="674"/>
      <c r="BA40" s="674"/>
      <c r="BB40" s="674"/>
      <c r="BC40" s="674"/>
      <c r="BD40" s="674"/>
      <c r="BE40" s="674"/>
      <c r="BF40" s="674"/>
      <c r="BG40" s="674"/>
      <c r="BH40" s="674"/>
      <c r="BI40" s="674"/>
      <c r="BJ40" s="674"/>
      <c r="BK40" s="674"/>
      <c r="BL40" s="674"/>
      <c r="BM40" s="674"/>
      <c r="BN40" s="674"/>
      <c r="BO40" s="674"/>
      <c r="BP40" s="674"/>
      <c r="BQ40" s="674"/>
      <c r="BR40" s="674"/>
      <c r="BS40" s="674"/>
      <c r="BT40" s="674"/>
      <c r="BU40" s="674"/>
      <c r="BV40" s="674"/>
      <c r="BW40" s="674"/>
      <c r="BX40" s="674"/>
      <c r="BY40" s="674"/>
      <c r="BZ40" s="674"/>
      <c r="CA40" s="674"/>
      <c r="CB40" s="674"/>
      <c r="CC40" s="674"/>
      <c r="CD40" s="674"/>
      <c r="CE40" s="674"/>
      <c r="CF40" s="674"/>
      <c r="CG40" s="674"/>
      <c r="CH40" s="674"/>
      <c r="CI40" s="674"/>
      <c r="CJ40" s="674"/>
      <c r="CK40" s="674"/>
      <c r="CL40" s="674"/>
      <c r="CM40" s="674"/>
      <c r="CN40" s="674"/>
      <c r="CO40" s="674"/>
      <c r="CP40" s="674"/>
      <c r="CQ40" s="674"/>
      <c r="CR40" s="674"/>
      <c r="CS40" s="674"/>
      <c r="CT40" s="674"/>
      <c r="CU40" s="674"/>
      <c r="CV40" s="674"/>
      <c r="CW40" s="674"/>
      <c r="CX40" s="674"/>
      <c r="CY40" s="674"/>
      <c r="CZ40" s="674"/>
      <c r="DA40" s="674"/>
      <c r="DB40" s="674"/>
      <c r="DC40" s="674"/>
      <c r="DD40" s="674"/>
      <c r="DE40" s="674"/>
      <c r="DF40" s="674"/>
      <c r="DG40" s="674"/>
      <c r="DH40" s="674"/>
      <c r="DI40" s="674"/>
      <c r="DJ40" s="674"/>
      <c r="DK40" s="674"/>
      <c r="DL40" s="674"/>
      <c r="DM40" s="674"/>
      <c r="DN40" s="674"/>
      <c r="DO40" s="674"/>
      <c r="DP40" s="674"/>
      <c r="DQ40" s="674"/>
      <c r="DR40" s="674"/>
      <c r="DS40" s="674"/>
      <c r="DT40" s="674"/>
      <c r="DU40" s="674"/>
      <c r="DV40" s="674"/>
      <c r="DW40" s="674"/>
      <c r="DX40" s="674"/>
      <c r="DY40" s="674"/>
      <c r="DZ40" s="671"/>
      <c r="EA40" s="675"/>
      <c r="EB40" s="671"/>
      <c r="EC40" s="672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801"/>
      <c r="G41" s="802"/>
      <c r="H41" s="782"/>
      <c r="I41" s="783"/>
      <c r="J41" s="782"/>
      <c r="K41" s="783"/>
      <c r="L41" s="782"/>
      <c r="M41" s="783"/>
      <c r="N41" s="782"/>
      <c r="O41" s="783"/>
      <c r="P41" s="782"/>
      <c r="Q41" s="783"/>
      <c r="R41" s="782"/>
      <c r="S41" s="783"/>
      <c r="T41" s="782"/>
      <c r="U41" s="783"/>
      <c r="V41" s="782"/>
      <c r="W41" s="783"/>
      <c r="X41" s="782"/>
      <c r="Y41" s="783"/>
      <c r="Z41" s="782"/>
      <c r="AA41" s="783"/>
      <c r="AB41" s="782"/>
      <c r="AC41" s="783"/>
      <c r="AD41" s="782"/>
      <c r="AE41" s="783"/>
      <c r="AF41" s="782"/>
      <c r="AG41" s="783"/>
      <c r="AH41" s="782"/>
      <c r="AI41" s="783"/>
      <c r="AJ41" s="782"/>
      <c r="AK41" s="783"/>
      <c r="AL41" s="782"/>
      <c r="AM41" s="783"/>
      <c r="AN41" s="782"/>
      <c r="AO41" s="783"/>
      <c r="AP41" s="782"/>
      <c r="AQ41" s="783"/>
      <c r="AR41" s="782"/>
      <c r="AS41" s="783"/>
      <c r="AT41" s="782"/>
      <c r="AU41" s="783"/>
      <c r="AV41" s="782"/>
      <c r="AW41" s="783"/>
      <c r="AX41" s="782"/>
      <c r="AY41" s="783"/>
      <c r="AZ41" s="782"/>
      <c r="BA41" s="783"/>
      <c r="BB41" s="782"/>
      <c r="BC41" s="783"/>
      <c r="BD41" s="782"/>
      <c r="BE41" s="783"/>
      <c r="BF41" s="782"/>
      <c r="BG41" s="783"/>
      <c r="BH41" s="782"/>
      <c r="BI41" s="783"/>
      <c r="BJ41" s="782"/>
      <c r="BK41" s="783"/>
      <c r="BL41" s="782"/>
      <c r="BM41" s="783"/>
      <c r="BN41" s="782"/>
      <c r="BO41" s="783"/>
      <c r="BP41" s="782"/>
      <c r="BQ41" s="783"/>
      <c r="BR41" s="782"/>
      <c r="BS41" s="783"/>
      <c r="BT41" s="782"/>
      <c r="BU41" s="783"/>
      <c r="BV41" s="782"/>
      <c r="BW41" s="783"/>
      <c r="BX41" s="782"/>
      <c r="BY41" s="783"/>
      <c r="BZ41" s="782"/>
      <c r="CA41" s="783"/>
      <c r="CB41" s="782"/>
      <c r="CC41" s="783"/>
      <c r="CD41" s="782"/>
      <c r="CE41" s="783"/>
      <c r="CF41" s="782"/>
      <c r="CG41" s="783"/>
      <c r="CH41" s="782"/>
      <c r="CI41" s="783"/>
      <c r="CJ41" s="782"/>
      <c r="CK41" s="783"/>
      <c r="CL41" s="782"/>
      <c r="CM41" s="783"/>
      <c r="CN41" s="782"/>
      <c r="CO41" s="783"/>
      <c r="CP41" s="782"/>
      <c r="CQ41" s="783"/>
      <c r="CR41" s="782"/>
      <c r="CS41" s="783"/>
      <c r="CT41" s="782"/>
      <c r="CU41" s="783"/>
      <c r="CV41" s="782"/>
      <c r="CW41" s="783"/>
      <c r="CX41" s="782"/>
      <c r="CY41" s="783"/>
      <c r="CZ41" s="782"/>
      <c r="DA41" s="783"/>
      <c r="DB41" s="782"/>
      <c r="DC41" s="783"/>
      <c r="DD41" s="782"/>
      <c r="DE41" s="783"/>
      <c r="DF41" s="782"/>
      <c r="DG41" s="783"/>
      <c r="DH41" s="782"/>
      <c r="DI41" s="783"/>
      <c r="DJ41" s="782"/>
      <c r="DK41" s="783"/>
      <c r="DL41" s="782"/>
      <c r="DM41" s="783"/>
      <c r="DN41" s="782"/>
      <c r="DO41" s="783"/>
      <c r="DP41" s="782"/>
      <c r="DQ41" s="783"/>
      <c r="DR41" s="782"/>
      <c r="DS41" s="783"/>
      <c r="DT41" s="782"/>
      <c r="DU41" s="783"/>
      <c r="DV41" s="782"/>
      <c r="DW41" s="783"/>
      <c r="DX41" s="782"/>
      <c r="DY41" s="783"/>
      <c r="DZ41" s="782"/>
      <c r="EA41" s="783"/>
      <c r="EB41" s="782"/>
      <c r="EC41" s="784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98"/>
      <c r="G42" s="798"/>
      <c r="H42" s="785">
        <v>20</v>
      </c>
      <c r="I42" s="785"/>
      <c r="J42" s="785">
        <v>20</v>
      </c>
      <c r="K42" s="785"/>
      <c r="L42" s="785">
        <v>20</v>
      </c>
      <c r="M42" s="785"/>
      <c r="N42" s="785">
        <v>20</v>
      </c>
      <c r="O42" s="785"/>
      <c r="P42" s="785">
        <v>20</v>
      </c>
      <c r="Q42" s="785"/>
      <c r="R42" s="785">
        <v>20</v>
      </c>
      <c r="S42" s="785"/>
      <c r="T42" s="785">
        <v>20</v>
      </c>
      <c r="U42" s="785"/>
      <c r="V42" s="785">
        <v>20</v>
      </c>
      <c r="W42" s="785"/>
      <c r="X42" s="785">
        <v>20</v>
      </c>
      <c r="Y42" s="785"/>
      <c r="Z42" s="785">
        <v>20</v>
      </c>
      <c r="AA42" s="785"/>
      <c r="AB42" s="785">
        <v>20</v>
      </c>
      <c r="AC42" s="785"/>
      <c r="AD42" s="785">
        <v>20</v>
      </c>
      <c r="AE42" s="785"/>
      <c r="AF42" s="785">
        <v>20</v>
      </c>
      <c r="AG42" s="785"/>
      <c r="AH42" s="785">
        <v>20</v>
      </c>
      <c r="AI42" s="785"/>
      <c r="AJ42" s="785">
        <v>20</v>
      </c>
      <c r="AK42" s="785"/>
      <c r="AL42" s="785">
        <v>20</v>
      </c>
      <c r="AM42" s="785"/>
      <c r="AN42" s="785">
        <v>20</v>
      </c>
      <c r="AO42" s="785"/>
      <c r="AP42" s="785">
        <v>30</v>
      </c>
      <c r="AQ42" s="785"/>
      <c r="AR42" s="785">
        <v>40</v>
      </c>
      <c r="AS42" s="785"/>
      <c r="AT42" s="785">
        <v>40</v>
      </c>
      <c r="AU42" s="785"/>
      <c r="AV42" s="785">
        <v>40</v>
      </c>
      <c r="AW42" s="785"/>
      <c r="AX42" s="785">
        <v>40</v>
      </c>
      <c r="AY42" s="785"/>
      <c r="AZ42" s="785">
        <v>40</v>
      </c>
      <c r="BA42" s="785"/>
      <c r="BB42" s="785">
        <v>40</v>
      </c>
      <c r="BC42" s="785"/>
      <c r="BD42" s="785">
        <v>40</v>
      </c>
      <c r="BE42" s="785"/>
      <c r="BF42" s="785">
        <v>40</v>
      </c>
      <c r="BG42" s="785"/>
      <c r="BH42" s="785">
        <v>40</v>
      </c>
      <c r="BI42" s="785"/>
      <c r="BJ42" s="785">
        <v>40</v>
      </c>
      <c r="BK42" s="785"/>
      <c r="BL42" s="785">
        <v>40</v>
      </c>
      <c r="BM42" s="785"/>
      <c r="BN42" s="785">
        <v>40</v>
      </c>
      <c r="BO42" s="785"/>
      <c r="BP42" s="785">
        <v>40</v>
      </c>
      <c r="BQ42" s="785"/>
      <c r="BR42" s="785">
        <v>40</v>
      </c>
      <c r="BS42" s="785"/>
      <c r="BT42" s="785">
        <v>40</v>
      </c>
      <c r="BU42" s="785"/>
      <c r="BV42" s="785">
        <v>40</v>
      </c>
      <c r="BW42" s="785"/>
      <c r="BX42" s="785">
        <v>40</v>
      </c>
      <c r="BY42" s="785"/>
      <c r="BZ42" s="785">
        <v>40</v>
      </c>
      <c r="CA42" s="785"/>
      <c r="CB42" s="785">
        <v>40</v>
      </c>
      <c r="CC42" s="785"/>
      <c r="CD42" s="785">
        <v>40</v>
      </c>
      <c r="CE42" s="785"/>
      <c r="CF42" s="785">
        <v>40</v>
      </c>
      <c r="CG42" s="785"/>
      <c r="CH42" s="785">
        <v>40</v>
      </c>
      <c r="CI42" s="785"/>
      <c r="CJ42" s="785">
        <v>50</v>
      </c>
      <c r="CK42" s="785"/>
      <c r="CL42" s="785">
        <v>40</v>
      </c>
      <c r="CM42" s="785"/>
      <c r="CN42" s="785">
        <v>40</v>
      </c>
      <c r="CO42" s="785"/>
      <c r="CP42" s="785">
        <v>40</v>
      </c>
      <c r="CQ42" s="785"/>
      <c r="CR42" s="785">
        <v>40</v>
      </c>
      <c r="CS42" s="785"/>
      <c r="CT42" s="785">
        <v>40</v>
      </c>
      <c r="CU42" s="785"/>
      <c r="CV42" s="785">
        <v>40</v>
      </c>
      <c r="CW42" s="785"/>
      <c r="CX42" s="785">
        <v>40</v>
      </c>
      <c r="CY42" s="785"/>
      <c r="CZ42" s="785">
        <v>40</v>
      </c>
      <c r="DA42" s="785"/>
      <c r="DB42" s="785">
        <v>40</v>
      </c>
      <c r="DC42" s="785"/>
      <c r="DD42" s="785">
        <v>40</v>
      </c>
      <c r="DE42" s="785"/>
      <c r="DF42" s="785">
        <v>40</v>
      </c>
      <c r="DG42" s="785"/>
      <c r="DH42" s="785">
        <v>40</v>
      </c>
      <c r="DI42" s="785"/>
      <c r="DJ42" s="785">
        <v>40</v>
      </c>
      <c r="DK42" s="785"/>
      <c r="DL42" s="667"/>
      <c r="DM42" s="670"/>
      <c r="DN42" s="667"/>
      <c r="DO42" s="670"/>
      <c r="DP42" s="667"/>
      <c r="DQ42" s="670"/>
      <c r="DR42" s="667"/>
      <c r="DS42" s="670"/>
      <c r="DT42" s="667"/>
      <c r="DU42" s="670"/>
      <c r="DV42" s="667"/>
      <c r="DW42" s="670"/>
      <c r="DX42" s="667"/>
      <c r="DY42" s="670"/>
      <c r="DZ42" s="667"/>
      <c r="EA42" s="670"/>
      <c r="EB42" s="667"/>
      <c r="EC42" s="668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87"/>
      <c r="G43" s="789"/>
      <c r="H43" s="661"/>
      <c r="I43" s="666"/>
      <c r="J43" s="661"/>
      <c r="K43" s="666"/>
      <c r="L43" s="661"/>
      <c r="M43" s="666"/>
      <c r="N43" s="661"/>
      <c r="O43" s="666"/>
      <c r="P43" s="661"/>
      <c r="Q43" s="666"/>
      <c r="R43" s="661"/>
      <c r="S43" s="666"/>
      <c r="T43" s="661"/>
      <c r="U43" s="666"/>
      <c r="V43" s="661"/>
      <c r="W43" s="666"/>
      <c r="X43" s="661"/>
      <c r="Y43" s="666"/>
      <c r="Z43" s="661"/>
      <c r="AA43" s="666"/>
      <c r="AB43" s="661"/>
      <c r="AC43" s="666"/>
      <c r="AD43" s="661"/>
      <c r="AE43" s="666"/>
      <c r="AF43" s="661"/>
      <c r="AG43" s="666"/>
      <c r="AH43" s="661"/>
      <c r="AI43" s="666"/>
      <c r="AJ43" s="661"/>
      <c r="AK43" s="666"/>
      <c r="AL43" s="661"/>
      <c r="AM43" s="666"/>
      <c r="AN43" s="661"/>
      <c r="AO43" s="666"/>
      <c r="AP43" s="661"/>
      <c r="AQ43" s="666"/>
      <c r="AR43" s="661"/>
      <c r="AS43" s="666"/>
      <c r="AT43" s="661"/>
      <c r="AU43" s="666"/>
      <c r="AV43" s="661"/>
      <c r="AW43" s="666"/>
      <c r="AX43" s="661"/>
      <c r="AY43" s="666"/>
      <c r="AZ43" s="661"/>
      <c r="BA43" s="666"/>
      <c r="BB43" s="661"/>
      <c r="BC43" s="666"/>
      <c r="BD43" s="661"/>
      <c r="BE43" s="666"/>
      <c r="BF43" s="661"/>
      <c r="BG43" s="666"/>
      <c r="BH43" s="661"/>
      <c r="BI43" s="666"/>
      <c r="BJ43" s="661"/>
      <c r="BK43" s="666"/>
      <c r="BL43" s="661"/>
      <c r="BM43" s="666"/>
      <c r="BN43" s="661"/>
      <c r="BO43" s="666"/>
      <c r="BP43" s="661"/>
      <c r="BQ43" s="666"/>
      <c r="BR43" s="661"/>
      <c r="BS43" s="666"/>
      <c r="BT43" s="661"/>
      <c r="BU43" s="666"/>
      <c r="BV43" s="661"/>
      <c r="BW43" s="666"/>
      <c r="BX43" s="661"/>
      <c r="BY43" s="666"/>
      <c r="BZ43" s="661"/>
      <c r="CA43" s="666"/>
      <c r="CB43" s="661"/>
      <c r="CC43" s="666"/>
      <c r="CD43" s="661"/>
      <c r="CE43" s="666"/>
      <c r="CF43" s="661"/>
      <c r="CG43" s="666"/>
      <c r="CH43" s="661"/>
      <c r="CI43" s="666"/>
      <c r="CJ43" s="661"/>
      <c r="CK43" s="666"/>
      <c r="CL43" s="661"/>
      <c r="CM43" s="666"/>
      <c r="CN43" s="661"/>
      <c r="CO43" s="666"/>
      <c r="CP43" s="661"/>
      <c r="CQ43" s="666"/>
      <c r="CR43" s="661"/>
      <c r="CS43" s="666"/>
      <c r="CT43" s="661"/>
      <c r="CU43" s="666"/>
      <c r="CV43" s="661"/>
      <c r="CW43" s="666"/>
      <c r="CX43" s="661"/>
      <c r="CY43" s="666"/>
      <c r="CZ43" s="661"/>
      <c r="DA43" s="666"/>
      <c r="DB43" s="661"/>
      <c r="DC43" s="666"/>
      <c r="DD43" s="661"/>
      <c r="DE43" s="666"/>
      <c r="DF43" s="661"/>
      <c r="DG43" s="666"/>
      <c r="DH43" s="661"/>
      <c r="DI43" s="666"/>
      <c r="DJ43" s="661"/>
      <c r="DK43" s="666"/>
      <c r="DL43" s="661"/>
      <c r="DM43" s="666"/>
      <c r="DN43" s="661"/>
      <c r="DO43" s="666"/>
      <c r="DP43" s="661"/>
      <c r="DQ43" s="666"/>
      <c r="DR43" s="661"/>
      <c r="DS43" s="666"/>
      <c r="DT43" s="661"/>
      <c r="DU43" s="666"/>
      <c r="DV43" s="661"/>
      <c r="DW43" s="666"/>
      <c r="DX43" s="661"/>
      <c r="DY43" s="666"/>
      <c r="DZ43" s="661"/>
      <c r="EA43" s="666"/>
      <c r="EB43" s="661"/>
      <c r="EC43" s="662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654" t="s">
        <v>80</v>
      </c>
      <c r="D45" s="655"/>
      <c r="E45" s="19"/>
      <c r="F45" s="806">
        <f>SUM(F10:G43)</f>
        <v>0</v>
      </c>
      <c r="G45" s="652"/>
      <c r="H45" s="660">
        <f>SUM(H10:I43)</f>
        <v>140</v>
      </c>
      <c r="I45" s="652"/>
      <c r="J45" s="652">
        <f>SUM(J10:K43)</f>
        <v>140</v>
      </c>
      <c r="K45" s="652"/>
      <c r="L45" s="652">
        <f>SUM(L10:M43)</f>
        <v>160</v>
      </c>
      <c r="M45" s="652"/>
      <c r="N45" s="652">
        <f>SUM(N10:O43)</f>
        <v>160</v>
      </c>
      <c r="O45" s="652"/>
      <c r="P45" s="652">
        <f>SUM(P10:Q43)</f>
        <v>160</v>
      </c>
      <c r="Q45" s="652"/>
      <c r="R45" s="657">
        <f>SUM(R10:S43)</f>
        <v>160</v>
      </c>
      <c r="S45" s="658"/>
      <c r="T45" s="659">
        <f>SUM(T10:U43)</f>
        <v>355</v>
      </c>
      <c r="U45" s="652"/>
      <c r="V45" s="652">
        <f>SUM(V10:W43)</f>
        <v>495</v>
      </c>
      <c r="W45" s="652"/>
      <c r="X45" s="652">
        <f>SUM(X10:Y43)</f>
        <v>495</v>
      </c>
      <c r="Y45" s="652"/>
      <c r="Z45" s="652">
        <f>SUM(Z10:AA43)</f>
        <v>495</v>
      </c>
      <c r="AA45" s="652"/>
      <c r="AB45" s="652">
        <f>SUM(AB10:AC43)</f>
        <v>495</v>
      </c>
      <c r="AC45" s="652"/>
      <c r="AD45" s="652">
        <f>SUM(AD10:AE43)</f>
        <v>495</v>
      </c>
      <c r="AE45" s="652"/>
      <c r="AF45" s="652">
        <f>SUM(AF10:AG43)</f>
        <v>495</v>
      </c>
      <c r="AG45" s="652"/>
      <c r="AH45" s="660">
        <f>SUM(AH10:AI43)</f>
        <v>495</v>
      </c>
      <c r="AI45" s="652"/>
      <c r="AJ45" s="652">
        <f>SUM(AJ10:AK43)</f>
        <v>495</v>
      </c>
      <c r="AK45" s="652"/>
      <c r="AL45" s="652">
        <f>SUM(AL10:AM43)</f>
        <v>495</v>
      </c>
      <c r="AM45" s="652"/>
      <c r="AN45" s="652">
        <f>SUM(AN10:AO43)</f>
        <v>435</v>
      </c>
      <c r="AO45" s="652"/>
      <c r="AP45" s="657">
        <f>SUM(AP10:AQ43)</f>
        <v>460</v>
      </c>
      <c r="AQ45" s="658"/>
      <c r="AR45" s="659">
        <f>SUM(AR10:AS43)</f>
        <v>520</v>
      </c>
      <c r="AS45" s="652"/>
      <c r="AT45" s="652">
        <f>SUM(AT10:AU43)</f>
        <v>650</v>
      </c>
      <c r="AU45" s="652"/>
      <c r="AV45" s="652">
        <f>SUM(AV10:AW43)</f>
        <v>655</v>
      </c>
      <c r="AW45" s="652"/>
      <c r="AX45" s="652">
        <f>SUM(AX10:AY43)</f>
        <v>655</v>
      </c>
      <c r="AY45" s="652"/>
      <c r="AZ45" s="652">
        <f>SUM(AZ10:BA43)</f>
        <v>655</v>
      </c>
      <c r="BA45" s="652"/>
      <c r="BB45" s="652">
        <f>SUM(BB10:BC43)</f>
        <v>655</v>
      </c>
      <c r="BC45" s="652"/>
      <c r="BD45" s="652">
        <f>SUM(BD10:BE43)</f>
        <v>655</v>
      </c>
      <c r="BE45" s="652"/>
      <c r="BF45" s="652">
        <f>SUM(BF10:BG43)</f>
        <v>655</v>
      </c>
      <c r="BG45" s="652"/>
      <c r="BH45" s="652">
        <f>SUM(BH10:BI43)</f>
        <v>655</v>
      </c>
      <c r="BI45" s="652"/>
      <c r="BJ45" s="652">
        <f>SUM(BJ10:BK43)</f>
        <v>655</v>
      </c>
      <c r="BK45" s="652"/>
      <c r="BL45" s="652">
        <f>SUM(BL10:BM43)</f>
        <v>655</v>
      </c>
      <c r="BM45" s="652"/>
      <c r="BN45" s="657">
        <f>SUM(BN10:BO43)</f>
        <v>455</v>
      </c>
      <c r="BO45" s="658"/>
      <c r="BP45" s="659">
        <f>SUM(BP10:BQ43)</f>
        <v>410</v>
      </c>
      <c r="BQ45" s="652"/>
      <c r="BR45" s="652">
        <f>SUM(BR10:BS43)</f>
        <v>465</v>
      </c>
      <c r="BS45" s="652"/>
      <c r="BT45" s="652">
        <f>SUM(BT10:BU43)</f>
        <v>510</v>
      </c>
      <c r="BU45" s="652"/>
      <c r="BV45" s="652">
        <f>SUM(BV10:BW43)</f>
        <v>510</v>
      </c>
      <c r="BW45" s="652"/>
      <c r="BX45" s="652">
        <f>SUM(BX10:BY43)</f>
        <v>510</v>
      </c>
      <c r="BY45" s="652"/>
      <c r="BZ45" s="652">
        <f>SUM(BZ10:CA43)</f>
        <v>510</v>
      </c>
      <c r="CA45" s="652"/>
      <c r="CB45" s="652">
        <f>SUM(CB10:CC43)</f>
        <v>510</v>
      </c>
      <c r="CC45" s="652"/>
      <c r="CD45" s="652">
        <f>SUM(CD10:CE43)</f>
        <v>455</v>
      </c>
      <c r="CE45" s="652"/>
      <c r="CF45" s="652">
        <f>SUM(CF10:CG43)</f>
        <v>455</v>
      </c>
      <c r="CG45" s="652"/>
      <c r="CH45" s="652">
        <f>SUM(CH10:CI43)</f>
        <v>455</v>
      </c>
      <c r="CI45" s="652"/>
      <c r="CJ45" s="652">
        <f>SUM(CJ10:CK43)</f>
        <v>455</v>
      </c>
      <c r="CK45" s="652"/>
      <c r="CL45" s="657">
        <f>SUM(CL10:CM43)</f>
        <v>385</v>
      </c>
      <c r="CM45" s="658"/>
      <c r="CN45" s="659">
        <f>SUM(CN10:CO43)</f>
        <v>415</v>
      </c>
      <c r="CO45" s="652"/>
      <c r="CP45" s="652">
        <f>SUM(CP10:CQ43)</f>
        <v>485</v>
      </c>
      <c r="CQ45" s="652"/>
      <c r="CR45" s="652">
        <f>SUM(CR10:CS43)</f>
        <v>505</v>
      </c>
      <c r="CS45" s="652"/>
      <c r="CT45" s="652">
        <f>SUM(CT10:CU43)</f>
        <v>505</v>
      </c>
      <c r="CU45" s="652"/>
      <c r="CV45" s="652">
        <f>SUM(CV10:CW43)</f>
        <v>505</v>
      </c>
      <c r="CW45" s="652"/>
      <c r="CX45" s="652">
        <f>SUM(CX10:CY43)</f>
        <v>505</v>
      </c>
      <c r="CY45" s="652"/>
      <c r="CZ45" s="652">
        <f>SUM(CZ10:DA43)</f>
        <v>455</v>
      </c>
      <c r="DA45" s="652"/>
      <c r="DB45" s="652">
        <f>SUM(DB10:DC43)</f>
        <v>455</v>
      </c>
      <c r="DC45" s="652"/>
      <c r="DD45" s="652">
        <f>SUM(DD10:DE43)</f>
        <v>455</v>
      </c>
      <c r="DE45" s="652"/>
      <c r="DF45" s="652">
        <f>SUM(DF10:DG43)</f>
        <v>445</v>
      </c>
      <c r="DG45" s="652"/>
      <c r="DH45" s="652">
        <f>SUM(DH10:DI43)</f>
        <v>445</v>
      </c>
      <c r="DI45" s="652"/>
      <c r="DJ45" s="657">
        <f>SUM(DJ10:DK43)</f>
        <v>370</v>
      </c>
      <c r="DK45" s="658"/>
      <c r="DL45" s="659">
        <f>SUM(DL10:DM43)</f>
        <v>65</v>
      </c>
      <c r="DM45" s="652"/>
      <c r="DN45" s="652">
        <f>SUM(DN10:DO43)</f>
        <v>65</v>
      </c>
      <c r="DO45" s="652"/>
      <c r="DP45" s="652">
        <f>SUM(DP10:DQ43)</f>
        <v>55</v>
      </c>
      <c r="DQ45" s="652"/>
      <c r="DR45" s="652">
        <f>SUM(DR10:DS43)</f>
        <v>125</v>
      </c>
      <c r="DS45" s="652"/>
      <c r="DT45" s="652">
        <f>SUM(DT10:DU43)</f>
        <v>125</v>
      </c>
      <c r="DU45" s="652"/>
      <c r="DV45" s="652">
        <f>SUM(DV10:DW43)</f>
        <v>95</v>
      </c>
      <c r="DW45" s="652"/>
      <c r="DX45" s="652">
        <f>SUM(DX10:DY43)</f>
        <v>0</v>
      </c>
      <c r="DY45" s="652"/>
      <c r="DZ45" s="652">
        <f>SUM(DZ10:EA43)</f>
        <v>0</v>
      </c>
      <c r="EA45" s="652"/>
      <c r="EB45" s="652">
        <f>SUM(EB10:EC43)</f>
        <v>0</v>
      </c>
      <c r="EC45" s="653"/>
      <c r="ED45" s="50"/>
      <c r="EI45" s="65"/>
      <c r="EJ45" s="65"/>
      <c r="EK45" s="646">
        <f>SUM(EK10:EN43)</f>
        <v>25850</v>
      </c>
      <c r="EL45" s="647"/>
      <c r="EM45" s="647"/>
      <c r="EN45" s="648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44">
        <f>SUM(F45:S45)</f>
        <v>920</v>
      </c>
      <c r="G46" s="744"/>
      <c r="H46" s="744"/>
      <c r="I46" s="744"/>
      <c r="J46" s="744"/>
      <c r="K46" s="744"/>
      <c r="L46" s="744"/>
      <c r="M46" s="744"/>
      <c r="N46" s="744"/>
      <c r="O46" s="744"/>
      <c r="P46" s="744"/>
      <c r="Q46" s="744"/>
      <c r="R46" s="744"/>
      <c r="S46" s="744"/>
      <c r="T46" s="744">
        <f>SUM(T45:AQ45)</f>
        <v>5705</v>
      </c>
      <c r="U46" s="744"/>
      <c r="V46" s="744"/>
      <c r="W46" s="744"/>
      <c r="X46" s="744"/>
      <c r="Y46" s="744"/>
      <c r="Z46" s="744"/>
      <c r="AA46" s="744"/>
      <c r="AB46" s="744"/>
      <c r="AC46" s="744"/>
      <c r="AD46" s="744"/>
      <c r="AE46" s="744"/>
      <c r="AF46" s="744"/>
      <c r="AG46" s="744"/>
      <c r="AH46" s="744"/>
      <c r="AI46" s="744"/>
      <c r="AJ46" s="744"/>
      <c r="AK46" s="744"/>
      <c r="AL46" s="744"/>
      <c r="AM46" s="744"/>
      <c r="AN46" s="744"/>
      <c r="AO46" s="744"/>
      <c r="AP46" s="744"/>
      <c r="AQ46" s="744"/>
      <c r="AR46" s="744">
        <f>SUM(AR45:BO45)</f>
        <v>7520</v>
      </c>
      <c r="AS46" s="744"/>
      <c r="AT46" s="744"/>
      <c r="AU46" s="744"/>
      <c r="AV46" s="744"/>
      <c r="AW46" s="744"/>
      <c r="AX46" s="744"/>
      <c r="AY46" s="744"/>
      <c r="AZ46" s="744"/>
      <c r="BA46" s="744"/>
      <c r="BB46" s="744"/>
      <c r="BC46" s="744"/>
      <c r="BD46" s="744"/>
      <c r="BE46" s="744"/>
      <c r="BF46" s="744"/>
      <c r="BG46" s="744"/>
      <c r="BH46" s="744"/>
      <c r="BI46" s="744"/>
      <c r="BJ46" s="744"/>
      <c r="BK46" s="744"/>
      <c r="BL46" s="744"/>
      <c r="BM46" s="744"/>
      <c r="BN46" s="744"/>
      <c r="BO46" s="744"/>
      <c r="BP46" s="744">
        <f>SUM(BP45:CM45)</f>
        <v>5630</v>
      </c>
      <c r="BQ46" s="744"/>
      <c r="BR46" s="744"/>
      <c r="BS46" s="744"/>
      <c r="BT46" s="744"/>
      <c r="BU46" s="744"/>
      <c r="BV46" s="744"/>
      <c r="BW46" s="744"/>
      <c r="BX46" s="744"/>
      <c r="BY46" s="744"/>
      <c r="BZ46" s="744"/>
      <c r="CA46" s="744"/>
      <c r="CB46" s="744"/>
      <c r="CC46" s="744"/>
      <c r="CD46" s="744"/>
      <c r="CE46" s="744"/>
      <c r="CF46" s="744"/>
      <c r="CG46" s="744"/>
      <c r="CH46" s="744"/>
      <c r="CI46" s="744"/>
      <c r="CJ46" s="744"/>
      <c r="CK46" s="744"/>
      <c r="CL46" s="744"/>
      <c r="CM46" s="744"/>
      <c r="CN46" s="744">
        <f>SUM(CN45:DK45)</f>
        <v>5545</v>
      </c>
      <c r="CO46" s="744"/>
      <c r="CP46" s="744"/>
      <c r="CQ46" s="744"/>
      <c r="CR46" s="744"/>
      <c r="CS46" s="744"/>
      <c r="CT46" s="744"/>
      <c r="CU46" s="744"/>
      <c r="CV46" s="744"/>
      <c r="CW46" s="744"/>
      <c r="CX46" s="744"/>
      <c r="CY46" s="744"/>
      <c r="CZ46" s="744"/>
      <c r="DA46" s="744"/>
      <c r="DB46" s="744"/>
      <c r="DC46" s="744"/>
      <c r="DD46" s="744"/>
      <c r="DE46" s="744"/>
      <c r="DF46" s="744"/>
      <c r="DG46" s="744"/>
      <c r="DH46" s="744"/>
      <c r="DI46" s="744"/>
      <c r="DJ46" s="744"/>
      <c r="DK46" s="744"/>
      <c r="DL46" s="744">
        <f>SUM(DL45:EC45)</f>
        <v>530</v>
      </c>
      <c r="DM46" s="744"/>
      <c r="DN46" s="744"/>
      <c r="DO46" s="744"/>
      <c r="DP46" s="744"/>
      <c r="DQ46" s="744"/>
      <c r="DR46" s="744"/>
      <c r="DS46" s="744"/>
      <c r="DT46" s="744"/>
      <c r="DU46" s="744"/>
      <c r="DV46" s="744"/>
      <c r="DW46" s="744"/>
      <c r="DX46" s="744"/>
      <c r="DY46" s="744"/>
      <c r="DZ46" s="744"/>
      <c r="EA46" s="744"/>
      <c r="EB46" s="744"/>
      <c r="EC46" s="744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654" t="s">
        <v>38</v>
      </c>
      <c r="D48" s="655"/>
      <c r="E48" s="218"/>
      <c r="F48" s="803">
        <f>SUM(F45:EC45)</f>
        <v>25850</v>
      </c>
      <c r="G48" s="804"/>
      <c r="H48" s="804"/>
      <c r="I48" s="804"/>
      <c r="J48" s="804"/>
      <c r="K48" s="804"/>
      <c r="L48" s="804"/>
      <c r="M48" s="804"/>
      <c r="N48" s="804"/>
      <c r="O48" s="804"/>
      <c r="P48" s="804"/>
      <c r="Q48" s="804"/>
      <c r="R48" s="804"/>
      <c r="S48" s="804"/>
      <c r="T48" s="804"/>
      <c r="U48" s="804"/>
      <c r="V48" s="804"/>
      <c r="W48" s="804"/>
      <c r="X48" s="804"/>
      <c r="Y48" s="804"/>
      <c r="Z48" s="804"/>
      <c r="AA48" s="804"/>
      <c r="AB48" s="804"/>
      <c r="AC48" s="804"/>
      <c r="AD48" s="804"/>
      <c r="AE48" s="804"/>
      <c r="AF48" s="804"/>
      <c r="AG48" s="804"/>
      <c r="AH48" s="804"/>
      <c r="AI48" s="804"/>
      <c r="AJ48" s="804"/>
      <c r="AK48" s="804"/>
      <c r="AL48" s="804"/>
      <c r="AM48" s="804"/>
      <c r="AN48" s="804"/>
      <c r="AO48" s="804"/>
      <c r="AP48" s="804"/>
      <c r="AQ48" s="804"/>
      <c r="AR48" s="804"/>
      <c r="AS48" s="804"/>
      <c r="AT48" s="804"/>
      <c r="AU48" s="804"/>
      <c r="AV48" s="804"/>
      <c r="AW48" s="804"/>
      <c r="AX48" s="804"/>
      <c r="AY48" s="804"/>
      <c r="AZ48" s="804"/>
      <c r="BA48" s="804"/>
      <c r="BB48" s="804"/>
      <c r="BC48" s="804"/>
      <c r="BD48" s="804"/>
      <c r="BE48" s="804"/>
      <c r="BF48" s="804"/>
      <c r="BG48" s="804"/>
      <c r="BH48" s="804"/>
      <c r="BI48" s="804"/>
      <c r="BJ48" s="804"/>
      <c r="BK48" s="804"/>
      <c r="BL48" s="804"/>
      <c r="BM48" s="804"/>
      <c r="BN48" s="804"/>
      <c r="BO48" s="804"/>
      <c r="BP48" s="804"/>
      <c r="BQ48" s="804"/>
      <c r="BR48" s="804"/>
      <c r="BS48" s="804"/>
      <c r="BT48" s="804"/>
      <c r="BU48" s="804"/>
      <c r="BV48" s="804"/>
      <c r="BW48" s="804"/>
      <c r="BX48" s="804"/>
      <c r="BY48" s="804"/>
      <c r="BZ48" s="804"/>
      <c r="CA48" s="804"/>
      <c r="CB48" s="804"/>
      <c r="CC48" s="804"/>
      <c r="CD48" s="804"/>
      <c r="CE48" s="804"/>
      <c r="CF48" s="804"/>
      <c r="CG48" s="804"/>
      <c r="CH48" s="804"/>
      <c r="CI48" s="804"/>
      <c r="CJ48" s="804"/>
      <c r="CK48" s="804"/>
      <c r="CL48" s="804"/>
      <c r="CM48" s="804"/>
      <c r="CN48" s="804"/>
      <c r="CO48" s="804"/>
      <c r="CP48" s="804"/>
      <c r="CQ48" s="804"/>
      <c r="CR48" s="804"/>
      <c r="CS48" s="804"/>
      <c r="CT48" s="804"/>
      <c r="CU48" s="804"/>
      <c r="CV48" s="804"/>
      <c r="CW48" s="804"/>
      <c r="CX48" s="804"/>
      <c r="CY48" s="804"/>
      <c r="CZ48" s="804"/>
      <c r="DA48" s="804"/>
      <c r="DB48" s="804"/>
      <c r="DC48" s="804"/>
      <c r="DD48" s="804"/>
      <c r="DE48" s="804"/>
      <c r="DF48" s="804"/>
      <c r="DG48" s="804"/>
      <c r="DH48" s="804"/>
      <c r="DI48" s="804"/>
      <c r="DJ48" s="804"/>
      <c r="DK48" s="804"/>
      <c r="DL48" s="804"/>
      <c r="DM48" s="804"/>
      <c r="DN48" s="804"/>
      <c r="DO48" s="804"/>
      <c r="DP48" s="804"/>
      <c r="DQ48" s="804"/>
      <c r="DR48" s="804"/>
      <c r="DS48" s="804"/>
      <c r="DT48" s="804"/>
      <c r="DU48" s="804"/>
      <c r="DV48" s="804"/>
      <c r="DW48" s="804"/>
      <c r="DX48" s="804"/>
      <c r="DY48" s="804"/>
      <c r="DZ48" s="804"/>
      <c r="EA48" s="804"/>
      <c r="EB48" s="804"/>
      <c r="EC48" s="805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642"/>
      <c r="AS50" s="643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40"/>
      <c r="U51" s="340"/>
      <c r="V51" s="340"/>
      <c r="W51" s="340"/>
      <c r="X51" s="340"/>
      <c r="Y51" s="340"/>
      <c r="Z51" s="340"/>
      <c r="AA51" s="340"/>
      <c r="AB51" s="340"/>
      <c r="AC51" s="340"/>
      <c r="AD51" s="340"/>
      <c r="AE51" s="340"/>
      <c r="AF51" s="340"/>
      <c r="AG51" s="340"/>
      <c r="AH51" s="340"/>
      <c r="AI51" s="340"/>
      <c r="AJ51" s="340"/>
      <c r="AK51" s="340"/>
      <c r="AL51" s="340"/>
      <c r="AM51" s="340"/>
      <c r="AN51" s="340"/>
      <c r="AO51" s="340"/>
      <c r="AP51" s="340"/>
      <c r="AQ51" s="340"/>
      <c r="AR51" s="340"/>
      <c r="AS51" s="340"/>
      <c r="AT51" s="340"/>
      <c r="AU51" s="340"/>
      <c r="AV51" s="340"/>
      <c r="AW51" s="340"/>
      <c r="AX51" s="340"/>
      <c r="AY51" s="340"/>
      <c r="AZ51" s="340"/>
      <c r="BA51" s="340"/>
      <c r="BB51" s="340"/>
      <c r="BC51" s="340"/>
      <c r="BD51" s="340"/>
      <c r="BE51" s="340"/>
      <c r="BF51" s="340"/>
      <c r="BG51" s="340"/>
      <c r="BH51" s="340"/>
      <c r="BI51" s="340"/>
      <c r="BJ51" s="340"/>
      <c r="BK51" s="340"/>
      <c r="BL51" s="340"/>
      <c r="BM51" s="340"/>
      <c r="BN51" s="340"/>
      <c r="BO51" s="340"/>
      <c r="BP51" s="340"/>
      <c r="BQ51" s="340"/>
      <c r="BR51" s="340"/>
      <c r="BS51" s="340"/>
      <c r="BT51" s="340"/>
      <c r="BU51" s="340"/>
      <c r="BV51" s="340"/>
      <c r="BW51" s="340"/>
      <c r="BX51" s="340"/>
      <c r="BY51" s="340"/>
      <c r="BZ51" s="340"/>
      <c r="CA51" s="340"/>
      <c r="CB51" s="340"/>
      <c r="CC51" s="340"/>
      <c r="CD51" s="340"/>
      <c r="CE51" s="340"/>
      <c r="CF51" s="340"/>
      <c r="CG51" s="340"/>
      <c r="CH51" s="340"/>
      <c r="CI51" s="340"/>
      <c r="CJ51" s="340"/>
      <c r="CK51" s="340"/>
      <c r="CL51" s="340"/>
      <c r="CM51" s="340"/>
      <c r="CN51" s="340"/>
      <c r="CO51" s="340"/>
      <c r="CP51" s="340"/>
      <c r="CQ51" s="340"/>
      <c r="CR51" s="340"/>
      <c r="CS51" s="340"/>
      <c r="CT51" s="340"/>
      <c r="CU51" s="340"/>
      <c r="CV51" s="340"/>
      <c r="CW51" s="340"/>
      <c r="CX51" s="340"/>
      <c r="CY51" s="340"/>
      <c r="CZ51" s="340"/>
      <c r="DA51" s="340"/>
      <c r="DB51" s="340"/>
      <c r="DC51" s="340"/>
      <c r="DD51" s="340"/>
      <c r="DE51" s="340"/>
      <c r="DF51" s="340"/>
      <c r="DG51" s="340"/>
      <c r="DH51" s="340"/>
      <c r="DI51" s="340"/>
      <c r="DJ51" s="340"/>
      <c r="DK51" s="340"/>
      <c r="DL51" s="340"/>
      <c r="DM51" s="340"/>
      <c r="DN51" s="340"/>
      <c r="DO51" s="340"/>
      <c r="DP51" s="340"/>
      <c r="DQ51" s="340"/>
      <c r="DR51" s="340"/>
      <c r="DS51" s="340"/>
      <c r="DT51" s="340"/>
      <c r="DU51" s="340"/>
      <c r="DV51" s="340"/>
      <c r="DW51" s="340"/>
      <c r="DX51" s="340"/>
      <c r="DY51" s="340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810" t="s">
        <v>83</v>
      </c>
      <c r="I52" s="810"/>
      <c r="J52" s="810"/>
      <c r="K52" s="810"/>
      <c r="L52" s="810"/>
      <c r="M52" s="810"/>
      <c r="N52" s="810"/>
      <c r="O52" s="810"/>
      <c r="P52" s="810"/>
      <c r="Q52" s="159"/>
      <c r="R52" s="47"/>
      <c r="S52" s="240"/>
      <c r="T52" s="812"/>
      <c r="U52" s="812"/>
      <c r="V52" s="812"/>
      <c r="W52" s="812"/>
      <c r="X52" s="812"/>
      <c r="Y52" s="812"/>
      <c r="Z52" s="812"/>
      <c r="AA52" s="812"/>
      <c r="AB52" s="812"/>
      <c r="AC52" s="812"/>
      <c r="AD52" s="812"/>
      <c r="AE52" s="812"/>
      <c r="AF52" s="812"/>
      <c r="AG52" s="812"/>
      <c r="AH52" s="812"/>
      <c r="AI52" s="812"/>
      <c r="AJ52" s="812"/>
      <c r="AK52" s="812"/>
      <c r="AL52" s="812"/>
      <c r="AM52" s="812"/>
      <c r="AN52" s="812"/>
      <c r="AO52" s="812"/>
      <c r="AP52" s="812"/>
      <c r="AQ52" s="812"/>
      <c r="AR52" s="812"/>
      <c r="AS52" s="812"/>
      <c r="AT52" s="812"/>
      <c r="AU52" s="812"/>
      <c r="AV52" s="812"/>
      <c r="AW52" s="812"/>
      <c r="AX52" s="812"/>
      <c r="AY52" s="812"/>
      <c r="AZ52" s="812"/>
      <c r="BA52" s="812"/>
      <c r="BB52" s="812"/>
      <c r="BC52" s="812"/>
      <c r="BD52" s="812"/>
      <c r="BE52" s="812"/>
      <c r="BF52" s="812"/>
      <c r="BG52" s="812"/>
      <c r="BH52" s="812"/>
      <c r="BI52" s="812"/>
      <c r="BJ52" s="812"/>
      <c r="BK52" s="812"/>
      <c r="BL52" s="812"/>
      <c r="BM52" s="812"/>
      <c r="BN52" s="812"/>
      <c r="BO52" s="812"/>
      <c r="BP52" s="812"/>
      <c r="BQ52" s="812"/>
      <c r="BR52" s="812"/>
      <c r="BS52" s="812"/>
      <c r="BT52" s="812"/>
      <c r="BU52" s="812"/>
      <c r="BV52" s="812"/>
      <c r="BW52" s="812"/>
      <c r="BX52" s="812"/>
      <c r="BY52" s="812"/>
      <c r="BZ52" s="812"/>
      <c r="CA52" s="812"/>
      <c r="CB52" s="812"/>
      <c r="CC52" s="812"/>
      <c r="CD52" s="812"/>
      <c r="CE52" s="812"/>
      <c r="CF52" s="812"/>
      <c r="CG52" s="812"/>
      <c r="CH52" s="812"/>
      <c r="CI52" s="812"/>
      <c r="CJ52" s="812"/>
      <c r="CK52" s="812"/>
      <c r="CL52" s="812"/>
      <c r="CM52" s="812"/>
      <c r="CN52" s="812"/>
      <c r="CO52" s="812"/>
      <c r="CP52" s="812"/>
      <c r="CQ52" s="812"/>
      <c r="CR52" s="812"/>
      <c r="CS52" s="812"/>
      <c r="CT52" s="812"/>
      <c r="CU52" s="812"/>
      <c r="CV52" s="812"/>
      <c r="CW52" s="812"/>
      <c r="CX52" s="812"/>
      <c r="CY52" s="812"/>
      <c r="CZ52" s="812"/>
      <c r="DA52" s="812"/>
      <c r="DB52" s="812"/>
      <c r="DC52" s="812"/>
      <c r="DD52" s="812"/>
      <c r="DE52" s="812"/>
      <c r="DF52" s="812"/>
      <c r="DG52" s="812"/>
      <c r="DH52" s="812"/>
      <c r="DI52" s="812"/>
      <c r="DJ52" s="812"/>
      <c r="DK52" s="812"/>
      <c r="DL52" s="812"/>
      <c r="DM52" s="812"/>
      <c r="DN52" s="812"/>
      <c r="DO52" s="812"/>
      <c r="DP52" s="812"/>
      <c r="DQ52" s="812"/>
      <c r="DR52" s="812"/>
      <c r="DS52" s="812"/>
      <c r="DT52" s="812"/>
      <c r="DU52" s="812"/>
      <c r="DV52" s="812"/>
      <c r="DW52" s="812"/>
      <c r="DX52" s="340"/>
      <c r="DY52" s="340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37"/>
      <c r="U53" s="337"/>
      <c r="V53" s="337"/>
      <c r="W53" s="337"/>
      <c r="X53" s="337"/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7"/>
      <c r="AK53" s="337"/>
      <c r="AL53" s="337"/>
      <c r="AM53" s="337"/>
      <c r="AN53" s="337"/>
      <c r="AO53" s="337"/>
      <c r="AP53" s="337"/>
      <c r="AQ53" s="337"/>
      <c r="AR53" s="786"/>
      <c r="AS53" s="786"/>
      <c r="AT53" s="786"/>
      <c r="AU53" s="786"/>
      <c r="AV53" s="786"/>
      <c r="AW53" s="786"/>
      <c r="AX53" s="786"/>
      <c r="AY53" s="786"/>
      <c r="AZ53" s="786"/>
      <c r="BA53" s="786"/>
      <c r="BB53" s="786"/>
      <c r="BC53" s="786"/>
      <c r="BD53" s="786"/>
      <c r="BE53" s="786"/>
      <c r="BF53" s="786"/>
      <c r="BG53" s="786"/>
      <c r="BH53" s="786"/>
      <c r="BI53" s="786"/>
      <c r="BJ53" s="786"/>
      <c r="BK53" s="786"/>
      <c r="BL53" s="786"/>
      <c r="BM53" s="786"/>
      <c r="BN53" s="786"/>
      <c r="BO53" s="786"/>
      <c r="BP53" s="786"/>
      <c r="BQ53" s="786"/>
      <c r="BR53" s="786"/>
      <c r="BS53" s="786"/>
      <c r="BT53" s="786"/>
      <c r="BU53" s="786"/>
      <c r="BV53" s="786"/>
      <c r="BW53" s="786"/>
      <c r="BX53" s="786"/>
      <c r="BY53" s="786"/>
      <c r="BZ53" s="786"/>
      <c r="CA53" s="786"/>
      <c r="CB53" s="786"/>
      <c r="CC53" s="786"/>
      <c r="CD53" s="786"/>
      <c r="CE53" s="786"/>
      <c r="CF53" s="786"/>
      <c r="CG53" s="786"/>
      <c r="CH53" s="786"/>
      <c r="CI53" s="786"/>
      <c r="CJ53" s="786"/>
      <c r="CK53" s="786"/>
      <c r="CL53" s="786"/>
      <c r="CM53" s="786"/>
      <c r="CN53" s="786"/>
      <c r="CO53" s="786"/>
      <c r="CP53" s="786"/>
      <c r="CQ53" s="786"/>
      <c r="CR53" s="786"/>
      <c r="CS53" s="786"/>
      <c r="CT53" s="786"/>
      <c r="CU53" s="786"/>
      <c r="CV53" s="786"/>
      <c r="CW53" s="786"/>
      <c r="CX53" s="786"/>
      <c r="CY53" s="786"/>
      <c r="CZ53" s="786"/>
      <c r="DA53" s="786"/>
      <c r="DB53" s="786"/>
      <c r="DC53" s="786"/>
      <c r="DD53" s="786"/>
      <c r="DE53" s="786"/>
      <c r="DF53" s="786"/>
      <c r="DG53" s="786"/>
      <c r="DH53" s="786"/>
      <c r="DI53" s="786"/>
      <c r="DJ53" s="786"/>
      <c r="DK53" s="786"/>
      <c r="DL53" s="786"/>
      <c r="DM53" s="786"/>
      <c r="DN53" s="786"/>
      <c r="DO53" s="786"/>
      <c r="DP53" s="786"/>
      <c r="DQ53" s="786"/>
      <c r="DR53" s="786"/>
      <c r="DS53" s="786"/>
      <c r="DT53" s="786"/>
      <c r="DU53" s="786"/>
      <c r="DV53" s="786"/>
      <c r="DW53" s="786"/>
      <c r="DX53" s="786"/>
      <c r="DY53" s="786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812"/>
      <c r="U54" s="812"/>
      <c r="V54" s="812"/>
      <c r="W54" s="812"/>
      <c r="X54" s="812"/>
      <c r="Y54" s="812"/>
      <c r="Z54" s="812"/>
      <c r="AA54" s="812"/>
      <c r="AB54" s="812"/>
      <c r="AC54" s="812"/>
      <c r="AD54" s="812"/>
      <c r="AE54" s="812"/>
      <c r="AF54" s="812"/>
      <c r="AG54" s="812"/>
      <c r="AH54" s="812"/>
      <c r="AI54" s="812"/>
      <c r="AJ54" s="812"/>
      <c r="AK54" s="812"/>
      <c r="AL54" s="812"/>
      <c r="AM54" s="812"/>
      <c r="AN54" s="812"/>
      <c r="AO54" s="812"/>
      <c r="AP54" s="812"/>
      <c r="AQ54" s="812"/>
      <c r="AR54" s="812"/>
      <c r="AS54" s="812"/>
      <c r="AT54" s="812"/>
      <c r="AU54" s="812"/>
      <c r="AV54" s="812"/>
      <c r="AW54" s="812"/>
      <c r="AX54" s="812"/>
      <c r="AY54" s="812"/>
      <c r="AZ54" s="812"/>
      <c r="BA54" s="812"/>
      <c r="BB54" s="812"/>
      <c r="BC54" s="812"/>
      <c r="BD54" s="812"/>
      <c r="BE54" s="812"/>
      <c r="BF54" s="812"/>
      <c r="BG54" s="812"/>
      <c r="BH54" s="812"/>
      <c r="BI54" s="812"/>
      <c r="BJ54" s="812"/>
      <c r="BK54" s="812"/>
      <c r="BL54" s="812"/>
      <c r="BM54" s="812"/>
      <c r="BN54" s="812"/>
      <c r="BO54" s="812"/>
      <c r="BP54" s="812"/>
      <c r="BQ54" s="812"/>
      <c r="BR54" s="812"/>
      <c r="BS54" s="812"/>
      <c r="BT54" s="812"/>
      <c r="BU54" s="812"/>
      <c r="BV54" s="812"/>
      <c r="BW54" s="812"/>
      <c r="BX54" s="812"/>
      <c r="BY54" s="812"/>
      <c r="BZ54" s="812"/>
      <c r="CA54" s="812"/>
      <c r="CB54" s="812"/>
      <c r="CC54" s="812"/>
      <c r="CD54" s="812"/>
      <c r="CE54" s="812"/>
      <c r="CF54" s="812"/>
      <c r="CG54" s="812"/>
      <c r="CH54" s="812"/>
      <c r="CI54" s="812"/>
      <c r="CJ54" s="812"/>
      <c r="CK54" s="812"/>
      <c r="CL54" s="812"/>
      <c r="CM54" s="812"/>
      <c r="CN54" s="812"/>
      <c r="CO54" s="812"/>
      <c r="CP54" s="812"/>
      <c r="CQ54" s="812"/>
      <c r="CR54" s="812"/>
      <c r="CS54" s="812"/>
      <c r="CT54" s="812"/>
      <c r="CU54" s="812"/>
      <c r="CV54" s="812"/>
      <c r="CW54" s="812"/>
      <c r="CX54" s="812"/>
      <c r="CY54" s="812"/>
      <c r="CZ54" s="812"/>
      <c r="DA54" s="812"/>
      <c r="DB54" s="812"/>
      <c r="DC54" s="812"/>
      <c r="DD54" s="812"/>
      <c r="DE54" s="812"/>
      <c r="DF54" s="812"/>
      <c r="DG54" s="812"/>
      <c r="DH54" s="812"/>
      <c r="DI54" s="812"/>
      <c r="DJ54" s="812"/>
      <c r="DK54" s="812"/>
      <c r="DL54" s="812"/>
      <c r="DM54" s="812"/>
      <c r="DN54" s="812"/>
      <c r="DO54" s="812"/>
      <c r="DP54" s="812"/>
      <c r="DQ54" s="812"/>
      <c r="DR54" s="812"/>
      <c r="DS54" s="812"/>
      <c r="DT54" s="812"/>
      <c r="DU54" s="812"/>
      <c r="DV54" s="812"/>
      <c r="DW54" s="812"/>
      <c r="DX54" s="340"/>
      <c r="DY54" s="340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41"/>
      <c r="U55" s="341"/>
      <c r="V55" s="341"/>
      <c r="W55" s="341"/>
      <c r="X55" s="341"/>
      <c r="Y55" s="341"/>
      <c r="Z55" s="341"/>
      <c r="AA55" s="341"/>
      <c r="AB55" s="341"/>
      <c r="AC55" s="341"/>
      <c r="AD55" s="341"/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41"/>
      <c r="AQ55" s="341"/>
      <c r="AR55" s="341"/>
      <c r="AS55" s="341"/>
      <c r="AT55" s="341"/>
      <c r="AU55" s="341"/>
      <c r="AV55" s="341"/>
      <c r="AW55" s="341"/>
      <c r="AX55" s="341"/>
      <c r="AY55" s="341"/>
      <c r="AZ55" s="341"/>
      <c r="BA55" s="341"/>
      <c r="BB55" s="341"/>
      <c r="BC55" s="341"/>
      <c r="BD55" s="341"/>
      <c r="BE55" s="341"/>
      <c r="BF55" s="341"/>
      <c r="BG55" s="341"/>
      <c r="BH55" s="341"/>
      <c r="BI55" s="341"/>
      <c r="BJ55" s="341"/>
      <c r="BK55" s="341"/>
      <c r="BL55" s="341"/>
      <c r="BM55" s="341"/>
      <c r="BN55" s="341"/>
      <c r="BO55" s="341"/>
      <c r="BP55" s="341"/>
      <c r="BQ55" s="341"/>
      <c r="BR55" s="341"/>
      <c r="BS55" s="341"/>
      <c r="BT55" s="341"/>
      <c r="BU55" s="341"/>
      <c r="BV55" s="341"/>
      <c r="BW55" s="341"/>
      <c r="BX55" s="341"/>
      <c r="BY55" s="341"/>
      <c r="BZ55" s="341"/>
      <c r="CA55" s="341"/>
      <c r="CB55" s="341"/>
      <c r="CC55" s="341"/>
      <c r="CD55" s="341"/>
      <c r="CE55" s="341"/>
      <c r="CF55" s="341"/>
      <c r="CG55" s="341"/>
      <c r="CH55" s="341"/>
      <c r="CI55" s="340"/>
      <c r="CJ55" s="340"/>
      <c r="CK55" s="340"/>
      <c r="CL55" s="340"/>
      <c r="CM55" s="340"/>
      <c r="CN55" s="340"/>
      <c r="CO55" s="340"/>
      <c r="CP55" s="340"/>
      <c r="CQ55" s="340"/>
      <c r="CR55" s="340"/>
      <c r="CS55" s="340"/>
      <c r="CT55" s="340"/>
      <c r="CU55" s="340"/>
      <c r="CV55" s="340"/>
      <c r="CW55" s="340"/>
      <c r="CX55" s="340"/>
      <c r="CY55" s="340"/>
      <c r="CZ55" s="340"/>
      <c r="DA55" s="340"/>
      <c r="DB55" s="340"/>
      <c r="DC55" s="340"/>
      <c r="DD55" s="340"/>
      <c r="DE55" s="340"/>
      <c r="DF55" s="340"/>
      <c r="DG55" s="340"/>
      <c r="DH55" s="340"/>
      <c r="DI55" s="340"/>
      <c r="DJ55" s="340"/>
      <c r="DK55" s="340"/>
      <c r="DL55" s="340"/>
      <c r="DM55" s="340"/>
      <c r="DN55" s="340"/>
      <c r="DO55" s="340"/>
      <c r="DP55" s="340"/>
      <c r="DQ55" s="340"/>
      <c r="DR55" s="340"/>
      <c r="DS55" s="340"/>
      <c r="DT55" s="340"/>
      <c r="DU55" s="340"/>
      <c r="DV55" s="340"/>
      <c r="DW55" s="340"/>
      <c r="DX55" s="340"/>
      <c r="DY55" s="340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341"/>
      <c r="BR56" s="341"/>
      <c r="BS56" s="341"/>
      <c r="BT56" s="341"/>
      <c r="BU56" s="341"/>
      <c r="BV56" s="341"/>
      <c r="BW56" s="341"/>
      <c r="BX56" s="341"/>
      <c r="BY56" s="341"/>
      <c r="BZ56" s="341"/>
      <c r="CA56" s="341"/>
      <c r="CB56" s="341"/>
      <c r="CC56" s="341"/>
      <c r="CD56" s="341"/>
      <c r="CE56" s="341"/>
      <c r="CF56" s="341"/>
      <c r="CG56" s="341"/>
      <c r="CH56" s="341"/>
      <c r="CI56" s="340"/>
      <c r="CJ56" s="340"/>
      <c r="CK56" s="340"/>
      <c r="CL56" s="340"/>
      <c r="CM56" s="340"/>
      <c r="CN56" s="340"/>
      <c r="CO56" s="340"/>
      <c r="CP56" s="340"/>
      <c r="CQ56" s="340"/>
      <c r="CR56" s="340"/>
      <c r="CS56" s="340"/>
      <c r="CT56" s="340"/>
      <c r="CU56" s="340"/>
      <c r="CV56" s="340"/>
      <c r="CW56" s="340"/>
      <c r="CX56" s="340"/>
      <c r="CY56" s="340"/>
      <c r="CZ56" s="340"/>
      <c r="DA56" s="340"/>
      <c r="DB56" s="340"/>
      <c r="DC56" s="340"/>
      <c r="DD56" s="340"/>
      <c r="DE56" s="340"/>
      <c r="DF56" s="340"/>
      <c r="DG56" s="340"/>
      <c r="DH56" s="340"/>
      <c r="DI56" s="340"/>
      <c r="DJ56" s="340"/>
      <c r="DK56" s="340"/>
      <c r="DL56" s="340"/>
      <c r="DM56" s="340"/>
      <c r="DN56" s="340"/>
      <c r="DO56" s="340"/>
      <c r="DP56" s="340"/>
      <c r="DQ56" s="340"/>
      <c r="DR56" s="340"/>
      <c r="DS56" s="340"/>
      <c r="DT56" s="340"/>
      <c r="DU56" s="340"/>
      <c r="DV56" s="340"/>
      <c r="DW56" s="340"/>
      <c r="DX56" s="340"/>
      <c r="DY56" s="340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807"/>
      <c r="U57" s="807"/>
      <c r="V57" s="807"/>
      <c r="W57" s="807"/>
      <c r="X57" s="807"/>
      <c r="Y57" s="807"/>
      <c r="Z57" s="807"/>
      <c r="AA57" s="807"/>
      <c r="AB57" s="807"/>
      <c r="AC57" s="807"/>
      <c r="AD57" s="807"/>
      <c r="AE57" s="807"/>
      <c r="AF57" s="807"/>
      <c r="AG57" s="807"/>
      <c r="AH57" s="807"/>
      <c r="AI57" s="807"/>
      <c r="AJ57" s="807"/>
      <c r="AK57" s="807"/>
      <c r="AL57" s="807"/>
      <c r="AM57" s="807"/>
      <c r="AN57" s="807"/>
      <c r="AO57" s="807"/>
      <c r="AP57" s="807"/>
      <c r="AQ57" s="807"/>
      <c r="AR57" s="807"/>
      <c r="AS57" s="807"/>
      <c r="AT57" s="807"/>
      <c r="AU57" s="807"/>
      <c r="AV57" s="807"/>
      <c r="AW57" s="807"/>
      <c r="AX57" s="807"/>
      <c r="AY57" s="807"/>
      <c r="AZ57" s="807"/>
      <c r="BA57" s="807"/>
      <c r="BB57" s="807"/>
      <c r="BC57" s="807"/>
      <c r="BD57" s="807"/>
      <c r="BE57" s="807"/>
      <c r="BF57" s="807"/>
      <c r="BG57" s="807"/>
      <c r="BH57" s="807"/>
      <c r="BI57" s="807"/>
      <c r="BJ57" s="807"/>
      <c r="BK57" s="807"/>
      <c r="BL57" s="807"/>
      <c r="BM57" s="807"/>
      <c r="BN57" s="807"/>
      <c r="BO57" s="807"/>
      <c r="BP57" s="807"/>
      <c r="BQ57" s="807"/>
      <c r="BR57" s="807"/>
      <c r="BS57" s="807"/>
      <c r="BT57" s="807"/>
      <c r="BU57" s="807"/>
      <c r="BV57" s="807"/>
      <c r="BW57" s="807"/>
      <c r="BX57" s="807"/>
      <c r="BY57" s="807"/>
      <c r="BZ57" s="807"/>
      <c r="CA57" s="807"/>
      <c r="CB57" s="807"/>
      <c r="CC57" s="807"/>
      <c r="CD57" s="807"/>
      <c r="CE57" s="807"/>
      <c r="CF57" s="807"/>
      <c r="CG57" s="807"/>
      <c r="CH57" s="807"/>
      <c r="CI57" s="807"/>
      <c r="CJ57" s="807"/>
      <c r="CK57" s="807"/>
      <c r="CL57" s="807"/>
      <c r="CM57" s="807"/>
      <c r="CN57" s="807"/>
      <c r="CO57" s="807"/>
      <c r="CP57" s="807"/>
      <c r="CQ57" s="807"/>
      <c r="CR57" s="807"/>
      <c r="CS57" s="807"/>
      <c r="CT57" s="807"/>
      <c r="CU57" s="807"/>
      <c r="CV57" s="807"/>
      <c r="CW57" s="807"/>
      <c r="CX57" s="807"/>
      <c r="CY57" s="807"/>
      <c r="CZ57" s="807"/>
      <c r="DA57" s="807"/>
      <c r="DB57" s="807"/>
      <c r="DC57" s="807"/>
      <c r="DD57" s="807"/>
      <c r="DE57" s="807"/>
      <c r="DF57" s="807"/>
      <c r="DG57" s="807"/>
      <c r="DH57" s="807"/>
      <c r="DI57" s="807"/>
      <c r="DJ57" s="807"/>
      <c r="DK57" s="807"/>
      <c r="DL57" s="807"/>
      <c r="DM57" s="807"/>
      <c r="DN57" s="807"/>
      <c r="DO57" s="807"/>
      <c r="DP57" s="807"/>
      <c r="DQ57" s="807"/>
      <c r="DR57" s="807"/>
      <c r="DS57" s="807"/>
      <c r="DT57" s="807"/>
      <c r="DU57" s="807"/>
      <c r="DV57" s="807"/>
      <c r="DW57" s="807"/>
      <c r="DX57" s="340"/>
      <c r="DY57" s="340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  <c r="CG58" s="341"/>
      <c r="CH58" s="341"/>
      <c r="CI58" s="340"/>
      <c r="CJ58" s="340"/>
      <c r="CK58" s="340"/>
      <c r="CL58" s="340"/>
      <c r="CM58" s="340"/>
      <c r="CN58" s="340"/>
      <c r="CO58" s="340"/>
      <c r="CP58" s="340"/>
      <c r="CQ58" s="340"/>
      <c r="CR58" s="340"/>
      <c r="CS58" s="340"/>
      <c r="CT58" s="340"/>
      <c r="CU58" s="340"/>
      <c r="CV58" s="340"/>
      <c r="CW58" s="340"/>
      <c r="CX58" s="340"/>
      <c r="CY58" s="340"/>
      <c r="CZ58" s="340"/>
      <c r="DA58" s="340"/>
      <c r="DB58" s="340"/>
      <c r="DC58" s="340"/>
      <c r="DD58" s="340"/>
      <c r="DE58" s="340"/>
      <c r="DF58" s="340"/>
      <c r="DG58" s="340"/>
      <c r="DH58" s="340"/>
      <c r="DI58" s="340"/>
      <c r="DJ58" s="340"/>
      <c r="DK58" s="340"/>
      <c r="DL58" s="340"/>
      <c r="DM58" s="340"/>
      <c r="DN58" s="340"/>
      <c r="DO58" s="340"/>
      <c r="DP58" s="340"/>
      <c r="DQ58" s="340"/>
      <c r="DR58" s="340"/>
      <c r="DS58" s="340"/>
      <c r="DT58" s="340"/>
      <c r="DU58" s="340"/>
      <c r="DV58" s="340"/>
      <c r="DW58" s="340"/>
      <c r="DX58" s="340"/>
      <c r="DY58" s="340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811">
        <f>E59-D59</f>
        <v>9350</v>
      </c>
      <c r="I59" s="811"/>
      <c r="J59" s="811"/>
      <c r="K59" s="811"/>
      <c r="L59" s="811"/>
      <c r="M59" s="811"/>
      <c r="N59" s="811"/>
      <c r="O59" s="811"/>
      <c r="P59" s="159"/>
      <c r="Q59" s="47"/>
      <c r="R59" s="47"/>
      <c r="S59" s="240"/>
      <c r="T59" s="341"/>
      <c r="U59" s="341"/>
      <c r="V59" s="341"/>
      <c r="W59" s="341"/>
      <c r="X59" s="341"/>
      <c r="Y59" s="341"/>
      <c r="Z59" s="341"/>
      <c r="AA59" s="341"/>
      <c r="AB59" s="341"/>
      <c r="AC59" s="341"/>
      <c r="AD59" s="341"/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1"/>
      <c r="AP59" s="341"/>
      <c r="AQ59" s="341"/>
      <c r="AR59" s="812"/>
      <c r="AS59" s="812"/>
      <c r="AT59" s="812"/>
      <c r="AU59" s="812"/>
      <c r="AV59" s="812"/>
      <c r="AW59" s="812"/>
      <c r="AX59" s="812"/>
      <c r="AY59" s="812"/>
      <c r="AZ59" s="812"/>
      <c r="BA59" s="812"/>
      <c r="BB59" s="812"/>
      <c r="BC59" s="812"/>
      <c r="BD59" s="812"/>
      <c r="BE59" s="812"/>
      <c r="BF59" s="812"/>
      <c r="BG59" s="812"/>
      <c r="BH59" s="812"/>
      <c r="BI59" s="812"/>
      <c r="BJ59" s="812"/>
      <c r="BK59" s="812"/>
      <c r="BL59" s="812"/>
      <c r="BM59" s="812"/>
      <c r="BN59" s="812"/>
      <c r="BO59" s="812"/>
      <c r="BP59" s="812"/>
      <c r="BQ59" s="812"/>
      <c r="BR59" s="812"/>
      <c r="BS59" s="812"/>
      <c r="BT59" s="812"/>
      <c r="BU59" s="812"/>
      <c r="BV59" s="812"/>
      <c r="BW59" s="812"/>
      <c r="BX59" s="812"/>
      <c r="BY59" s="812"/>
      <c r="BZ59" s="812"/>
      <c r="CA59" s="812"/>
      <c r="CB59" s="812"/>
      <c r="CC59" s="812"/>
      <c r="CD59" s="812"/>
      <c r="CE59" s="812"/>
      <c r="CF59" s="812"/>
      <c r="CG59" s="812"/>
      <c r="CH59" s="812"/>
      <c r="CI59" s="812"/>
      <c r="CJ59" s="812"/>
      <c r="CK59" s="812"/>
      <c r="CL59" s="812"/>
      <c r="CM59" s="812"/>
      <c r="CN59" s="812"/>
      <c r="CO59" s="812"/>
      <c r="CP59" s="812"/>
      <c r="CQ59" s="812"/>
      <c r="CR59" s="812"/>
      <c r="CS59" s="812"/>
      <c r="CT59" s="812"/>
      <c r="CU59" s="812"/>
      <c r="CV59" s="812"/>
      <c r="CW59" s="812"/>
      <c r="CX59" s="812"/>
      <c r="CY59" s="812"/>
      <c r="CZ59" s="812"/>
      <c r="DA59" s="812"/>
      <c r="DB59" s="812"/>
      <c r="DC59" s="812"/>
      <c r="DD59" s="812"/>
      <c r="DE59" s="812"/>
      <c r="DF59" s="812"/>
      <c r="DG59" s="812"/>
      <c r="DH59" s="812"/>
      <c r="DI59" s="812"/>
      <c r="DJ59" s="812"/>
      <c r="DK59" s="812"/>
      <c r="DL59" s="340"/>
      <c r="DM59" s="340"/>
      <c r="DN59" s="340"/>
      <c r="DO59" s="340"/>
      <c r="DP59" s="340"/>
      <c r="DQ59" s="340"/>
      <c r="DR59" s="340"/>
      <c r="DS59" s="340"/>
      <c r="DT59" s="340"/>
      <c r="DU59" s="340"/>
      <c r="DV59" s="340"/>
      <c r="DW59" s="340"/>
      <c r="DX59" s="340"/>
      <c r="DY59" s="340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808">
        <f>H59*H61</f>
        <v>917121.66666666674</v>
      </c>
      <c r="I60" s="808"/>
      <c r="J60" s="808"/>
      <c r="K60" s="808"/>
      <c r="L60" s="808"/>
      <c r="M60" s="808"/>
      <c r="N60" s="808"/>
      <c r="O60" s="808"/>
      <c r="P60" s="159"/>
      <c r="Q60" s="47"/>
      <c r="R60" s="47"/>
      <c r="S60" s="240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812"/>
      <c r="AS60" s="812"/>
      <c r="AT60" s="812"/>
      <c r="AU60" s="812"/>
      <c r="AV60" s="812"/>
      <c r="AW60" s="812"/>
      <c r="AX60" s="812"/>
      <c r="AY60" s="812"/>
      <c r="AZ60" s="812"/>
      <c r="BA60" s="812"/>
      <c r="BB60" s="812"/>
      <c r="BC60" s="812"/>
      <c r="BD60" s="812"/>
      <c r="BE60" s="812"/>
      <c r="BF60" s="812"/>
      <c r="BG60" s="812"/>
      <c r="BH60" s="812"/>
      <c r="BI60" s="812"/>
      <c r="BJ60" s="812"/>
      <c r="BK60" s="812"/>
      <c r="BL60" s="812"/>
      <c r="BM60" s="812"/>
      <c r="BN60" s="812"/>
      <c r="BO60" s="812"/>
      <c r="BP60" s="812"/>
      <c r="BQ60" s="812"/>
      <c r="BR60" s="812"/>
      <c r="BS60" s="812"/>
      <c r="BT60" s="812"/>
      <c r="BU60" s="812"/>
      <c r="BV60" s="812"/>
      <c r="BW60" s="812"/>
      <c r="BX60" s="812"/>
      <c r="BY60" s="812"/>
      <c r="BZ60" s="812"/>
      <c r="CA60" s="812"/>
      <c r="CB60" s="812"/>
      <c r="CC60" s="812"/>
      <c r="CD60" s="812"/>
      <c r="CE60" s="812"/>
      <c r="CF60" s="812"/>
      <c r="CG60" s="812"/>
      <c r="CH60" s="812"/>
      <c r="CI60" s="812"/>
      <c r="CJ60" s="812"/>
      <c r="CK60" s="812"/>
      <c r="CL60" s="812"/>
      <c r="CM60" s="812"/>
      <c r="CN60" s="812"/>
      <c r="CO60" s="812"/>
      <c r="CP60" s="812"/>
      <c r="CQ60" s="812"/>
      <c r="CR60" s="812"/>
      <c r="CS60" s="812"/>
      <c r="CT60" s="812"/>
      <c r="CU60" s="812"/>
      <c r="CV60" s="812"/>
      <c r="CW60" s="812"/>
      <c r="CX60" s="812"/>
      <c r="CY60" s="812"/>
      <c r="CZ60" s="812"/>
      <c r="DA60" s="812"/>
      <c r="DB60" s="812"/>
      <c r="DC60" s="812"/>
      <c r="DD60" s="812"/>
      <c r="DE60" s="812"/>
      <c r="DF60" s="812"/>
      <c r="DG60" s="812"/>
      <c r="DH60" s="812"/>
      <c r="DI60" s="812"/>
      <c r="DJ60" s="812"/>
      <c r="DK60" s="812"/>
      <c r="DL60" s="340"/>
      <c r="DM60" s="340"/>
      <c r="DN60" s="340"/>
      <c r="DO60" s="340"/>
      <c r="DP60" s="340"/>
      <c r="DQ60" s="340"/>
      <c r="DR60" s="340"/>
      <c r="DS60" s="340"/>
      <c r="DT60" s="340"/>
      <c r="DU60" s="340"/>
      <c r="DV60" s="340"/>
      <c r="DW60" s="340"/>
      <c r="DX60" s="340"/>
      <c r="DY60" s="340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809">
        <f>D61</f>
        <v>98.087878787878793</v>
      </c>
      <c r="I61" s="809"/>
      <c r="J61" s="809"/>
      <c r="K61" s="809"/>
      <c r="L61" s="809"/>
      <c r="M61" s="809"/>
      <c r="N61" s="809"/>
      <c r="O61" s="809"/>
      <c r="P61" s="159"/>
      <c r="Q61" s="47"/>
      <c r="R61" s="47"/>
      <c r="S61" s="240"/>
      <c r="T61" s="812"/>
      <c r="U61" s="812"/>
      <c r="V61" s="812"/>
      <c r="W61" s="812"/>
      <c r="X61" s="812"/>
      <c r="Y61" s="812"/>
      <c r="Z61" s="812"/>
      <c r="AA61" s="812"/>
      <c r="AB61" s="812"/>
      <c r="AC61" s="812"/>
      <c r="AD61" s="812"/>
      <c r="AE61" s="812"/>
      <c r="AF61" s="812"/>
      <c r="AG61" s="812"/>
      <c r="AH61" s="812"/>
      <c r="AI61" s="812"/>
      <c r="AJ61" s="812"/>
      <c r="AK61" s="812"/>
      <c r="AL61" s="812"/>
      <c r="AM61" s="812"/>
      <c r="AN61" s="812"/>
      <c r="AO61" s="812"/>
      <c r="AP61" s="812"/>
      <c r="AQ61" s="812"/>
      <c r="AR61" s="812"/>
      <c r="AS61" s="812"/>
      <c r="AT61" s="812"/>
      <c r="AU61" s="812"/>
      <c r="AV61" s="812"/>
      <c r="AW61" s="812"/>
      <c r="AX61" s="812"/>
      <c r="AY61" s="812"/>
      <c r="AZ61" s="812"/>
      <c r="BA61" s="812"/>
      <c r="BB61" s="812"/>
      <c r="BC61" s="812"/>
      <c r="BD61" s="812"/>
      <c r="BE61" s="812"/>
      <c r="BF61" s="812"/>
      <c r="BG61" s="812"/>
      <c r="BH61" s="812"/>
      <c r="BI61" s="812"/>
      <c r="BJ61" s="812"/>
      <c r="BK61" s="812"/>
      <c r="BL61" s="812"/>
      <c r="BM61" s="812"/>
      <c r="BN61" s="812"/>
      <c r="BO61" s="812"/>
      <c r="BP61" s="812"/>
      <c r="BQ61" s="812"/>
      <c r="BR61" s="812"/>
      <c r="BS61" s="812"/>
      <c r="BT61" s="812"/>
      <c r="BU61" s="812"/>
      <c r="BV61" s="812"/>
      <c r="BW61" s="812"/>
      <c r="BX61" s="812"/>
      <c r="BY61" s="812"/>
      <c r="BZ61" s="812"/>
      <c r="CA61" s="812"/>
      <c r="CB61" s="812"/>
      <c r="CC61" s="812"/>
      <c r="CD61" s="812"/>
      <c r="CE61" s="812"/>
      <c r="CF61" s="812"/>
      <c r="CG61" s="812"/>
      <c r="CH61" s="812"/>
      <c r="CI61" s="812"/>
      <c r="CJ61" s="812"/>
      <c r="CK61" s="812"/>
      <c r="CL61" s="812"/>
      <c r="CM61" s="812"/>
      <c r="CN61" s="812"/>
      <c r="CO61" s="812"/>
      <c r="CP61" s="812"/>
      <c r="CQ61" s="812"/>
      <c r="CR61" s="812"/>
      <c r="CS61" s="812"/>
      <c r="CT61" s="812"/>
      <c r="CU61" s="812"/>
      <c r="CV61" s="812"/>
      <c r="CW61" s="812"/>
      <c r="CX61" s="812"/>
      <c r="CY61" s="812"/>
      <c r="CZ61" s="812"/>
      <c r="DA61" s="812"/>
      <c r="DB61" s="812"/>
      <c r="DC61" s="812"/>
      <c r="DD61" s="812"/>
      <c r="DE61" s="812"/>
      <c r="DF61" s="812"/>
      <c r="DG61" s="812"/>
      <c r="DH61" s="812"/>
      <c r="DI61" s="812"/>
      <c r="DJ61" s="812"/>
      <c r="DK61" s="812"/>
      <c r="DL61" s="812"/>
      <c r="DM61" s="812"/>
      <c r="DN61" s="812"/>
      <c r="DO61" s="812"/>
      <c r="DP61" s="812"/>
      <c r="DQ61" s="812"/>
      <c r="DR61" s="812"/>
      <c r="DS61" s="812"/>
      <c r="DT61" s="812"/>
      <c r="DU61" s="812"/>
      <c r="DV61" s="812"/>
      <c r="DW61" s="812"/>
      <c r="DX61" s="340"/>
      <c r="DY61" s="340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  <c r="CG62" s="341"/>
      <c r="CH62" s="341"/>
      <c r="CI62" s="340"/>
      <c r="CJ62" s="340"/>
      <c r="CK62" s="340"/>
      <c r="CL62" s="340"/>
      <c r="CM62" s="340"/>
      <c r="CN62" s="340"/>
      <c r="CO62" s="340"/>
      <c r="CP62" s="340"/>
      <c r="CQ62" s="340"/>
      <c r="CR62" s="340"/>
      <c r="CS62" s="340"/>
      <c r="CT62" s="340"/>
      <c r="CU62" s="340"/>
      <c r="CV62" s="340"/>
      <c r="CW62" s="340"/>
      <c r="CX62" s="340"/>
      <c r="CY62" s="340"/>
      <c r="CZ62" s="340"/>
      <c r="DA62" s="340"/>
      <c r="DB62" s="340"/>
      <c r="DC62" s="340"/>
      <c r="DD62" s="340"/>
      <c r="DE62" s="340"/>
      <c r="DF62" s="340"/>
      <c r="DG62" s="340"/>
      <c r="DH62" s="340"/>
      <c r="DI62" s="340"/>
      <c r="DJ62" s="340"/>
      <c r="DK62" s="340"/>
      <c r="DL62" s="340"/>
      <c r="DM62" s="340"/>
      <c r="DN62" s="340"/>
      <c r="DO62" s="340"/>
      <c r="DP62" s="340"/>
      <c r="DQ62" s="340"/>
      <c r="DR62" s="340"/>
      <c r="DS62" s="340"/>
      <c r="DT62" s="340"/>
      <c r="DU62" s="340"/>
      <c r="DV62" s="340"/>
      <c r="DW62" s="340"/>
      <c r="DX62" s="340"/>
      <c r="DY62" s="340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  <c r="CG63" s="341"/>
      <c r="CH63" s="341"/>
      <c r="CI63" s="340"/>
      <c r="CJ63" s="340"/>
      <c r="CK63" s="340"/>
      <c r="CL63" s="340"/>
      <c r="CM63" s="340"/>
      <c r="CN63" s="340"/>
      <c r="CO63" s="340"/>
      <c r="CP63" s="340"/>
      <c r="CQ63" s="340"/>
      <c r="CR63" s="340"/>
      <c r="CS63" s="340"/>
      <c r="CT63" s="340"/>
      <c r="CU63" s="340"/>
      <c r="CV63" s="340"/>
      <c r="CW63" s="340"/>
      <c r="CX63" s="340"/>
      <c r="CY63" s="340"/>
      <c r="CZ63" s="340"/>
      <c r="DA63" s="340"/>
      <c r="DB63" s="340"/>
      <c r="DC63" s="340"/>
      <c r="DD63" s="340"/>
      <c r="DE63" s="340"/>
      <c r="DF63" s="340"/>
      <c r="DG63" s="340"/>
      <c r="DH63" s="340"/>
      <c r="DI63" s="340"/>
      <c r="DJ63" s="340"/>
      <c r="DK63" s="340"/>
      <c r="DL63" s="340"/>
      <c r="DM63" s="340"/>
      <c r="DN63" s="340"/>
      <c r="DO63" s="340"/>
      <c r="DP63" s="340"/>
      <c r="DQ63" s="340"/>
      <c r="DR63" s="340"/>
      <c r="DS63" s="340"/>
      <c r="DT63" s="340"/>
      <c r="DU63" s="340"/>
      <c r="DV63" s="340"/>
      <c r="DW63" s="340"/>
      <c r="DX63" s="340"/>
      <c r="DY63" s="340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807"/>
      <c r="U64" s="807"/>
      <c r="V64" s="807"/>
      <c r="W64" s="807"/>
      <c r="X64" s="807"/>
      <c r="Y64" s="807"/>
      <c r="Z64" s="807"/>
      <c r="AA64" s="807"/>
      <c r="AB64" s="807"/>
      <c r="AC64" s="807"/>
      <c r="AD64" s="807"/>
      <c r="AE64" s="807"/>
      <c r="AF64" s="807"/>
      <c r="AG64" s="807"/>
      <c r="AH64" s="807"/>
      <c r="AI64" s="807"/>
      <c r="AJ64" s="807"/>
      <c r="AK64" s="807"/>
      <c r="AL64" s="807"/>
      <c r="AM64" s="807"/>
      <c r="AN64" s="807"/>
      <c r="AO64" s="807"/>
      <c r="AP64" s="807"/>
      <c r="AQ64" s="807"/>
      <c r="AR64" s="807"/>
      <c r="AS64" s="807"/>
      <c r="AT64" s="807"/>
      <c r="AU64" s="807"/>
      <c r="AV64" s="807"/>
      <c r="AW64" s="807"/>
      <c r="AX64" s="807"/>
      <c r="AY64" s="807"/>
      <c r="AZ64" s="807"/>
      <c r="BA64" s="807"/>
      <c r="BB64" s="807"/>
      <c r="BC64" s="807"/>
      <c r="BD64" s="807"/>
      <c r="BE64" s="807"/>
      <c r="BF64" s="807"/>
      <c r="BG64" s="807"/>
      <c r="BH64" s="807"/>
      <c r="BI64" s="807"/>
      <c r="BJ64" s="807"/>
      <c r="BK64" s="807"/>
      <c r="BL64" s="807"/>
      <c r="BM64" s="807"/>
      <c r="BN64" s="807"/>
      <c r="BO64" s="807"/>
      <c r="BP64" s="807"/>
      <c r="BQ64" s="807"/>
      <c r="BR64" s="807"/>
      <c r="BS64" s="807"/>
      <c r="BT64" s="807"/>
      <c r="BU64" s="807"/>
      <c r="BV64" s="807"/>
      <c r="BW64" s="807"/>
      <c r="BX64" s="807"/>
      <c r="BY64" s="807"/>
      <c r="BZ64" s="807"/>
      <c r="CA64" s="807"/>
      <c r="CB64" s="807"/>
      <c r="CC64" s="807"/>
      <c r="CD64" s="807"/>
      <c r="CE64" s="807"/>
      <c r="CF64" s="807"/>
      <c r="CG64" s="807"/>
      <c r="CH64" s="807"/>
      <c r="CI64" s="807"/>
      <c r="CJ64" s="807"/>
      <c r="CK64" s="807"/>
      <c r="CL64" s="807"/>
      <c r="CM64" s="807"/>
      <c r="CN64" s="807"/>
      <c r="CO64" s="807"/>
      <c r="CP64" s="807"/>
      <c r="CQ64" s="807"/>
      <c r="CR64" s="807"/>
      <c r="CS64" s="807"/>
      <c r="CT64" s="807"/>
      <c r="CU64" s="807"/>
      <c r="CV64" s="807"/>
      <c r="CW64" s="807"/>
      <c r="CX64" s="807"/>
      <c r="CY64" s="807"/>
      <c r="CZ64" s="807"/>
      <c r="DA64" s="807"/>
      <c r="DB64" s="807"/>
      <c r="DC64" s="807"/>
      <c r="DD64" s="807"/>
      <c r="DE64" s="807"/>
      <c r="DF64" s="807"/>
      <c r="DG64" s="807"/>
      <c r="DH64" s="807"/>
      <c r="DI64" s="807"/>
      <c r="DJ64" s="807"/>
      <c r="DK64" s="807"/>
      <c r="DL64" s="340"/>
      <c r="DM64" s="340"/>
      <c r="DN64" s="340"/>
      <c r="DO64" s="340"/>
      <c r="DP64" s="340"/>
      <c r="DQ64" s="340"/>
      <c r="DR64" s="340"/>
      <c r="DS64" s="340"/>
      <c r="DT64" s="340"/>
      <c r="DU64" s="340"/>
      <c r="DV64" s="340"/>
      <c r="DW64" s="340"/>
      <c r="DX64" s="340"/>
      <c r="DY64" s="340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C65" s="338"/>
      <c r="BD65" s="338"/>
      <c r="BE65" s="338"/>
      <c r="BF65" s="338"/>
      <c r="BG65" s="338"/>
      <c r="BH65" s="338"/>
      <c r="BI65" s="338"/>
      <c r="BJ65" s="338"/>
      <c r="BK65" s="338"/>
      <c r="BL65" s="338"/>
      <c r="BM65" s="338"/>
      <c r="BN65" s="338"/>
      <c r="BO65" s="338"/>
      <c r="BP65" s="338"/>
      <c r="BQ65" s="338"/>
      <c r="BR65" s="338"/>
      <c r="BS65" s="338"/>
      <c r="BT65" s="338"/>
      <c r="BU65" s="338"/>
      <c r="BV65" s="338"/>
      <c r="BW65" s="338"/>
      <c r="BX65" s="338"/>
      <c r="BY65" s="338"/>
      <c r="BZ65" s="338"/>
      <c r="CA65" s="338"/>
      <c r="CB65" s="338"/>
      <c r="CC65" s="338"/>
      <c r="CD65" s="338"/>
      <c r="CE65" s="338"/>
      <c r="CF65" s="338"/>
      <c r="CG65" s="338"/>
      <c r="CH65" s="338"/>
      <c r="CI65" s="339"/>
      <c r="CJ65" s="339"/>
      <c r="CK65" s="339"/>
      <c r="CL65" s="339"/>
      <c r="CM65" s="339"/>
      <c r="CN65" s="339"/>
      <c r="CO65" s="339"/>
      <c r="CP65" s="339"/>
      <c r="CQ65" s="339"/>
      <c r="CR65" s="339"/>
      <c r="CS65" s="339"/>
      <c r="CT65" s="339"/>
      <c r="CU65" s="339"/>
      <c r="CV65" s="339"/>
      <c r="CW65" s="339"/>
      <c r="CX65" s="339"/>
      <c r="CY65" s="339"/>
      <c r="CZ65" s="339"/>
      <c r="DA65" s="339"/>
      <c r="DB65" s="339"/>
      <c r="DC65" s="339"/>
      <c r="DD65" s="339"/>
      <c r="DE65" s="339"/>
      <c r="DF65" s="339"/>
      <c r="DG65" s="339"/>
      <c r="DH65" s="339"/>
      <c r="DI65" s="339"/>
      <c r="DJ65" s="339"/>
      <c r="DK65" s="339"/>
      <c r="DL65" s="339"/>
      <c r="DM65" s="339"/>
      <c r="DN65" s="339"/>
      <c r="DO65" s="339"/>
      <c r="DP65" s="339"/>
      <c r="DQ65" s="339"/>
      <c r="DR65" s="339"/>
      <c r="DS65" s="339"/>
      <c r="DT65" s="339"/>
      <c r="DU65" s="339"/>
      <c r="DV65" s="339"/>
      <c r="DW65" s="339"/>
      <c r="DX65" s="339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1"/>
  <sheetViews>
    <sheetView showGridLines="0" topLeftCell="A7" zoomScale="140" zoomScaleNormal="140" zoomScalePageLayoutView="140" workbookViewId="0">
      <selection activeCell="EM22" sqref="EM22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754" t="s">
        <v>82</v>
      </c>
      <c r="C2" s="755"/>
      <c r="D2" s="755"/>
      <c r="E2" s="7"/>
      <c r="F2" s="792" t="s">
        <v>20</v>
      </c>
      <c r="G2" s="792"/>
      <c r="H2" s="792"/>
      <c r="I2" s="792"/>
      <c r="J2" s="792"/>
      <c r="K2" s="792"/>
      <c r="L2" s="792"/>
      <c r="M2" s="792"/>
      <c r="N2" s="792"/>
      <c r="O2" s="792"/>
      <c r="P2" s="792"/>
      <c r="Q2" s="792"/>
      <c r="R2" s="792"/>
      <c r="S2" s="793"/>
      <c r="T2" s="756" t="s">
        <v>28</v>
      </c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7"/>
      <c r="AK2" s="757"/>
      <c r="AL2" s="757"/>
      <c r="AM2" s="757"/>
      <c r="AN2" s="757"/>
      <c r="AO2" s="757"/>
      <c r="AP2" s="757"/>
      <c r="AQ2" s="758"/>
      <c r="AR2" s="756" t="s">
        <v>77</v>
      </c>
      <c r="AS2" s="757"/>
      <c r="AT2" s="757"/>
      <c r="AU2" s="757"/>
      <c r="AV2" s="757"/>
      <c r="AW2" s="757"/>
      <c r="AX2" s="757"/>
      <c r="AY2" s="757"/>
      <c r="AZ2" s="757"/>
      <c r="BA2" s="757"/>
      <c r="BB2" s="757"/>
      <c r="BC2" s="757"/>
      <c r="BD2" s="757"/>
      <c r="BE2" s="757"/>
      <c r="BF2" s="757"/>
      <c r="BG2" s="757"/>
      <c r="BH2" s="757"/>
      <c r="BI2" s="757"/>
      <c r="BJ2" s="757"/>
      <c r="BK2" s="757"/>
      <c r="BL2" s="757"/>
      <c r="BM2" s="757"/>
      <c r="BN2" s="757"/>
      <c r="BO2" s="758"/>
      <c r="BP2" s="756" t="s">
        <v>76</v>
      </c>
      <c r="BQ2" s="757"/>
      <c r="BR2" s="757"/>
      <c r="BS2" s="757"/>
      <c r="BT2" s="757"/>
      <c r="BU2" s="757"/>
      <c r="BV2" s="757"/>
      <c r="BW2" s="757"/>
      <c r="BX2" s="757"/>
      <c r="BY2" s="757"/>
      <c r="BZ2" s="757"/>
      <c r="CA2" s="757"/>
      <c r="CB2" s="757"/>
      <c r="CC2" s="757"/>
      <c r="CD2" s="757"/>
      <c r="CE2" s="757"/>
      <c r="CF2" s="757"/>
      <c r="CG2" s="757"/>
      <c r="CH2" s="757"/>
      <c r="CI2" s="757"/>
      <c r="CJ2" s="757"/>
      <c r="CK2" s="757"/>
      <c r="CL2" s="757"/>
      <c r="CM2" s="758"/>
      <c r="CN2" s="756" t="s">
        <v>75</v>
      </c>
      <c r="CO2" s="757"/>
      <c r="CP2" s="757"/>
      <c r="CQ2" s="757"/>
      <c r="CR2" s="757"/>
      <c r="CS2" s="757"/>
      <c r="CT2" s="757"/>
      <c r="CU2" s="757"/>
      <c r="CV2" s="757"/>
      <c r="CW2" s="757"/>
      <c r="CX2" s="757"/>
      <c r="CY2" s="757"/>
      <c r="CZ2" s="757"/>
      <c r="DA2" s="757"/>
      <c r="DB2" s="757"/>
      <c r="DC2" s="757"/>
      <c r="DD2" s="757"/>
      <c r="DE2" s="757"/>
      <c r="DF2" s="757"/>
      <c r="DG2" s="757"/>
      <c r="DH2" s="757"/>
      <c r="DI2" s="757"/>
      <c r="DJ2" s="757"/>
      <c r="DK2" s="758"/>
      <c r="DL2" s="756" t="s">
        <v>74</v>
      </c>
      <c r="DM2" s="757"/>
      <c r="DN2" s="757"/>
      <c r="DO2" s="757"/>
      <c r="DP2" s="757"/>
      <c r="DQ2" s="757"/>
      <c r="DR2" s="757"/>
      <c r="DS2" s="757"/>
      <c r="DT2" s="757"/>
      <c r="DU2" s="757"/>
      <c r="DV2" s="757"/>
      <c r="DW2" s="757"/>
      <c r="DX2" s="757"/>
      <c r="DY2" s="757"/>
      <c r="DZ2" s="757"/>
      <c r="EA2" s="757"/>
      <c r="EB2" s="757"/>
      <c r="EC2" s="757"/>
      <c r="EI2" s="63"/>
      <c r="EJ2" s="72"/>
      <c r="EK2" s="738">
        <f>SUM(EK3:EN3)</f>
        <v>25925</v>
      </c>
      <c r="EL2" s="739"/>
      <c r="EM2" s="739"/>
      <c r="EN2" s="739"/>
      <c r="EO2" s="72"/>
      <c r="EP2" s="72"/>
      <c r="EQ2" s="68"/>
    </row>
    <row r="3" spans="1:154" s="8" customFormat="1" ht="9" customHeight="1" x14ac:dyDescent="0.15">
      <c r="B3" s="752"/>
      <c r="C3" s="753"/>
      <c r="D3" s="753"/>
      <c r="E3" s="21"/>
      <c r="F3" s="700" t="s">
        <v>7</v>
      </c>
      <c r="G3" s="751"/>
      <c r="H3" s="700" t="s">
        <v>8</v>
      </c>
      <c r="I3" s="751"/>
      <c r="J3" s="700" t="s">
        <v>9</v>
      </c>
      <c r="K3" s="751"/>
      <c r="L3" s="700" t="s">
        <v>10</v>
      </c>
      <c r="M3" s="751"/>
      <c r="N3" s="700" t="s">
        <v>11</v>
      </c>
      <c r="O3" s="751"/>
      <c r="P3" s="700" t="s">
        <v>12</v>
      </c>
      <c r="Q3" s="751"/>
      <c r="R3" s="700" t="s">
        <v>13</v>
      </c>
      <c r="S3" s="751"/>
      <c r="T3" s="700" t="s">
        <v>2</v>
      </c>
      <c r="U3" s="751"/>
      <c r="V3" s="700" t="s">
        <v>3</v>
      </c>
      <c r="W3" s="751"/>
      <c r="X3" s="700" t="s">
        <v>4</v>
      </c>
      <c r="Y3" s="751"/>
      <c r="Z3" s="700" t="s">
        <v>5</v>
      </c>
      <c r="AA3" s="751"/>
      <c r="AB3" s="700" t="s">
        <v>6</v>
      </c>
      <c r="AC3" s="751"/>
      <c r="AD3" s="700" t="s">
        <v>7</v>
      </c>
      <c r="AE3" s="751"/>
      <c r="AF3" s="700" t="s">
        <v>8</v>
      </c>
      <c r="AG3" s="751"/>
      <c r="AH3" s="700" t="s">
        <v>9</v>
      </c>
      <c r="AI3" s="751"/>
      <c r="AJ3" s="700" t="s">
        <v>10</v>
      </c>
      <c r="AK3" s="751"/>
      <c r="AL3" s="700" t="s">
        <v>11</v>
      </c>
      <c r="AM3" s="751"/>
      <c r="AN3" s="700" t="s">
        <v>12</v>
      </c>
      <c r="AO3" s="751"/>
      <c r="AP3" s="700" t="s">
        <v>13</v>
      </c>
      <c r="AQ3" s="751"/>
      <c r="AR3" s="700" t="s">
        <v>2</v>
      </c>
      <c r="AS3" s="751"/>
      <c r="AT3" s="700" t="s">
        <v>3</v>
      </c>
      <c r="AU3" s="751"/>
      <c r="AV3" s="700" t="s">
        <v>4</v>
      </c>
      <c r="AW3" s="751"/>
      <c r="AX3" s="700" t="s">
        <v>5</v>
      </c>
      <c r="AY3" s="751"/>
      <c r="AZ3" s="700" t="s">
        <v>6</v>
      </c>
      <c r="BA3" s="751"/>
      <c r="BB3" s="700" t="s">
        <v>7</v>
      </c>
      <c r="BC3" s="751"/>
      <c r="BD3" s="700" t="s">
        <v>8</v>
      </c>
      <c r="BE3" s="751"/>
      <c r="BF3" s="700" t="s">
        <v>9</v>
      </c>
      <c r="BG3" s="751"/>
      <c r="BH3" s="700" t="s">
        <v>10</v>
      </c>
      <c r="BI3" s="751"/>
      <c r="BJ3" s="700" t="s">
        <v>11</v>
      </c>
      <c r="BK3" s="751"/>
      <c r="BL3" s="700" t="s">
        <v>12</v>
      </c>
      <c r="BM3" s="751"/>
      <c r="BN3" s="700" t="s">
        <v>13</v>
      </c>
      <c r="BO3" s="751"/>
      <c r="BP3" s="700" t="s">
        <v>2</v>
      </c>
      <c r="BQ3" s="751"/>
      <c r="BR3" s="700" t="s">
        <v>3</v>
      </c>
      <c r="BS3" s="751"/>
      <c r="BT3" s="700" t="s">
        <v>4</v>
      </c>
      <c r="BU3" s="751"/>
      <c r="BV3" s="700" t="s">
        <v>5</v>
      </c>
      <c r="BW3" s="751"/>
      <c r="BX3" s="700" t="s">
        <v>6</v>
      </c>
      <c r="BY3" s="751"/>
      <c r="BZ3" s="700" t="s">
        <v>7</v>
      </c>
      <c r="CA3" s="751"/>
      <c r="CB3" s="700" t="s">
        <v>8</v>
      </c>
      <c r="CC3" s="751"/>
      <c r="CD3" s="700" t="s">
        <v>9</v>
      </c>
      <c r="CE3" s="751"/>
      <c r="CF3" s="700" t="s">
        <v>10</v>
      </c>
      <c r="CG3" s="751"/>
      <c r="CH3" s="700" t="s">
        <v>11</v>
      </c>
      <c r="CI3" s="751"/>
      <c r="CJ3" s="700" t="s">
        <v>12</v>
      </c>
      <c r="CK3" s="751"/>
      <c r="CL3" s="700" t="s">
        <v>13</v>
      </c>
      <c r="CM3" s="751"/>
      <c r="CN3" s="700" t="s">
        <v>2</v>
      </c>
      <c r="CO3" s="751"/>
      <c r="CP3" s="700" t="s">
        <v>3</v>
      </c>
      <c r="CQ3" s="751"/>
      <c r="CR3" s="700" t="s">
        <v>4</v>
      </c>
      <c r="CS3" s="751"/>
      <c r="CT3" s="700" t="s">
        <v>5</v>
      </c>
      <c r="CU3" s="751"/>
      <c r="CV3" s="700" t="s">
        <v>6</v>
      </c>
      <c r="CW3" s="751"/>
      <c r="CX3" s="700" t="s">
        <v>7</v>
      </c>
      <c r="CY3" s="751"/>
      <c r="CZ3" s="700" t="s">
        <v>8</v>
      </c>
      <c r="DA3" s="751"/>
      <c r="DB3" s="700" t="s">
        <v>9</v>
      </c>
      <c r="DC3" s="751"/>
      <c r="DD3" s="700" t="s">
        <v>10</v>
      </c>
      <c r="DE3" s="751"/>
      <c r="DF3" s="700" t="s">
        <v>11</v>
      </c>
      <c r="DG3" s="751"/>
      <c r="DH3" s="700" t="s">
        <v>12</v>
      </c>
      <c r="DI3" s="751"/>
      <c r="DJ3" s="700" t="s">
        <v>13</v>
      </c>
      <c r="DK3" s="751"/>
      <c r="DL3" s="700" t="s">
        <v>2</v>
      </c>
      <c r="DM3" s="751"/>
      <c r="DN3" s="700" t="s">
        <v>3</v>
      </c>
      <c r="DO3" s="751"/>
      <c r="DP3" s="700" t="s">
        <v>4</v>
      </c>
      <c r="DQ3" s="751"/>
      <c r="DR3" s="700" t="s">
        <v>5</v>
      </c>
      <c r="DS3" s="751"/>
      <c r="DT3" s="700" t="s">
        <v>6</v>
      </c>
      <c r="DU3" s="751"/>
      <c r="DV3" s="700" t="s">
        <v>7</v>
      </c>
      <c r="DW3" s="751"/>
      <c r="DX3" s="700" t="s">
        <v>8</v>
      </c>
      <c r="DY3" s="751"/>
      <c r="DZ3" s="700" t="s">
        <v>9</v>
      </c>
      <c r="EA3" s="751"/>
      <c r="EB3" s="700" t="s">
        <v>10</v>
      </c>
      <c r="EC3" s="751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733">
        <f>SUM(EM3:EN3)</f>
        <v>12000</v>
      </c>
      <c r="EN4" s="734"/>
      <c r="EO4" s="71"/>
      <c r="EP4" s="71"/>
      <c r="EQ4" s="50"/>
    </row>
    <row r="5" spans="1:154" ht="9" customHeight="1" thickBot="1" x14ac:dyDescent="0.2">
      <c r="B5" s="754"/>
      <c r="C5" s="755"/>
      <c r="D5" s="755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735"/>
      <c r="EN5" s="735"/>
      <c r="EO5" s="71"/>
      <c r="EP5" s="71"/>
      <c r="EQ5" s="50"/>
    </row>
    <row r="6" spans="1:154" ht="9" customHeight="1" x14ac:dyDescent="0.15">
      <c r="B6" s="178"/>
      <c r="C6" s="179"/>
      <c r="D6" s="180"/>
      <c r="F6" s="790" t="s">
        <v>20</v>
      </c>
      <c r="G6" s="790"/>
      <c r="H6" s="790"/>
      <c r="I6" s="790"/>
      <c r="J6" s="790"/>
      <c r="K6" s="790"/>
      <c r="L6" s="790"/>
      <c r="M6" s="790"/>
      <c r="N6" s="790"/>
      <c r="O6" s="790"/>
      <c r="P6" s="790"/>
      <c r="Q6" s="790"/>
      <c r="R6" s="790"/>
      <c r="S6" s="791"/>
      <c r="T6" s="756" t="str">
        <f>T2</f>
        <v>Jahr 2022</v>
      </c>
      <c r="U6" s="757"/>
      <c r="V6" s="757"/>
      <c r="W6" s="757"/>
      <c r="X6" s="757"/>
      <c r="Y6" s="757"/>
      <c r="Z6" s="757"/>
      <c r="AA6" s="757"/>
      <c r="AB6" s="757"/>
      <c r="AC6" s="757"/>
      <c r="AD6" s="757"/>
      <c r="AE6" s="757"/>
      <c r="AF6" s="757"/>
      <c r="AG6" s="757"/>
      <c r="AH6" s="757"/>
      <c r="AI6" s="757"/>
      <c r="AJ6" s="757"/>
      <c r="AK6" s="757"/>
      <c r="AL6" s="757"/>
      <c r="AM6" s="757"/>
      <c r="AN6" s="757"/>
      <c r="AO6" s="757"/>
      <c r="AP6" s="757"/>
      <c r="AQ6" s="758"/>
      <c r="AR6" s="756" t="str">
        <f>AR2</f>
        <v>Jahr 2023</v>
      </c>
      <c r="AS6" s="757"/>
      <c r="AT6" s="757"/>
      <c r="AU6" s="757"/>
      <c r="AV6" s="757"/>
      <c r="AW6" s="757"/>
      <c r="AX6" s="757"/>
      <c r="AY6" s="757"/>
      <c r="AZ6" s="757"/>
      <c r="BA6" s="757"/>
      <c r="BB6" s="757"/>
      <c r="BC6" s="757"/>
      <c r="BD6" s="757"/>
      <c r="BE6" s="757"/>
      <c r="BF6" s="757"/>
      <c r="BG6" s="757"/>
      <c r="BH6" s="757"/>
      <c r="BI6" s="757"/>
      <c r="BJ6" s="757"/>
      <c r="BK6" s="757"/>
      <c r="BL6" s="757"/>
      <c r="BM6" s="757"/>
      <c r="BN6" s="757"/>
      <c r="BO6" s="758"/>
      <c r="BP6" s="756" t="str">
        <f>BP2</f>
        <v>Jahr 2024</v>
      </c>
      <c r="BQ6" s="757"/>
      <c r="BR6" s="757"/>
      <c r="BS6" s="757"/>
      <c r="BT6" s="757"/>
      <c r="BU6" s="757"/>
      <c r="BV6" s="757"/>
      <c r="BW6" s="757"/>
      <c r="BX6" s="757"/>
      <c r="BY6" s="757"/>
      <c r="BZ6" s="757"/>
      <c r="CA6" s="757"/>
      <c r="CB6" s="757"/>
      <c r="CC6" s="757"/>
      <c r="CD6" s="757"/>
      <c r="CE6" s="757"/>
      <c r="CF6" s="757"/>
      <c r="CG6" s="757"/>
      <c r="CH6" s="757"/>
      <c r="CI6" s="757"/>
      <c r="CJ6" s="757"/>
      <c r="CK6" s="757"/>
      <c r="CL6" s="757"/>
      <c r="CM6" s="758"/>
      <c r="CN6" s="756" t="str">
        <f>CN2</f>
        <v>Jahr 2025</v>
      </c>
      <c r="CO6" s="757"/>
      <c r="CP6" s="757"/>
      <c r="CQ6" s="757"/>
      <c r="CR6" s="757"/>
      <c r="CS6" s="757"/>
      <c r="CT6" s="757"/>
      <c r="CU6" s="757"/>
      <c r="CV6" s="757"/>
      <c r="CW6" s="757"/>
      <c r="CX6" s="757"/>
      <c r="CY6" s="757"/>
      <c r="CZ6" s="757"/>
      <c r="DA6" s="757"/>
      <c r="DB6" s="757"/>
      <c r="DC6" s="757"/>
      <c r="DD6" s="757"/>
      <c r="DE6" s="757"/>
      <c r="DF6" s="757"/>
      <c r="DG6" s="757"/>
      <c r="DH6" s="757"/>
      <c r="DI6" s="757"/>
      <c r="DJ6" s="757"/>
      <c r="DK6" s="758"/>
      <c r="DL6" s="756" t="str">
        <f>DL2</f>
        <v>Jahr 2026</v>
      </c>
      <c r="DM6" s="757"/>
      <c r="DN6" s="757"/>
      <c r="DO6" s="757"/>
      <c r="DP6" s="757"/>
      <c r="DQ6" s="757"/>
      <c r="DR6" s="757"/>
      <c r="DS6" s="757"/>
      <c r="DT6" s="757"/>
      <c r="DU6" s="757"/>
      <c r="DV6" s="757"/>
      <c r="DW6" s="757"/>
      <c r="DX6" s="757"/>
      <c r="DY6" s="757"/>
      <c r="DZ6" s="757"/>
      <c r="EA6" s="757"/>
      <c r="EB6" s="757"/>
      <c r="EC6" s="757"/>
      <c r="ED6" s="25"/>
      <c r="EE6" s="704" t="s">
        <v>15</v>
      </c>
      <c r="EF6" s="705"/>
      <c r="EG6" s="705"/>
      <c r="EH6" s="706"/>
      <c r="EI6" s="29"/>
      <c r="EJ6" s="29"/>
      <c r="EK6" s="710" t="s">
        <v>52</v>
      </c>
      <c r="EL6" s="711"/>
      <c r="EM6" s="711"/>
      <c r="EN6" s="712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700" t="s">
        <v>7</v>
      </c>
      <c r="G7" s="751"/>
      <c r="H7" s="700" t="s">
        <v>8</v>
      </c>
      <c r="I7" s="751"/>
      <c r="J7" s="700" t="s">
        <v>9</v>
      </c>
      <c r="K7" s="751"/>
      <c r="L7" s="700" t="s">
        <v>10</v>
      </c>
      <c r="M7" s="751"/>
      <c r="N7" s="700" t="s">
        <v>11</v>
      </c>
      <c r="O7" s="751"/>
      <c r="P7" s="700" t="s">
        <v>12</v>
      </c>
      <c r="Q7" s="751"/>
      <c r="R7" s="700" t="s">
        <v>13</v>
      </c>
      <c r="S7" s="751"/>
      <c r="T7" s="700" t="s">
        <v>2</v>
      </c>
      <c r="U7" s="751"/>
      <c r="V7" s="700" t="s">
        <v>3</v>
      </c>
      <c r="W7" s="751"/>
      <c r="X7" s="700" t="s">
        <v>4</v>
      </c>
      <c r="Y7" s="751"/>
      <c r="Z7" s="700" t="s">
        <v>5</v>
      </c>
      <c r="AA7" s="751"/>
      <c r="AB7" s="700" t="s">
        <v>6</v>
      </c>
      <c r="AC7" s="751"/>
      <c r="AD7" s="700" t="s">
        <v>7</v>
      </c>
      <c r="AE7" s="751"/>
      <c r="AF7" s="700" t="s">
        <v>8</v>
      </c>
      <c r="AG7" s="751"/>
      <c r="AH7" s="700" t="s">
        <v>9</v>
      </c>
      <c r="AI7" s="751"/>
      <c r="AJ7" s="700" t="s">
        <v>10</v>
      </c>
      <c r="AK7" s="751"/>
      <c r="AL7" s="700" t="s">
        <v>11</v>
      </c>
      <c r="AM7" s="751"/>
      <c r="AN7" s="700" t="s">
        <v>12</v>
      </c>
      <c r="AO7" s="751"/>
      <c r="AP7" s="700" t="s">
        <v>13</v>
      </c>
      <c r="AQ7" s="751"/>
      <c r="AR7" s="700" t="s">
        <v>2</v>
      </c>
      <c r="AS7" s="751"/>
      <c r="AT7" s="700" t="s">
        <v>3</v>
      </c>
      <c r="AU7" s="751"/>
      <c r="AV7" s="700" t="s">
        <v>4</v>
      </c>
      <c r="AW7" s="751"/>
      <c r="AX7" s="700" t="s">
        <v>5</v>
      </c>
      <c r="AY7" s="751"/>
      <c r="AZ7" s="700" t="s">
        <v>6</v>
      </c>
      <c r="BA7" s="751"/>
      <c r="BB7" s="700" t="s">
        <v>7</v>
      </c>
      <c r="BC7" s="751"/>
      <c r="BD7" s="700" t="s">
        <v>8</v>
      </c>
      <c r="BE7" s="751"/>
      <c r="BF7" s="700" t="s">
        <v>9</v>
      </c>
      <c r="BG7" s="751"/>
      <c r="BH7" s="700" t="s">
        <v>10</v>
      </c>
      <c r="BI7" s="751"/>
      <c r="BJ7" s="700" t="s">
        <v>11</v>
      </c>
      <c r="BK7" s="751"/>
      <c r="BL7" s="700" t="s">
        <v>12</v>
      </c>
      <c r="BM7" s="751"/>
      <c r="BN7" s="700" t="s">
        <v>13</v>
      </c>
      <c r="BO7" s="751"/>
      <c r="BP7" s="700" t="s">
        <v>2</v>
      </c>
      <c r="BQ7" s="751"/>
      <c r="BR7" s="700" t="s">
        <v>3</v>
      </c>
      <c r="BS7" s="751"/>
      <c r="BT7" s="700" t="s">
        <v>4</v>
      </c>
      <c r="BU7" s="751"/>
      <c r="BV7" s="700" t="s">
        <v>5</v>
      </c>
      <c r="BW7" s="751"/>
      <c r="BX7" s="700" t="s">
        <v>6</v>
      </c>
      <c r="BY7" s="751"/>
      <c r="BZ7" s="700" t="s">
        <v>7</v>
      </c>
      <c r="CA7" s="751"/>
      <c r="CB7" s="700" t="s">
        <v>8</v>
      </c>
      <c r="CC7" s="751"/>
      <c r="CD7" s="700" t="s">
        <v>9</v>
      </c>
      <c r="CE7" s="751"/>
      <c r="CF7" s="700" t="s">
        <v>10</v>
      </c>
      <c r="CG7" s="751"/>
      <c r="CH7" s="700" t="s">
        <v>11</v>
      </c>
      <c r="CI7" s="751"/>
      <c r="CJ7" s="700" t="s">
        <v>12</v>
      </c>
      <c r="CK7" s="751"/>
      <c r="CL7" s="700" t="s">
        <v>13</v>
      </c>
      <c r="CM7" s="751"/>
      <c r="CN7" s="700" t="s">
        <v>2</v>
      </c>
      <c r="CO7" s="751"/>
      <c r="CP7" s="700" t="s">
        <v>3</v>
      </c>
      <c r="CQ7" s="751"/>
      <c r="CR7" s="700" t="s">
        <v>4</v>
      </c>
      <c r="CS7" s="751"/>
      <c r="CT7" s="700" t="s">
        <v>5</v>
      </c>
      <c r="CU7" s="751"/>
      <c r="CV7" s="700" t="s">
        <v>6</v>
      </c>
      <c r="CW7" s="751"/>
      <c r="CX7" s="700" t="s">
        <v>7</v>
      </c>
      <c r="CY7" s="751"/>
      <c r="CZ7" s="700" t="s">
        <v>8</v>
      </c>
      <c r="DA7" s="751"/>
      <c r="DB7" s="700" t="s">
        <v>9</v>
      </c>
      <c r="DC7" s="751"/>
      <c r="DD7" s="700" t="s">
        <v>10</v>
      </c>
      <c r="DE7" s="751"/>
      <c r="DF7" s="700" t="s">
        <v>11</v>
      </c>
      <c r="DG7" s="751"/>
      <c r="DH7" s="700" t="s">
        <v>12</v>
      </c>
      <c r="DI7" s="751"/>
      <c r="DJ7" s="700" t="s">
        <v>13</v>
      </c>
      <c r="DK7" s="751"/>
      <c r="DL7" s="700" t="s">
        <v>2</v>
      </c>
      <c r="DM7" s="751"/>
      <c r="DN7" s="700" t="s">
        <v>3</v>
      </c>
      <c r="DO7" s="751"/>
      <c r="DP7" s="700" t="s">
        <v>4</v>
      </c>
      <c r="DQ7" s="751"/>
      <c r="DR7" s="700" t="s">
        <v>5</v>
      </c>
      <c r="DS7" s="751"/>
      <c r="DT7" s="700" t="s">
        <v>6</v>
      </c>
      <c r="DU7" s="751"/>
      <c r="DV7" s="700" t="s">
        <v>7</v>
      </c>
      <c r="DW7" s="751"/>
      <c r="DX7" s="700" t="s">
        <v>8</v>
      </c>
      <c r="DY7" s="751"/>
      <c r="DZ7" s="700" t="s">
        <v>9</v>
      </c>
      <c r="EA7" s="751"/>
      <c r="EB7" s="700" t="s">
        <v>10</v>
      </c>
      <c r="EC7" s="751"/>
      <c r="ED7" s="25"/>
      <c r="EE7" s="707"/>
      <c r="EF7" s="708"/>
      <c r="EG7" s="708"/>
      <c r="EH7" s="709"/>
      <c r="EI7" s="29"/>
      <c r="EJ7" s="29"/>
      <c r="EK7" s="713"/>
      <c r="EL7" s="714"/>
      <c r="EM7" s="714"/>
      <c r="EN7" s="715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736">
        <f>EM4*(1/($F44))</f>
        <v>0.4628736740597878</v>
      </c>
      <c r="EN9" s="737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77"/>
      <c r="G10" s="778"/>
      <c r="H10" s="667"/>
      <c r="I10" s="670"/>
      <c r="J10" s="667"/>
      <c r="K10" s="670"/>
      <c r="L10" s="667"/>
      <c r="M10" s="670"/>
      <c r="N10" s="667"/>
      <c r="O10" s="670"/>
      <c r="P10" s="667"/>
      <c r="Q10" s="670"/>
      <c r="R10" s="667"/>
      <c r="S10" s="670"/>
      <c r="T10" s="667"/>
      <c r="U10" s="670"/>
      <c r="V10" s="667"/>
      <c r="W10" s="670"/>
      <c r="X10" s="667"/>
      <c r="Y10" s="670"/>
      <c r="Z10" s="667"/>
      <c r="AA10" s="670"/>
      <c r="AB10" s="667"/>
      <c r="AC10" s="670"/>
      <c r="AD10" s="667"/>
      <c r="AE10" s="670"/>
      <c r="AF10" s="667"/>
      <c r="AG10" s="670"/>
      <c r="AH10" s="667"/>
      <c r="AI10" s="670"/>
      <c r="AJ10" s="667"/>
      <c r="AK10" s="670"/>
      <c r="AL10" s="667"/>
      <c r="AM10" s="670"/>
      <c r="AN10" s="667"/>
      <c r="AO10" s="670"/>
      <c r="AP10" s="667"/>
      <c r="AQ10" s="670"/>
      <c r="AR10" s="667"/>
      <c r="AS10" s="670"/>
      <c r="AT10" s="667"/>
      <c r="AU10" s="670"/>
      <c r="AV10" s="667"/>
      <c r="AW10" s="670"/>
      <c r="AX10" s="667"/>
      <c r="AY10" s="670"/>
      <c r="AZ10" s="667"/>
      <c r="BA10" s="670"/>
      <c r="BB10" s="667"/>
      <c r="BC10" s="670"/>
      <c r="BD10" s="667"/>
      <c r="BE10" s="670"/>
      <c r="BF10" s="667"/>
      <c r="BG10" s="670"/>
      <c r="BH10" s="667"/>
      <c r="BI10" s="670"/>
      <c r="BJ10" s="667"/>
      <c r="BK10" s="670"/>
      <c r="BL10" s="667"/>
      <c r="BM10" s="670"/>
      <c r="BN10" s="667"/>
      <c r="BO10" s="670"/>
      <c r="BP10" s="667"/>
      <c r="BQ10" s="670"/>
      <c r="BR10" s="667"/>
      <c r="BS10" s="670"/>
      <c r="BT10" s="667"/>
      <c r="BU10" s="670"/>
      <c r="BV10" s="667"/>
      <c r="BW10" s="670"/>
      <c r="BX10" s="667"/>
      <c r="BY10" s="670"/>
      <c r="BZ10" s="667"/>
      <c r="CA10" s="670"/>
      <c r="CB10" s="667"/>
      <c r="CC10" s="670"/>
      <c r="CD10" s="667"/>
      <c r="CE10" s="670"/>
      <c r="CF10" s="667"/>
      <c r="CG10" s="670"/>
      <c r="CH10" s="667"/>
      <c r="CI10" s="670"/>
      <c r="CJ10" s="667"/>
      <c r="CK10" s="670"/>
      <c r="CL10" s="667"/>
      <c r="CM10" s="670"/>
      <c r="CN10" s="667"/>
      <c r="CO10" s="670"/>
      <c r="CP10" s="667"/>
      <c r="CQ10" s="670"/>
      <c r="CR10" s="667"/>
      <c r="CS10" s="670"/>
      <c r="CT10" s="667"/>
      <c r="CU10" s="670"/>
      <c r="CV10" s="667"/>
      <c r="CW10" s="670"/>
      <c r="CX10" s="667"/>
      <c r="CY10" s="670"/>
      <c r="CZ10" s="667"/>
      <c r="DA10" s="670"/>
      <c r="DB10" s="667"/>
      <c r="DC10" s="670"/>
      <c r="DD10" s="667"/>
      <c r="DE10" s="670"/>
      <c r="DF10" s="667"/>
      <c r="DG10" s="670"/>
      <c r="DH10" s="667"/>
      <c r="DI10" s="670"/>
      <c r="DJ10" s="667"/>
      <c r="DK10" s="670"/>
      <c r="DL10" s="667"/>
      <c r="DM10" s="670"/>
      <c r="DN10" s="667"/>
      <c r="DO10" s="670"/>
      <c r="DP10" s="667"/>
      <c r="DQ10" s="670"/>
      <c r="DR10" s="667"/>
      <c r="DS10" s="670"/>
      <c r="DT10" s="667"/>
      <c r="DU10" s="670"/>
      <c r="DV10" s="667"/>
      <c r="DW10" s="670"/>
      <c r="DX10" s="667"/>
      <c r="DY10" s="670"/>
      <c r="DZ10" s="667"/>
      <c r="EA10" s="670"/>
      <c r="EB10" s="667"/>
      <c r="EC10" s="668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4"/>
      <c r="G11" s="794"/>
      <c r="H11" s="763">
        <v>30</v>
      </c>
      <c r="I11" s="764"/>
      <c r="J11" s="763">
        <v>30</v>
      </c>
      <c r="K11" s="764"/>
      <c r="L11" s="763">
        <v>30</v>
      </c>
      <c r="M11" s="764"/>
      <c r="N11" s="763">
        <v>30</v>
      </c>
      <c r="O11" s="764"/>
      <c r="P11" s="763">
        <v>30</v>
      </c>
      <c r="Q11" s="764"/>
      <c r="R11" s="763">
        <v>30</v>
      </c>
      <c r="S11" s="764"/>
      <c r="T11" s="763">
        <v>30</v>
      </c>
      <c r="U11" s="764"/>
      <c r="V11" s="763">
        <v>30</v>
      </c>
      <c r="W11" s="764"/>
      <c r="X11" s="763">
        <v>30</v>
      </c>
      <c r="Y11" s="764"/>
      <c r="Z11" s="763">
        <v>30</v>
      </c>
      <c r="AA11" s="764"/>
      <c r="AB11" s="763">
        <v>30</v>
      </c>
      <c r="AC11" s="764"/>
      <c r="AD11" s="763">
        <v>30</v>
      </c>
      <c r="AE11" s="764"/>
      <c r="AF11" s="763">
        <v>30</v>
      </c>
      <c r="AG11" s="764"/>
      <c r="AH11" s="763">
        <v>30</v>
      </c>
      <c r="AI11" s="764"/>
      <c r="AJ11" s="763">
        <v>30</v>
      </c>
      <c r="AK11" s="764"/>
      <c r="AL11" s="763">
        <v>30</v>
      </c>
      <c r="AM11" s="764"/>
      <c r="AN11" s="763">
        <v>30</v>
      </c>
      <c r="AO11" s="764"/>
      <c r="AP11" s="763">
        <v>30</v>
      </c>
      <c r="AQ11" s="764"/>
      <c r="AR11" s="763">
        <v>30</v>
      </c>
      <c r="AS11" s="764"/>
      <c r="AT11" s="763">
        <v>30</v>
      </c>
      <c r="AU11" s="764"/>
      <c r="AV11" s="763">
        <v>30</v>
      </c>
      <c r="AW11" s="764"/>
      <c r="AX11" s="763">
        <v>30</v>
      </c>
      <c r="AY11" s="764"/>
      <c r="AZ11" s="763">
        <v>30</v>
      </c>
      <c r="BA11" s="764"/>
      <c r="BB11" s="763">
        <v>30</v>
      </c>
      <c r="BC11" s="764"/>
      <c r="BD11" s="763">
        <v>30</v>
      </c>
      <c r="BE11" s="764"/>
      <c r="BF11" s="763">
        <v>30</v>
      </c>
      <c r="BG11" s="764"/>
      <c r="BH11" s="763">
        <v>30</v>
      </c>
      <c r="BI11" s="764"/>
      <c r="BJ11" s="763">
        <v>30</v>
      </c>
      <c r="BK11" s="764"/>
      <c r="BL11" s="763">
        <v>30</v>
      </c>
      <c r="BM11" s="764"/>
      <c r="BN11" s="763">
        <v>30</v>
      </c>
      <c r="BO11" s="764"/>
      <c r="BP11" s="763">
        <v>30</v>
      </c>
      <c r="BQ11" s="764"/>
      <c r="BR11" s="763">
        <v>30</v>
      </c>
      <c r="BS11" s="764"/>
      <c r="BT11" s="763">
        <v>30</v>
      </c>
      <c r="BU11" s="764"/>
      <c r="BV11" s="763">
        <v>30</v>
      </c>
      <c r="BW11" s="764"/>
      <c r="BX11" s="763">
        <v>30</v>
      </c>
      <c r="BY11" s="764"/>
      <c r="BZ11" s="763">
        <v>30</v>
      </c>
      <c r="CA11" s="764"/>
      <c r="CB11" s="763">
        <v>30</v>
      </c>
      <c r="CC11" s="764"/>
      <c r="CD11" s="763">
        <v>30</v>
      </c>
      <c r="CE11" s="764"/>
      <c r="CF11" s="763">
        <v>30</v>
      </c>
      <c r="CG11" s="764"/>
      <c r="CH11" s="763">
        <v>30</v>
      </c>
      <c r="CI11" s="764"/>
      <c r="CJ11" s="763">
        <v>30</v>
      </c>
      <c r="CK11" s="764"/>
      <c r="CL11" s="763">
        <v>30</v>
      </c>
      <c r="CM11" s="764"/>
      <c r="CN11" s="763">
        <v>30</v>
      </c>
      <c r="CO11" s="764"/>
      <c r="CP11" s="763">
        <v>30</v>
      </c>
      <c r="CQ11" s="764"/>
      <c r="CR11" s="763">
        <v>30</v>
      </c>
      <c r="CS11" s="764"/>
      <c r="CT11" s="763">
        <v>30</v>
      </c>
      <c r="CU11" s="764"/>
      <c r="CV11" s="763">
        <v>30</v>
      </c>
      <c r="CW11" s="764"/>
      <c r="CX11" s="763">
        <v>30</v>
      </c>
      <c r="CY11" s="764"/>
      <c r="CZ11" s="763">
        <v>30</v>
      </c>
      <c r="DA11" s="764"/>
      <c r="DB11" s="763">
        <v>30</v>
      </c>
      <c r="DC11" s="764"/>
      <c r="DD11" s="763">
        <v>30</v>
      </c>
      <c r="DE11" s="764"/>
      <c r="DF11" s="763">
        <v>30</v>
      </c>
      <c r="DG11" s="764"/>
      <c r="DH11" s="692">
        <v>30</v>
      </c>
      <c r="DI11" s="692"/>
      <c r="DJ11" s="692">
        <v>15</v>
      </c>
      <c r="DK11" s="692"/>
      <c r="DL11" s="692">
        <v>15</v>
      </c>
      <c r="DM11" s="692"/>
      <c r="DN11" s="692">
        <v>15</v>
      </c>
      <c r="DO11" s="692"/>
      <c r="DP11" s="692">
        <v>15</v>
      </c>
      <c r="DQ11" s="692"/>
      <c r="DR11" s="692">
        <v>15</v>
      </c>
      <c r="DS11" s="692"/>
      <c r="DT11" s="692">
        <v>15</v>
      </c>
      <c r="DU11" s="692"/>
      <c r="DV11" s="692">
        <v>15</v>
      </c>
      <c r="DW11" s="692"/>
      <c r="DX11" s="671"/>
      <c r="DY11" s="675"/>
      <c r="DZ11" s="671"/>
      <c r="EA11" s="675"/>
      <c r="EB11" s="671"/>
      <c r="EC11" s="672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5"/>
      <c r="EW11" s="696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4"/>
      <c r="G12" s="794"/>
      <c r="H12" s="692">
        <v>10</v>
      </c>
      <c r="I12" s="692"/>
      <c r="J12" s="692">
        <v>10</v>
      </c>
      <c r="K12" s="692"/>
      <c r="L12" s="692">
        <v>10</v>
      </c>
      <c r="M12" s="692"/>
      <c r="N12" s="692">
        <v>10</v>
      </c>
      <c r="O12" s="692"/>
      <c r="P12" s="692">
        <v>10</v>
      </c>
      <c r="Q12" s="692"/>
      <c r="R12" s="692">
        <v>10</v>
      </c>
      <c r="S12" s="692"/>
      <c r="T12" s="692">
        <v>10</v>
      </c>
      <c r="U12" s="692"/>
      <c r="V12" s="692">
        <v>10</v>
      </c>
      <c r="W12" s="692"/>
      <c r="X12" s="692">
        <v>10</v>
      </c>
      <c r="Y12" s="692"/>
      <c r="Z12" s="692">
        <v>10</v>
      </c>
      <c r="AA12" s="692"/>
      <c r="AB12" s="692">
        <v>10</v>
      </c>
      <c r="AC12" s="692"/>
      <c r="AD12" s="692">
        <v>10</v>
      </c>
      <c r="AE12" s="692"/>
      <c r="AF12" s="692">
        <v>10</v>
      </c>
      <c r="AG12" s="692"/>
      <c r="AH12" s="692">
        <v>10</v>
      </c>
      <c r="AI12" s="692"/>
      <c r="AJ12" s="692">
        <v>10</v>
      </c>
      <c r="AK12" s="692"/>
      <c r="AL12" s="692">
        <v>10</v>
      </c>
      <c r="AM12" s="692"/>
      <c r="AN12" s="692">
        <v>10</v>
      </c>
      <c r="AO12" s="692"/>
      <c r="AP12" s="692">
        <v>10</v>
      </c>
      <c r="AQ12" s="692"/>
      <c r="AR12" s="692">
        <v>10</v>
      </c>
      <c r="AS12" s="692"/>
      <c r="AT12" s="692">
        <v>10</v>
      </c>
      <c r="AU12" s="692"/>
      <c r="AV12" s="692">
        <v>10</v>
      </c>
      <c r="AW12" s="692"/>
      <c r="AX12" s="692">
        <v>10</v>
      </c>
      <c r="AY12" s="692"/>
      <c r="AZ12" s="692">
        <v>10</v>
      </c>
      <c r="BA12" s="692"/>
      <c r="BB12" s="692">
        <v>10</v>
      </c>
      <c r="BC12" s="692"/>
      <c r="BD12" s="692">
        <v>10</v>
      </c>
      <c r="BE12" s="692"/>
      <c r="BF12" s="692">
        <v>10</v>
      </c>
      <c r="BG12" s="692"/>
      <c r="BH12" s="692">
        <v>10</v>
      </c>
      <c r="BI12" s="692"/>
      <c r="BJ12" s="692">
        <v>10</v>
      </c>
      <c r="BK12" s="692"/>
      <c r="BL12" s="692">
        <v>10</v>
      </c>
      <c r="BM12" s="692"/>
      <c r="BN12" s="692">
        <v>10</v>
      </c>
      <c r="BO12" s="692"/>
      <c r="BP12" s="692">
        <v>10</v>
      </c>
      <c r="BQ12" s="692"/>
      <c r="BR12" s="692">
        <v>10</v>
      </c>
      <c r="BS12" s="692"/>
      <c r="BT12" s="692">
        <v>10</v>
      </c>
      <c r="BU12" s="692"/>
      <c r="BV12" s="692">
        <v>10</v>
      </c>
      <c r="BW12" s="692"/>
      <c r="BX12" s="692">
        <v>10</v>
      </c>
      <c r="BY12" s="692"/>
      <c r="BZ12" s="692">
        <v>10</v>
      </c>
      <c r="CA12" s="692"/>
      <c r="CB12" s="692">
        <v>10</v>
      </c>
      <c r="CC12" s="692"/>
      <c r="CD12" s="692">
        <v>10</v>
      </c>
      <c r="CE12" s="692"/>
      <c r="CF12" s="692">
        <v>10</v>
      </c>
      <c r="CG12" s="692"/>
      <c r="CH12" s="692">
        <v>10</v>
      </c>
      <c r="CI12" s="692"/>
      <c r="CJ12" s="692">
        <v>10</v>
      </c>
      <c r="CK12" s="692"/>
      <c r="CL12" s="692">
        <v>10</v>
      </c>
      <c r="CM12" s="692"/>
      <c r="CN12" s="692">
        <v>10</v>
      </c>
      <c r="CO12" s="692"/>
      <c r="CP12" s="692">
        <v>10</v>
      </c>
      <c r="CQ12" s="692"/>
      <c r="CR12" s="692">
        <v>10</v>
      </c>
      <c r="CS12" s="692"/>
      <c r="CT12" s="692">
        <v>10</v>
      </c>
      <c r="CU12" s="692"/>
      <c r="CV12" s="692">
        <v>10</v>
      </c>
      <c r="CW12" s="692"/>
      <c r="CX12" s="692">
        <v>10</v>
      </c>
      <c r="CY12" s="692"/>
      <c r="CZ12" s="692">
        <v>10</v>
      </c>
      <c r="DA12" s="692"/>
      <c r="DB12" s="692">
        <v>10</v>
      </c>
      <c r="DC12" s="692"/>
      <c r="DD12" s="692">
        <v>10</v>
      </c>
      <c r="DE12" s="692"/>
      <c r="DF12" s="692">
        <v>10</v>
      </c>
      <c r="DG12" s="692"/>
      <c r="DH12" s="692">
        <v>10</v>
      </c>
      <c r="DI12" s="692"/>
      <c r="DJ12" s="692">
        <v>10</v>
      </c>
      <c r="DK12" s="692"/>
      <c r="DL12" s="692">
        <v>10</v>
      </c>
      <c r="DM12" s="692"/>
      <c r="DN12" s="692">
        <v>10</v>
      </c>
      <c r="DO12" s="692"/>
      <c r="DP12" s="692">
        <v>10</v>
      </c>
      <c r="DQ12" s="692"/>
      <c r="DR12" s="692">
        <v>10</v>
      </c>
      <c r="DS12" s="692"/>
      <c r="DT12" s="692">
        <v>10</v>
      </c>
      <c r="DU12" s="692"/>
      <c r="DV12" s="692">
        <v>10</v>
      </c>
      <c r="DW12" s="692"/>
      <c r="DX12" s="671"/>
      <c r="DY12" s="675"/>
      <c r="DZ12" s="671"/>
      <c r="EA12" s="675"/>
      <c r="EB12" s="671"/>
      <c r="EC12" s="672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765"/>
      <c r="EW12" s="766"/>
      <c r="EX12" s="11"/>
    </row>
    <row r="13" spans="1:154" ht="9" customHeight="1" x14ac:dyDescent="0.2">
      <c r="A13" s="60"/>
      <c r="B13" s="114"/>
      <c r="C13" s="109"/>
      <c r="D13" s="109"/>
      <c r="E13" s="135"/>
      <c r="F13" s="787"/>
      <c r="G13" s="789"/>
      <c r="H13" s="661"/>
      <c r="I13" s="666"/>
      <c r="J13" s="661"/>
      <c r="K13" s="666"/>
      <c r="L13" s="661"/>
      <c r="M13" s="666"/>
      <c r="N13" s="661"/>
      <c r="O13" s="666"/>
      <c r="P13" s="661"/>
      <c r="Q13" s="666"/>
      <c r="R13" s="661"/>
      <c r="S13" s="666"/>
      <c r="T13" s="661"/>
      <c r="U13" s="666"/>
      <c r="V13" s="661"/>
      <c r="W13" s="666"/>
      <c r="X13" s="661"/>
      <c r="Y13" s="666"/>
      <c r="Z13" s="661"/>
      <c r="AA13" s="666"/>
      <c r="AB13" s="661"/>
      <c r="AC13" s="666"/>
      <c r="AD13" s="661"/>
      <c r="AE13" s="666"/>
      <c r="AF13" s="661"/>
      <c r="AG13" s="666"/>
      <c r="AH13" s="661"/>
      <c r="AI13" s="666"/>
      <c r="AJ13" s="661"/>
      <c r="AK13" s="666"/>
      <c r="AL13" s="661"/>
      <c r="AM13" s="666"/>
      <c r="AN13" s="661"/>
      <c r="AO13" s="666"/>
      <c r="AP13" s="661"/>
      <c r="AQ13" s="666"/>
      <c r="AR13" s="661"/>
      <c r="AS13" s="666"/>
      <c r="AT13" s="661"/>
      <c r="AU13" s="666"/>
      <c r="AV13" s="661"/>
      <c r="AW13" s="666"/>
      <c r="AX13" s="661"/>
      <c r="AY13" s="666"/>
      <c r="AZ13" s="661"/>
      <c r="BA13" s="666"/>
      <c r="BB13" s="661"/>
      <c r="BC13" s="666"/>
      <c r="BD13" s="661"/>
      <c r="BE13" s="666"/>
      <c r="BF13" s="661"/>
      <c r="BG13" s="666"/>
      <c r="BH13" s="661"/>
      <c r="BI13" s="666"/>
      <c r="BJ13" s="661"/>
      <c r="BK13" s="666"/>
      <c r="BL13" s="661"/>
      <c r="BM13" s="666"/>
      <c r="BN13" s="661"/>
      <c r="BO13" s="666"/>
      <c r="BP13" s="661"/>
      <c r="BQ13" s="666"/>
      <c r="BR13" s="661"/>
      <c r="BS13" s="666"/>
      <c r="BT13" s="661"/>
      <c r="BU13" s="666"/>
      <c r="BV13" s="661"/>
      <c r="BW13" s="666"/>
      <c r="BX13" s="661"/>
      <c r="BY13" s="666"/>
      <c r="BZ13" s="661"/>
      <c r="CA13" s="666"/>
      <c r="CB13" s="661"/>
      <c r="CC13" s="666"/>
      <c r="CD13" s="661"/>
      <c r="CE13" s="666"/>
      <c r="CF13" s="661"/>
      <c r="CG13" s="666"/>
      <c r="CH13" s="661"/>
      <c r="CI13" s="666"/>
      <c r="CJ13" s="661"/>
      <c r="CK13" s="666"/>
      <c r="CL13" s="661"/>
      <c r="CM13" s="666"/>
      <c r="CN13" s="661"/>
      <c r="CO13" s="666"/>
      <c r="CP13" s="661"/>
      <c r="CQ13" s="666"/>
      <c r="CR13" s="661"/>
      <c r="CS13" s="666"/>
      <c r="CT13" s="661"/>
      <c r="CU13" s="666"/>
      <c r="CV13" s="661"/>
      <c r="CW13" s="666"/>
      <c r="CX13" s="661"/>
      <c r="CY13" s="666"/>
      <c r="CZ13" s="661"/>
      <c r="DA13" s="666"/>
      <c r="DB13" s="661"/>
      <c r="DC13" s="666"/>
      <c r="DD13" s="661"/>
      <c r="DE13" s="666"/>
      <c r="DF13" s="661"/>
      <c r="DG13" s="666"/>
      <c r="DH13" s="661"/>
      <c r="DI13" s="666"/>
      <c r="DJ13" s="661"/>
      <c r="DK13" s="666"/>
      <c r="DL13" s="661"/>
      <c r="DM13" s="666"/>
      <c r="DN13" s="661"/>
      <c r="DO13" s="666"/>
      <c r="DP13" s="661"/>
      <c r="DQ13" s="666"/>
      <c r="DR13" s="661"/>
      <c r="DS13" s="666"/>
      <c r="DT13" s="661"/>
      <c r="DU13" s="666"/>
      <c r="DV13" s="661"/>
      <c r="DW13" s="666"/>
      <c r="DX13" s="661"/>
      <c r="DY13" s="666"/>
      <c r="DZ13" s="661"/>
      <c r="EA13" s="666"/>
      <c r="EB13" s="661"/>
      <c r="EC13" s="662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76"/>
      <c r="G14" s="776"/>
      <c r="H14" s="669">
        <v>60</v>
      </c>
      <c r="I14" s="669"/>
      <c r="J14" s="669">
        <v>60</v>
      </c>
      <c r="K14" s="669"/>
      <c r="L14" s="669">
        <v>80</v>
      </c>
      <c r="M14" s="669"/>
      <c r="N14" s="669">
        <v>80</v>
      </c>
      <c r="O14" s="669"/>
      <c r="P14" s="669">
        <v>80</v>
      </c>
      <c r="Q14" s="669"/>
      <c r="R14" s="669">
        <v>80</v>
      </c>
      <c r="S14" s="669"/>
      <c r="T14" s="669">
        <v>95</v>
      </c>
      <c r="U14" s="669"/>
      <c r="V14" s="669">
        <v>95</v>
      </c>
      <c r="W14" s="669"/>
      <c r="X14" s="669">
        <v>95</v>
      </c>
      <c r="Y14" s="669"/>
      <c r="Z14" s="669">
        <v>95</v>
      </c>
      <c r="AA14" s="669"/>
      <c r="AB14" s="669">
        <v>95</v>
      </c>
      <c r="AC14" s="669"/>
      <c r="AD14" s="669">
        <v>95</v>
      </c>
      <c r="AE14" s="669"/>
      <c r="AF14" s="669">
        <v>95</v>
      </c>
      <c r="AG14" s="669"/>
      <c r="AH14" s="669">
        <v>95</v>
      </c>
      <c r="AI14" s="669"/>
      <c r="AJ14" s="669">
        <v>95</v>
      </c>
      <c r="AK14" s="669"/>
      <c r="AL14" s="669">
        <v>95</v>
      </c>
      <c r="AM14" s="669"/>
      <c r="AN14" s="669">
        <v>95</v>
      </c>
      <c r="AO14" s="669"/>
      <c r="AP14" s="669">
        <v>95</v>
      </c>
      <c r="AQ14" s="669"/>
      <c r="AR14" s="669">
        <v>90</v>
      </c>
      <c r="AS14" s="669"/>
      <c r="AT14" s="669">
        <v>90</v>
      </c>
      <c r="AU14" s="669"/>
      <c r="AV14" s="669">
        <v>95</v>
      </c>
      <c r="AW14" s="669"/>
      <c r="AX14" s="669">
        <v>95</v>
      </c>
      <c r="AY14" s="669"/>
      <c r="AZ14" s="669">
        <v>95</v>
      </c>
      <c r="BA14" s="669"/>
      <c r="BB14" s="669">
        <v>95</v>
      </c>
      <c r="BC14" s="669"/>
      <c r="BD14" s="669">
        <v>95</v>
      </c>
      <c r="BE14" s="669"/>
      <c r="BF14" s="669">
        <v>95</v>
      </c>
      <c r="BG14" s="669"/>
      <c r="BH14" s="669">
        <v>95</v>
      </c>
      <c r="BI14" s="669"/>
      <c r="BJ14" s="669">
        <v>95</v>
      </c>
      <c r="BK14" s="669"/>
      <c r="BL14" s="669">
        <v>95</v>
      </c>
      <c r="BM14" s="669"/>
      <c r="BN14" s="669">
        <v>90</v>
      </c>
      <c r="BO14" s="669"/>
      <c r="BP14" s="669">
        <v>90</v>
      </c>
      <c r="BQ14" s="669"/>
      <c r="BR14" s="669">
        <v>90</v>
      </c>
      <c r="BS14" s="669"/>
      <c r="BT14" s="669">
        <v>95</v>
      </c>
      <c r="BU14" s="669"/>
      <c r="BV14" s="669">
        <v>95</v>
      </c>
      <c r="BW14" s="669"/>
      <c r="BX14" s="669">
        <v>95</v>
      </c>
      <c r="BY14" s="669"/>
      <c r="BZ14" s="669">
        <v>95</v>
      </c>
      <c r="CA14" s="669"/>
      <c r="CB14" s="669">
        <v>95</v>
      </c>
      <c r="CC14" s="669"/>
      <c r="CD14" s="669">
        <v>95</v>
      </c>
      <c r="CE14" s="669"/>
      <c r="CF14" s="669">
        <v>95</v>
      </c>
      <c r="CG14" s="669"/>
      <c r="CH14" s="669">
        <v>95</v>
      </c>
      <c r="CI14" s="669"/>
      <c r="CJ14" s="669">
        <v>95</v>
      </c>
      <c r="CK14" s="669"/>
      <c r="CL14" s="669">
        <v>90</v>
      </c>
      <c r="CM14" s="669"/>
      <c r="CN14" s="669">
        <v>90</v>
      </c>
      <c r="CO14" s="669"/>
      <c r="CP14" s="669">
        <v>90</v>
      </c>
      <c r="CQ14" s="669"/>
      <c r="CR14" s="669">
        <v>95</v>
      </c>
      <c r="CS14" s="669"/>
      <c r="CT14" s="669">
        <v>95</v>
      </c>
      <c r="CU14" s="669"/>
      <c r="CV14" s="669">
        <v>95</v>
      </c>
      <c r="CW14" s="669"/>
      <c r="CX14" s="669">
        <v>95</v>
      </c>
      <c r="CY14" s="669"/>
      <c r="CZ14" s="669">
        <v>95</v>
      </c>
      <c r="DA14" s="669"/>
      <c r="DB14" s="669">
        <v>95</v>
      </c>
      <c r="DC14" s="669"/>
      <c r="DD14" s="669">
        <v>95</v>
      </c>
      <c r="DE14" s="669"/>
      <c r="DF14" s="669">
        <v>95</v>
      </c>
      <c r="DG14" s="669"/>
      <c r="DH14" s="669">
        <v>95</v>
      </c>
      <c r="DI14" s="669"/>
      <c r="DJ14" s="669">
        <v>90</v>
      </c>
      <c r="DK14" s="669"/>
      <c r="DL14" s="669">
        <v>40</v>
      </c>
      <c r="DM14" s="669"/>
      <c r="DN14" s="669">
        <v>40</v>
      </c>
      <c r="DO14" s="669"/>
      <c r="DP14" s="669">
        <v>30</v>
      </c>
      <c r="DQ14" s="669"/>
      <c r="DR14" s="669">
        <v>30</v>
      </c>
      <c r="DS14" s="669"/>
      <c r="DT14" s="669">
        <v>30</v>
      </c>
      <c r="DU14" s="669"/>
      <c r="DV14" s="669">
        <v>20</v>
      </c>
      <c r="DW14" s="669"/>
      <c r="DX14" s="667"/>
      <c r="DY14" s="670"/>
      <c r="DZ14" s="667"/>
      <c r="EA14" s="670"/>
      <c r="EB14" s="667"/>
      <c r="EC14" s="668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87"/>
      <c r="G15" s="789"/>
      <c r="H15" s="661"/>
      <c r="I15" s="666"/>
      <c r="J15" s="661"/>
      <c r="K15" s="666"/>
      <c r="L15" s="661"/>
      <c r="M15" s="666"/>
      <c r="N15" s="661"/>
      <c r="O15" s="666"/>
      <c r="P15" s="661"/>
      <c r="Q15" s="666"/>
      <c r="R15" s="661"/>
      <c r="S15" s="666"/>
      <c r="T15" s="661"/>
      <c r="U15" s="666"/>
      <c r="V15" s="661"/>
      <c r="W15" s="666"/>
      <c r="X15" s="661"/>
      <c r="Y15" s="666"/>
      <c r="Z15" s="661"/>
      <c r="AA15" s="666"/>
      <c r="AB15" s="661"/>
      <c r="AC15" s="666"/>
      <c r="AD15" s="661"/>
      <c r="AE15" s="666"/>
      <c r="AF15" s="661"/>
      <c r="AG15" s="666"/>
      <c r="AH15" s="661"/>
      <c r="AI15" s="666"/>
      <c r="AJ15" s="661"/>
      <c r="AK15" s="666"/>
      <c r="AL15" s="661"/>
      <c r="AM15" s="666"/>
      <c r="AN15" s="661"/>
      <c r="AO15" s="666"/>
      <c r="AP15" s="661"/>
      <c r="AQ15" s="666"/>
      <c r="AR15" s="661"/>
      <c r="AS15" s="666"/>
      <c r="AT15" s="661"/>
      <c r="AU15" s="666"/>
      <c r="AV15" s="661"/>
      <c r="AW15" s="666"/>
      <c r="AX15" s="661"/>
      <c r="AY15" s="666"/>
      <c r="AZ15" s="661"/>
      <c r="BA15" s="666"/>
      <c r="BB15" s="661"/>
      <c r="BC15" s="666"/>
      <c r="BD15" s="661"/>
      <c r="BE15" s="666"/>
      <c r="BF15" s="661"/>
      <c r="BG15" s="666"/>
      <c r="BH15" s="661"/>
      <c r="BI15" s="666"/>
      <c r="BJ15" s="661"/>
      <c r="BK15" s="666"/>
      <c r="BL15" s="661"/>
      <c r="BM15" s="666"/>
      <c r="BN15" s="661"/>
      <c r="BO15" s="666"/>
      <c r="BP15" s="661"/>
      <c r="BQ15" s="666"/>
      <c r="BR15" s="661"/>
      <c r="BS15" s="666"/>
      <c r="BT15" s="661"/>
      <c r="BU15" s="666"/>
      <c r="BV15" s="661"/>
      <c r="BW15" s="666"/>
      <c r="BX15" s="661"/>
      <c r="BY15" s="666"/>
      <c r="BZ15" s="661"/>
      <c r="CA15" s="666"/>
      <c r="CB15" s="661"/>
      <c r="CC15" s="666"/>
      <c r="CD15" s="661"/>
      <c r="CE15" s="666"/>
      <c r="CF15" s="661"/>
      <c r="CG15" s="666"/>
      <c r="CH15" s="661"/>
      <c r="CI15" s="666"/>
      <c r="CJ15" s="661"/>
      <c r="CK15" s="666"/>
      <c r="CL15" s="661"/>
      <c r="CM15" s="666"/>
      <c r="CN15" s="661"/>
      <c r="CO15" s="666"/>
      <c r="CP15" s="661"/>
      <c r="CQ15" s="666"/>
      <c r="CR15" s="661"/>
      <c r="CS15" s="666"/>
      <c r="CT15" s="661"/>
      <c r="CU15" s="666"/>
      <c r="CV15" s="661"/>
      <c r="CW15" s="666"/>
      <c r="CX15" s="661"/>
      <c r="CY15" s="666"/>
      <c r="CZ15" s="661"/>
      <c r="DA15" s="666"/>
      <c r="DB15" s="661"/>
      <c r="DC15" s="666"/>
      <c r="DD15" s="661"/>
      <c r="DE15" s="666"/>
      <c r="DF15" s="661"/>
      <c r="DG15" s="666"/>
      <c r="DH15" s="661"/>
      <c r="DI15" s="666"/>
      <c r="DJ15" s="661"/>
      <c r="DK15" s="666"/>
      <c r="DL15" s="661"/>
      <c r="DM15" s="666"/>
      <c r="DN15" s="661"/>
      <c r="DO15" s="666"/>
      <c r="DP15" s="661"/>
      <c r="DQ15" s="666"/>
      <c r="DR15" s="661"/>
      <c r="DS15" s="666"/>
      <c r="DT15" s="661"/>
      <c r="DU15" s="666"/>
      <c r="DV15" s="661"/>
      <c r="DW15" s="666"/>
      <c r="DX15" s="661"/>
      <c r="DY15" s="666"/>
      <c r="DZ15" s="661"/>
      <c r="EA15" s="666"/>
      <c r="EB15" s="661"/>
      <c r="EC15" s="662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07" t="s">
        <v>22</v>
      </c>
      <c r="C16" s="308" t="s">
        <v>32</v>
      </c>
      <c r="D16" s="309" t="s">
        <v>31</v>
      </c>
      <c r="E16" s="310" t="s">
        <v>14</v>
      </c>
      <c r="F16" s="819"/>
      <c r="G16" s="820"/>
      <c r="H16" s="819"/>
      <c r="I16" s="820"/>
      <c r="J16" s="819"/>
      <c r="K16" s="820"/>
      <c r="L16" s="819"/>
      <c r="M16" s="820"/>
      <c r="N16" s="819"/>
      <c r="O16" s="820"/>
      <c r="P16" s="819"/>
      <c r="Q16" s="820"/>
      <c r="R16" s="819"/>
      <c r="S16" s="820"/>
      <c r="T16" s="770">
        <v>10</v>
      </c>
      <c r="U16" s="770"/>
      <c r="V16" s="770">
        <v>10</v>
      </c>
      <c r="W16" s="770"/>
      <c r="X16" s="770">
        <v>10</v>
      </c>
      <c r="Y16" s="770"/>
      <c r="Z16" s="770">
        <v>10</v>
      </c>
      <c r="AA16" s="770"/>
      <c r="AB16" s="770">
        <v>10</v>
      </c>
      <c r="AC16" s="770"/>
      <c r="AD16" s="770">
        <v>10</v>
      </c>
      <c r="AE16" s="770"/>
      <c r="AF16" s="770">
        <v>10</v>
      </c>
      <c r="AG16" s="770"/>
      <c r="AH16" s="770">
        <v>10</v>
      </c>
      <c r="AI16" s="770"/>
      <c r="AJ16" s="770">
        <v>10</v>
      </c>
      <c r="AK16" s="770"/>
      <c r="AL16" s="770">
        <v>10</v>
      </c>
      <c r="AM16" s="770"/>
      <c r="AN16" s="770">
        <v>10</v>
      </c>
      <c r="AO16" s="770"/>
      <c r="AP16" s="770">
        <v>5</v>
      </c>
      <c r="AQ16" s="770"/>
      <c r="AR16" s="770">
        <v>5</v>
      </c>
      <c r="AS16" s="770"/>
      <c r="AT16" s="770">
        <v>10</v>
      </c>
      <c r="AU16" s="770"/>
      <c r="AV16" s="770">
        <v>10</v>
      </c>
      <c r="AW16" s="770"/>
      <c r="AX16" s="770">
        <v>10</v>
      </c>
      <c r="AY16" s="770"/>
      <c r="AZ16" s="770">
        <v>10</v>
      </c>
      <c r="BA16" s="770"/>
      <c r="BB16" s="770">
        <v>10</v>
      </c>
      <c r="BC16" s="770"/>
      <c r="BD16" s="770">
        <v>10</v>
      </c>
      <c r="BE16" s="770"/>
      <c r="BF16" s="770">
        <v>10</v>
      </c>
      <c r="BG16" s="770"/>
      <c r="BH16" s="770">
        <v>10</v>
      </c>
      <c r="BI16" s="770"/>
      <c r="BJ16" s="770">
        <v>10</v>
      </c>
      <c r="BK16" s="770"/>
      <c r="BL16" s="770">
        <v>10</v>
      </c>
      <c r="BM16" s="770"/>
      <c r="BN16" s="770">
        <v>5</v>
      </c>
      <c r="BO16" s="770"/>
      <c r="BP16" s="770">
        <v>5</v>
      </c>
      <c r="BQ16" s="770"/>
      <c r="BR16" s="770">
        <v>10</v>
      </c>
      <c r="BS16" s="770"/>
      <c r="BT16" s="770">
        <v>10</v>
      </c>
      <c r="BU16" s="770"/>
      <c r="BV16" s="770">
        <v>10</v>
      </c>
      <c r="BW16" s="770"/>
      <c r="BX16" s="770">
        <v>10</v>
      </c>
      <c r="BY16" s="770"/>
      <c r="BZ16" s="770">
        <v>10</v>
      </c>
      <c r="CA16" s="770"/>
      <c r="CB16" s="770">
        <v>10</v>
      </c>
      <c r="CC16" s="770"/>
      <c r="CD16" s="821"/>
      <c r="CE16" s="822"/>
      <c r="CF16" s="821"/>
      <c r="CG16" s="822"/>
      <c r="CH16" s="821"/>
      <c r="CI16" s="822"/>
      <c r="CJ16" s="821"/>
      <c r="CK16" s="822"/>
      <c r="CL16" s="821"/>
      <c r="CM16" s="822"/>
      <c r="CN16" s="821"/>
      <c r="CO16" s="822"/>
      <c r="CP16" s="821"/>
      <c r="CQ16" s="822"/>
      <c r="CR16" s="821"/>
      <c r="CS16" s="822"/>
      <c r="CT16" s="821"/>
      <c r="CU16" s="822"/>
      <c r="CV16" s="821"/>
      <c r="CW16" s="822"/>
      <c r="CX16" s="821"/>
      <c r="CY16" s="822"/>
      <c r="CZ16" s="821"/>
      <c r="DA16" s="822"/>
      <c r="DB16" s="821"/>
      <c r="DC16" s="822"/>
      <c r="DD16" s="821"/>
      <c r="DE16" s="822"/>
      <c r="DF16" s="821"/>
      <c r="DG16" s="822"/>
      <c r="DH16" s="821"/>
      <c r="DI16" s="822"/>
      <c r="DJ16" s="821"/>
      <c r="DK16" s="822"/>
      <c r="DL16" s="821"/>
      <c r="DM16" s="822"/>
      <c r="DN16" s="821"/>
      <c r="DO16" s="822"/>
      <c r="DP16" s="821"/>
      <c r="DQ16" s="822"/>
      <c r="DR16" s="770">
        <v>10</v>
      </c>
      <c r="DS16" s="770"/>
      <c r="DT16" s="770">
        <v>10</v>
      </c>
      <c r="DU16" s="770"/>
      <c r="DV16" s="770">
        <v>10</v>
      </c>
      <c r="DW16" s="770"/>
      <c r="DX16" s="821"/>
      <c r="DY16" s="822"/>
      <c r="DZ16" s="821"/>
      <c r="EA16" s="822"/>
      <c r="EB16" s="821"/>
      <c r="EC16" s="823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11"/>
      <c r="C17" s="312"/>
      <c r="D17" s="313"/>
      <c r="E17" s="314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824"/>
      <c r="U17" s="825"/>
      <c r="V17" s="824" t="s">
        <v>41</v>
      </c>
      <c r="W17" s="826"/>
      <c r="X17" s="826"/>
      <c r="Y17" s="826"/>
      <c r="Z17" s="826"/>
      <c r="AA17" s="826"/>
      <c r="AB17" s="826"/>
      <c r="AC17" s="826"/>
      <c r="AD17" s="826"/>
      <c r="AE17" s="826"/>
      <c r="AF17" s="826"/>
      <c r="AG17" s="826"/>
      <c r="AH17" s="826"/>
      <c r="AI17" s="826"/>
      <c r="AJ17" s="826"/>
      <c r="AK17" s="826"/>
      <c r="AL17" s="826"/>
      <c r="AM17" s="826"/>
      <c r="AN17" s="826"/>
      <c r="AO17" s="826"/>
      <c r="AP17" s="826"/>
      <c r="AQ17" s="826"/>
      <c r="AR17" s="826"/>
      <c r="AS17" s="826"/>
      <c r="AT17" s="826"/>
      <c r="AU17" s="826"/>
      <c r="AV17" s="826"/>
      <c r="AW17" s="826"/>
      <c r="AX17" s="826"/>
      <c r="AY17" s="826"/>
      <c r="AZ17" s="826"/>
      <c r="BA17" s="826"/>
      <c r="BB17" s="826"/>
      <c r="BC17" s="826"/>
      <c r="BD17" s="826"/>
      <c r="BE17" s="826"/>
      <c r="BF17" s="826"/>
      <c r="BG17" s="826"/>
      <c r="BH17" s="826"/>
      <c r="BI17" s="826"/>
      <c r="BJ17" s="826"/>
      <c r="BK17" s="826"/>
      <c r="BL17" s="826"/>
      <c r="BM17" s="826"/>
      <c r="BN17" s="826"/>
      <c r="BO17" s="825"/>
      <c r="BP17" s="824" t="s">
        <v>42</v>
      </c>
      <c r="BQ17" s="826"/>
      <c r="BR17" s="826"/>
      <c r="BS17" s="826"/>
      <c r="BT17" s="826"/>
      <c r="BU17" s="826"/>
      <c r="BV17" s="826"/>
      <c r="BW17" s="826"/>
      <c r="BX17" s="826"/>
      <c r="BY17" s="826"/>
      <c r="BZ17" s="826"/>
      <c r="CA17" s="826"/>
      <c r="CB17" s="826"/>
      <c r="CC17" s="826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24"/>
      <c r="CO17" s="825"/>
      <c r="CP17" s="824"/>
      <c r="CQ17" s="825"/>
      <c r="CR17" s="824"/>
      <c r="CS17" s="825"/>
      <c r="CT17" s="824"/>
      <c r="CU17" s="825"/>
      <c r="CV17" s="824"/>
      <c r="CW17" s="825"/>
      <c r="CX17" s="824"/>
      <c r="CY17" s="825"/>
      <c r="CZ17" s="824"/>
      <c r="DA17" s="825"/>
      <c r="DB17" s="824"/>
      <c r="DC17" s="825"/>
      <c r="DD17" s="824"/>
      <c r="DE17" s="825"/>
      <c r="DF17" s="824"/>
      <c r="DG17" s="825"/>
      <c r="DH17" s="824"/>
      <c r="DI17" s="825"/>
      <c r="DJ17" s="824"/>
      <c r="DK17" s="825"/>
      <c r="DL17" s="824"/>
      <c r="DM17" s="825"/>
      <c r="DN17" s="247"/>
      <c r="DO17" s="251"/>
      <c r="DP17" s="824" t="s">
        <v>43</v>
      </c>
      <c r="DQ17" s="826"/>
      <c r="DR17" s="826"/>
      <c r="DS17" s="826"/>
      <c r="DT17" s="826"/>
      <c r="DU17" s="826"/>
      <c r="DV17" s="826"/>
      <c r="DW17" s="826"/>
      <c r="DX17" s="826"/>
      <c r="DY17" s="825"/>
      <c r="DZ17" s="824"/>
      <c r="EA17" s="825"/>
      <c r="EB17" s="824"/>
      <c r="EC17" s="827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16" t="s">
        <v>24</v>
      </c>
      <c r="C18" s="308" t="s">
        <v>49</v>
      </c>
      <c r="D18" s="309" t="s">
        <v>35</v>
      </c>
      <c r="E18" s="310" t="s">
        <v>0</v>
      </c>
      <c r="F18" s="798"/>
      <c r="G18" s="798"/>
      <c r="H18" s="798"/>
      <c r="I18" s="798"/>
      <c r="J18" s="798"/>
      <c r="K18" s="798"/>
      <c r="L18" s="798"/>
      <c r="M18" s="798"/>
      <c r="N18" s="798"/>
      <c r="O18" s="798"/>
      <c r="P18" s="798"/>
      <c r="Q18" s="798"/>
      <c r="R18" s="798"/>
      <c r="S18" s="798"/>
      <c r="T18" s="770">
        <v>10</v>
      </c>
      <c r="U18" s="770"/>
      <c r="V18" s="770">
        <v>10</v>
      </c>
      <c r="W18" s="770"/>
      <c r="X18" s="770">
        <v>10</v>
      </c>
      <c r="Y18" s="770"/>
      <c r="Z18" s="770">
        <v>10</v>
      </c>
      <c r="AA18" s="770"/>
      <c r="AB18" s="770">
        <v>10</v>
      </c>
      <c r="AC18" s="770"/>
      <c r="AD18" s="770">
        <v>10</v>
      </c>
      <c r="AE18" s="770"/>
      <c r="AF18" s="770">
        <v>10</v>
      </c>
      <c r="AG18" s="770"/>
      <c r="AH18" s="770">
        <v>10</v>
      </c>
      <c r="AI18" s="770"/>
      <c r="AJ18" s="770">
        <v>10</v>
      </c>
      <c r="AK18" s="770"/>
      <c r="AL18" s="770">
        <v>10</v>
      </c>
      <c r="AM18" s="770"/>
      <c r="AN18" s="770">
        <v>10</v>
      </c>
      <c r="AO18" s="770"/>
      <c r="AP18" s="770">
        <v>5</v>
      </c>
      <c r="AQ18" s="770"/>
      <c r="AR18" s="770">
        <v>10</v>
      </c>
      <c r="AS18" s="770"/>
      <c r="AT18" s="770">
        <v>10</v>
      </c>
      <c r="AU18" s="770"/>
      <c r="AV18" s="770">
        <v>10</v>
      </c>
      <c r="AW18" s="770"/>
      <c r="AX18" s="770">
        <v>10</v>
      </c>
      <c r="AY18" s="770"/>
      <c r="AZ18" s="770">
        <v>10</v>
      </c>
      <c r="BA18" s="770"/>
      <c r="BB18" s="770">
        <v>10</v>
      </c>
      <c r="BC18" s="770"/>
      <c r="BD18" s="770">
        <v>10</v>
      </c>
      <c r="BE18" s="770"/>
      <c r="BF18" s="770">
        <v>10</v>
      </c>
      <c r="BG18" s="770"/>
      <c r="BH18" s="770">
        <v>10</v>
      </c>
      <c r="BI18" s="770"/>
      <c r="BJ18" s="770">
        <v>10</v>
      </c>
      <c r="BK18" s="770"/>
      <c r="BL18" s="770">
        <v>10</v>
      </c>
      <c r="BM18" s="770"/>
      <c r="BN18" s="770">
        <v>5</v>
      </c>
      <c r="BO18" s="770"/>
      <c r="BP18" s="821"/>
      <c r="BQ18" s="822"/>
      <c r="BR18" s="821"/>
      <c r="BS18" s="822"/>
      <c r="BT18" s="821"/>
      <c r="BU18" s="822"/>
      <c r="BV18" s="821"/>
      <c r="BW18" s="822"/>
      <c r="BX18" s="821"/>
      <c r="BY18" s="822"/>
      <c r="BZ18" s="821"/>
      <c r="CA18" s="822"/>
      <c r="CB18" s="821"/>
      <c r="CC18" s="822"/>
      <c r="CD18" s="821"/>
      <c r="CE18" s="822"/>
      <c r="CF18" s="821"/>
      <c r="CG18" s="822"/>
      <c r="CH18" s="821"/>
      <c r="CI18" s="822"/>
      <c r="CJ18" s="821"/>
      <c r="CK18" s="822"/>
      <c r="CL18" s="821"/>
      <c r="CM18" s="822"/>
      <c r="CN18" s="770">
        <v>10</v>
      </c>
      <c r="CO18" s="770"/>
      <c r="CP18" s="770">
        <v>10</v>
      </c>
      <c r="CQ18" s="770"/>
      <c r="CR18" s="770">
        <v>10</v>
      </c>
      <c r="CS18" s="770"/>
      <c r="CT18" s="770">
        <v>10</v>
      </c>
      <c r="CU18" s="770"/>
      <c r="CV18" s="770">
        <v>10</v>
      </c>
      <c r="CW18" s="770"/>
      <c r="CX18" s="770">
        <v>10</v>
      </c>
      <c r="CY18" s="770"/>
      <c r="CZ18" s="821"/>
      <c r="DA18" s="822"/>
      <c r="DB18" s="821"/>
      <c r="DC18" s="822"/>
      <c r="DD18" s="821"/>
      <c r="DE18" s="822"/>
      <c r="DF18" s="821"/>
      <c r="DG18" s="822"/>
      <c r="DH18" s="821"/>
      <c r="DI18" s="822"/>
      <c r="DJ18" s="821"/>
      <c r="DK18" s="822"/>
      <c r="DL18" s="821"/>
      <c r="DM18" s="822"/>
      <c r="DN18" s="821"/>
      <c r="DO18" s="822"/>
      <c r="DP18" s="821"/>
      <c r="DQ18" s="822"/>
      <c r="DR18" s="821"/>
      <c r="DS18" s="822"/>
      <c r="DT18" s="821"/>
      <c r="DU18" s="822"/>
      <c r="DV18" s="821"/>
      <c r="DW18" s="822"/>
      <c r="DX18" s="821"/>
      <c r="DY18" s="822"/>
      <c r="DZ18" s="821"/>
      <c r="EA18" s="822"/>
      <c r="EB18" s="821"/>
      <c r="EC18" s="823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17"/>
      <c r="C19" s="312"/>
      <c r="D19" s="313"/>
      <c r="E19" s="314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18"/>
      <c r="T19" s="760" t="s">
        <v>117</v>
      </c>
      <c r="U19" s="761"/>
      <c r="V19" s="761"/>
      <c r="W19" s="761"/>
      <c r="X19" s="761"/>
      <c r="Y19" s="761"/>
      <c r="Z19" s="761"/>
      <c r="AA19" s="761"/>
      <c r="AB19" s="761"/>
      <c r="AC19" s="761"/>
      <c r="AD19" s="761"/>
      <c r="AE19" s="761"/>
      <c r="AF19" s="761"/>
      <c r="AG19" s="761"/>
      <c r="AH19" s="761"/>
      <c r="AI19" s="761"/>
      <c r="AJ19" s="761"/>
      <c r="AK19" s="761"/>
      <c r="AL19" s="761"/>
      <c r="AM19" s="761"/>
      <c r="AN19" s="761"/>
      <c r="AO19" s="761"/>
      <c r="AP19" s="761"/>
      <c r="AQ19" s="762"/>
      <c r="AR19" s="760" t="s">
        <v>122</v>
      </c>
      <c r="AS19" s="761"/>
      <c r="AT19" s="761"/>
      <c r="AU19" s="761"/>
      <c r="AV19" s="761"/>
      <c r="AW19" s="761"/>
      <c r="AX19" s="761"/>
      <c r="AY19" s="761"/>
      <c r="AZ19" s="761"/>
      <c r="BA19" s="761"/>
      <c r="BB19" s="761"/>
      <c r="BC19" s="761"/>
      <c r="BD19" s="761"/>
      <c r="BE19" s="761"/>
      <c r="BF19" s="761"/>
      <c r="BG19" s="761"/>
      <c r="BH19" s="761"/>
      <c r="BI19" s="761"/>
      <c r="BJ19" s="761"/>
      <c r="BK19" s="761"/>
      <c r="BL19" s="761"/>
      <c r="BM19" s="761"/>
      <c r="BN19" s="761"/>
      <c r="BO19" s="762"/>
      <c r="BP19" s="824" t="s">
        <v>39</v>
      </c>
      <c r="BQ19" s="826"/>
      <c r="BR19" s="826"/>
      <c r="BS19" s="826"/>
      <c r="BT19" s="826"/>
      <c r="BU19" s="826"/>
      <c r="BV19" s="826"/>
      <c r="BW19" s="826"/>
      <c r="BX19" s="826"/>
      <c r="BY19" s="826"/>
      <c r="BZ19" s="826"/>
      <c r="CA19" s="826"/>
      <c r="CB19" s="826"/>
      <c r="CC19" s="826"/>
      <c r="CD19" s="826"/>
      <c r="CE19" s="826"/>
      <c r="CF19" s="826"/>
      <c r="CG19" s="826"/>
      <c r="CH19" s="826"/>
      <c r="CI19" s="826"/>
      <c r="CJ19" s="826"/>
      <c r="CK19" s="826"/>
      <c r="CL19" s="826"/>
      <c r="CM19" s="825"/>
      <c r="CN19" s="824" t="s">
        <v>40</v>
      </c>
      <c r="CO19" s="826"/>
      <c r="CP19" s="826"/>
      <c r="CQ19" s="826"/>
      <c r="CR19" s="826"/>
      <c r="CS19" s="826"/>
      <c r="CT19" s="826"/>
      <c r="CU19" s="826"/>
      <c r="CV19" s="826"/>
      <c r="CW19" s="826"/>
      <c r="CX19" s="826"/>
      <c r="CY19" s="826"/>
      <c r="CZ19" s="826"/>
      <c r="DA19" s="826"/>
      <c r="DB19" s="826"/>
      <c r="DC19" s="826"/>
      <c r="DD19" s="826"/>
      <c r="DE19" s="825"/>
      <c r="DF19" s="824"/>
      <c r="DG19" s="825"/>
      <c r="DH19" s="824"/>
      <c r="DI19" s="825"/>
      <c r="DJ19" s="824"/>
      <c r="DK19" s="825"/>
      <c r="DL19" s="247"/>
      <c r="DM19" s="248"/>
      <c r="DN19" s="824"/>
      <c r="DO19" s="825"/>
      <c r="DP19" s="824"/>
      <c r="DQ19" s="825"/>
      <c r="DR19" s="824"/>
      <c r="DS19" s="825"/>
      <c r="DT19" s="824"/>
      <c r="DU19" s="825"/>
      <c r="DV19" s="824"/>
      <c r="DW19" s="825"/>
      <c r="DX19" s="824"/>
      <c r="DY19" s="825"/>
      <c r="DZ19" s="824"/>
      <c r="EA19" s="825"/>
      <c r="EB19" s="824"/>
      <c r="EC19" s="827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07" t="s">
        <v>22</v>
      </c>
      <c r="C20" s="308" t="s">
        <v>55</v>
      </c>
      <c r="D20" s="309" t="s">
        <v>34</v>
      </c>
      <c r="E20" s="310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70">
        <v>10</v>
      </c>
      <c r="AS20" s="770"/>
      <c r="AT20" s="770">
        <v>10</v>
      </c>
      <c r="AU20" s="770"/>
      <c r="AV20" s="770">
        <v>10</v>
      </c>
      <c r="AW20" s="770"/>
      <c r="AX20" s="770">
        <v>10</v>
      </c>
      <c r="AY20" s="770"/>
      <c r="AZ20" s="770">
        <v>10</v>
      </c>
      <c r="BA20" s="770"/>
      <c r="BB20" s="770">
        <v>10</v>
      </c>
      <c r="BC20" s="770"/>
      <c r="BD20" s="770">
        <v>10</v>
      </c>
      <c r="BE20" s="770"/>
      <c r="BF20" s="770">
        <v>10</v>
      </c>
      <c r="BG20" s="770"/>
      <c r="BH20" s="770">
        <v>10</v>
      </c>
      <c r="BI20" s="770"/>
      <c r="BJ20" s="770">
        <v>10</v>
      </c>
      <c r="BK20" s="770"/>
      <c r="BL20" s="770">
        <v>10</v>
      </c>
      <c r="BM20" s="770"/>
      <c r="BN20" s="770">
        <v>5</v>
      </c>
      <c r="BO20" s="770"/>
      <c r="BP20" s="770">
        <v>5</v>
      </c>
      <c r="BQ20" s="770"/>
      <c r="BR20" s="770">
        <v>10</v>
      </c>
      <c r="BS20" s="770"/>
      <c r="BT20" s="770">
        <v>10</v>
      </c>
      <c r="BU20" s="770"/>
      <c r="BV20" s="770">
        <v>10</v>
      </c>
      <c r="BW20" s="770"/>
      <c r="BX20" s="770">
        <v>10</v>
      </c>
      <c r="BY20" s="770"/>
      <c r="BZ20" s="770">
        <v>10</v>
      </c>
      <c r="CA20" s="770"/>
      <c r="CB20" s="770">
        <v>10</v>
      </c>
      <c r="CC20" s="770"/>
      <c r="CD20" s="770">
        <v>10</v>
      </c>
      <c r="CE20" s="770"/>
      <c r="CF20" s="770">
        <v>10</v>
      </c>
      <c r="CG20" s="770"/>
      <c r="CH20" s="770">
        <v>10</v>
      </c>
      <c r="CI20" s="770"/>
      <c r="CJ20" s="770">
        <v>10</v>
      </c>
      <c r="CK20" s="770"/>
      <c r="CL20" s="770">
        <v>5</v>
      </c>
      <c r="CM20" s="770"/>
      <c r="CN20" s="770">
        <v>5</v>
      </c>
      <c r="CO20" s="770"/>
      <c r="CP20" s="770">
        <v>10</v>
      </c>
      <c r="CQ20" s="770"/>
      <c r="CR20" s="770">
        <v>10</v>
      </c>
      <c r="CS20" s="770"/>
      <c r="CT20" s="770">
        <v>10</v>
      </c>
      <c r="CU20" s="770"/>
      <c r="CV20" s="770">
        <v>10</v>
      </c>
      <c r="CW20" s="770"/>
      <c r="CX20" s="770">
        <v>10</v>
      </c>
      <c r="CY20" s="770"/>
      <c r="CZ20" s="770">
        <v>10</v>
      </c>
      <c r="DA20" s="770"/>
      <c r="DB20" s="770">
        <v>10</v>
      </c>
      <c r="DC20" s="770"/>
      <c r="DD20" s="770">
        <v>10</v>
      </c>
      <c r="DE20" s="770"/>
      <c r="DF20" s="770">
        <v>10</v>
      </c>
      <c r="DG20" s="770"/>
      <c r="DH20" s="770">
        <v>10</v>
      </c>
      <c r="DI20" s="770"/>
      <c r="DJ20" s="770">
        <v>5</v>
      </c>
      <c r="DK20" s="770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19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11"/>
      <c r="C21" s="312"/>
      <c r="D21" s="313"/>
      <c r="E21" s="314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18"/>
      <c r="T21" s="3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18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21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16" t="s">
        <v>22</v>
      </c>
      <c r="C22" s="308" t="s">
        <v>55</v>
      </c>
      <c r="D22" s="309" t="s">
        <v>33</v>
      </c>
      <c r="E22" s="310" t="s">
        <v>21</v>
      </c>
      <c r="F22" s="798"/>
      <c r="G22" s="798"/>
      <c r="H22" s="798"/>
      <c r="I22" s="798"/>
      <c r="J22" s="798"/>
      <c r="K22" s="798"/>
      <c r="L22" s="798"/>
      <c r="M22" s="798"/>
      <c r="N22" s="798"/>
      <c r="O22" s="798"/>
      <c r="P22" s="798"/>
      <c r="Q22" s="798"/>
      <c r="R22" s="798"/>
      <c r="S22" s="798"/>
      <c r="T22" s="798"/>
      <c r="U22" s="798"/>
      <c r="V22" s="798"/>
      <c r="W22" s="798"/>
      <c r="X22" s="798"/>
      <c r="Y22" s="798"/>
      <c r="Z22" s="798"/>
      <c r="AA22" s="798"/>
      <c r="AB22" s="798"/>
      <c r="AC22" s="798"/>
      <c r="AD22" s="798"/>
      <c r="AE22" s="798"/>
      <c r="AF22" s="798"/>
      <c r="AG22" s="798"/>
      <c r="AH22" s="798"/>
      <c r="AI22" s="798"/>
      <c r="AJ22" s="798"/>
      <c r="AK22" s="798"/>
      <c r="AL22" s="798"/>
      <c r="AM22" s="798"/>
      <c r="AN22" s="798"/>
      <c r="AO22" s="798"/>
      <c r="AP22" s="798"/>
      <c r="AQ22" s="798"/>
      <c r="AR22" s="770">
        <v>10</v>
      </c>
      <c r="AS22" s="770"/>
      <c r="AT22" s="770">
        <v>10</v>
      </c>
      <c r="AU22" s="770"/>
      <c r="AV22" s="770">
        <v>10</v>
      </c>
      <c r="AW22" s="770"/>
      <c r="AX22" s="770">
        <v>10</v>
      </c>
      <c r="AY22" s="770"/>
      <c r="AZ22" s="770">
        <v>10</v>
      </c>
      <c r="BA22" s="770"/>
      <c r="BB22" s="770">
        <v>10</v>
      </c>
      <c r="BC22" s="770"/>
      <c r="BD22" s="770">
        <v>10</v>
      </c>
      <c r="BE22" s="770"/>
      <c r="BF22" s="770">
        <v>10</v>
      </c>
      <c r="BG22" s="770"/>
      <c r="BH22" s="770">
        <v>10</v>
      </c>
      <c r="BI22" s="770"/>
      <c r="BJ22" s="770">
        <v>10</v>
      </c>
      <c r="BK22" s="770"/>
      <c r="BL22" s="770">
        <v>10</v>
      </c>
      <c r="BM22" s="770"/>
      <c r="BN22" s="770">
        <v>5</v>
      </c>
      <c r="BO22" s="770"/>
      <c r="BP22" s="770">
        <v>5</v>
      </c>
      <c r="BQ22" s="770"/>
      <c r="BR22" s="770">
        <v>10</v>
      </c>
      <c r="BS22" s="770"/>
      <c r="BT22" s="770">
        <v>10</v>
      </c>
      <c r="BU22" s="770"/>
      <c r="BV22" s="770">
        <v>10</v>
      </c>
      <c r="BW22" s="770"/>
      <c r="BX22" s="770">
        <v>10</v>
      </c>
      <c r="BY22" s="770"/>
      <c r="BZ22" s="770">
        <v>10</v>
      </c>
      <c r="CA22" s="770"/>
      <c r="CB22" s="770">
        <v>10</v>
      </c>
      <c r="CC22" s="770"/>
      <c r="CD22" s="770">
        <v>10</v>
      </c>
      <c r="CE22" s="770"/>
      <c r="CF22" s="770">
        <v>10</v>
      </c>
      <c r="CG22" s="770"/>
      <c r="CH22" s="770">
        <v>10</v>
      </c>
      <c r="CI22" s="770"/>
      <c r="CJ22" s="770">
        <v>10</v>
      </c>
      <c r="CK22" s="770"/>
      <c r="CL22" s="770">
        <v>5</v>
      </c>
      <c r="CM22" s="770"/>
      <c r="CN22" s="770">
        <v>5</v>
      </c>
      <c r="CO22" s="770"/>
      <c r="CP22" s="770">
        <v>10</v>
      </c>
      <c r="CQ22" s="770"/>
      <c r="CR22" s="770">
        <v>10</v>
      </c>
      <c r="CS22" s="770"/>
      <c r="CT22" s="770">
        <v>10</v>
      </c>
      <c r="CU22" s="770"/>
      <c r="CV22" s="770">
        <v>10</v>
      </c>
      <c r="CW22" s="770"/>
      <c r="CX22" s="770">
        <v>10</v>
      </c>
      <c r="CY22" s="770"/>
      <c r="CZ22" s="770">
        <v>10</v>
      </c>
      <c r="DA22" s="770"/>
      <c r="DB22" s="770">
        <v>10</v>
      </c>
      <c r="DC22" s="770"/>
      <c r="DD22" s="770">
        <v>10</v>
      </c>
      <c r="DE22" s="770"/>
      <c r="DF22" s="770">
        <v>10</v>
      </c>
      <c r="DG22" s="770"/>
      <c r="DH22" s="770">
        <v>10</v>
      </c>
      <c r="DI22" s="770"/>
      <c r="DJ22" s="770">
        <v>5</v>
      </c>
      <c r="DK22" s="770"/>
      <c r="DL22" s="821"/>
      <c r="DM22" s="822"/>
      <c r="DN22" s="821"/>
      <c r="DO22" s="822"/>
      <c r="DP22" s="821"/>
      <c r="DQ22" s="822"/>
      <c r="DR22" s="821"/>
      <c r="DS22" s="822"/>
      <c r="DT22" s="821"/>
      <c r="DU22" s="822"/>
      <c r="DV22" s="821"/>
      <c r="DW22" s="822"/>
      <c r="DX22" s="821"/>
      <c r="DY22" s="822"/>
      <c r="DZ22" s="821"/>
      <c r="EA22" s="822"/>
      <c r="EB22" s="821"/>
      <c r="EC22" s="823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11"/>
      <c r="C23" s="312"/>
      <c r="D23" s="313"/>
      <c r="E23" s="314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22"/>
      <c r="T23" s="323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22"/>
      <c r="AR23" s="824" t="s">
        <v>44</v>
      </c>
      <c r="AS23" s="826"/>
      <c r="AT23" s="826"/>
      <c r="AU23" s="826"/>
      <c r="AV23" s="826"/>
      <c r="AW23" s="826"/>
      <c r="AX23" s="826"/>
      <c r="AY23" s="826"/>
      <c r="AZ23" s="826"/>
      <c r="BA23" s="826"/>
      <c r="BB23" s="826"/>
      <c r="BC23" s="826"/>
      <c r="BD23" s="826"/>
      <c r="BE23" s="826"/>
      <c r="BF23" s="826"/>
      <c r="BG23" s="826"/>
      <c r="BH23" s="826"/>
      <c r="BI23" s="826"/>
      <c r="BJ23" s="826"/>
      <c r="BK23" s="826"/>
      <c r="BL23" s="826"/>
      <c r="BM23" s="826"/>
      <c r="BN23" s="826"/>
      <c r="BO23" s="825"/>
      <c r="BP23" s="824" t="s">
        <v>45</v>
      </c>
      <c r="BQ23" s="826"/>
      <c r="BR23" s="826"/>
      <c r="BS23" s="826"/>
      <c r="BT23" s="826"/>
      <c r="BU23" s="826"/>
      <c r="BV23" s="826"/>
      <c r="BW23" s="826"/>
      <c r="BX23" s="826"/>
      <c r="BY23" s="826"/>
      <c r="BZ23" s="826"/>
      <c r="CA23" s="826"/>
      <c r="CB23" s="826"/>
      <c r="CC23" s="826"/>
      <c r="CD23" s="826"/>
      <c r="CE23" s="826"/>
      <c r="CF23" s="826"/>
      <c r="CG23" s="826"/>
      <c r="CH23" s="826"/>
      <c r="CI23" s="826"/>
      <c r="CJ23" s="826"/>
      <c r="CK23" s="826"/>
      <c r="CL23" s="826"/>
      <c r="CM23" s="826"/>
      <c r="CN23" s="826"/>
      <c r="CO23" s="826"/>
      <c r="CP23" s="826"/>
      <c r="CQ23" s="826"/>
      <c r="CR23" s="826"/>
      <c r="CS23" s="826"/>
      <c r="CT23" s="826"/>
      <c r="CU23" s="826"/>
      <c r="CV23" s="826"/>
      <c r="CW23" s="826"/>
      <c r="CX23" s="826"/>
      <c r="CY23" s="826"/>
      <c r="CZ23" s="826"/>
      <c r="DA23" s="826"/>
      <c r="DB23" s="826"/>
      <c r="DC23" s="826"/>
      <c r="DD23" s="826"/>
      <c r="DE23" s="826"/>
      <c r="DF23" s="826"/>
      <c r="DG23" s="826"/>
      <c r="DH23" s="826"/>
      <c r="DI23" s="826"/>
      <c r="DJ23" s="826"/>
      <c r="DK23" s="825"/>
      <c r="DL23" s="824"/>
      <c r="DM23" s="825"/>
      <c r="DN23" s="824"/>
      <c r="DO23" s="825"/>
      <c r="DP23" s="824"/>
      <c r="DQ23" s="825"/>
      <c r="DR23" s="824"/>
      <c r="DS23" s="825"/>
      <c r="DT23" s="824"/>
      <c r="DU23" s="825"/>
      <c r="DV23" s="824"/>
      <c r="DW23" s="825"/>
      <c r="DX23" s="824"/>
      <c r="DY23" s="825"/>
      <c r="DZ23" s="824"/>
      <c r="EA23" s="825"/>
      <c r="EB23" s="824"/>
      <c r="EC23" s="827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07" t="s">
        <v>24</v>
      </c>
      <c r="C24" s="308" t="s">
        <v>48</v>
      </c>
      <c r="D24" s="309" t="s">
        <v>19</v>
      </c>
      <c r="E24" s="310" t="s">
        <v>14</v>
      </c>
      <c r="F24" s="819"/>
      <c r="G24" s="820"/>
      <c r="H24" s="819"/>
      <c r="I24" s="820"/>
      <c r="J24" s="819"/>
      <c r="K24" s="820"/>
      <c r="L24" s="819"/>
      <c r="M24" s="820"/>
      <c r="N24" s="819"/>
      <c r="O24" s="820"/>
      <c r="P24" s="819"/>
      <c r="Q24" s="820"/>
      <c r="R24" s="819"/>
      <c r="S24" s="820"/>
      <c r="T24" s="817">
        <v>45</v>
      </c>
      <c r="U24" s="818"/>
      <c r="V24" s="817">
        <v>160</v>
      </c>
      <c r="W24" s="818"/>
      <c r="X24" s="817">
        <v>160</v>
      </c>
      <c r="Y24" s="818"/>
      <c r="Z24" s="817">
        <v>160</v>
      </c>
      <c r="AA24" s="818"/>
      <c r="AB24" s="817">
        <v>160</v>
      </c>
      <c r="AC24" s="818"/>
      <c r="AD24" s="817">
        <v>160</v>
      </c>
      <c r="AE24" s="818"/>
      <c r="AF24" s="817">
        <v>160</v>
      </c>
      <c r="AG24" s="818"/>
      <c r="AH24" s="817">
        <v>160</v>
      </c>
      <c r="AI24" s="818"/>
      <c r="AJ24" s="817">
        <v>160</v>
      </c>
      <c r="AK24" s="818"/>
      <c r="AL24" s="817">
        <v>160</v>
      </c>
      <c r="AM24" s="818"/>
      <c r="AN24" s="817">
        <v>100</v>
      </c>
      <c r="AO24" s="818"/>
      <c r="AP24" s="817">
        <v>100</v>
      </c>
      <c r="AQ24" s="818"/>
      <c r="AR24" s="817">
        <v>100</v>
      </c>
      <c r="AS24" s="818"/>
      <c r="AT24" s="817">
        <v>160</v>
      </c>
      <c r="AU24" s="818"/>
      <c r="AV24" s="817">
        <v>160</v>
      </c>
      <c r="AW24" s="818"/>
      <c r="AX24" s="817">
        <v>160</v>
      </c>
      <c r="AY24" s="818"/>
      <c r="AZ24" s="817">
        <v>160</v>
      </c>
      <c r="BA24" s="818"/>
      <c r="BB24" s="817">
        <v>160</v>
      </c>
      <c r="BC24" s="818"/>
      <c r="BD24" s="817">
        <v>160</v>
      </c>
      <c r="BE24" s="818"/>
      <c r="BF24" s="817">
        <v>160</v>
      </c>
      <c r="BG24" s="818"/>
      <c r="BH24" s="817">
        <v>160</v>
      </c>
      <c r="BI24" s="818"/>
      <c r="BJ24" s="817">
        <v>160</v>
      </c>
      <c r="BK24" s="818"/>
      <c r="BL24" s="817">
        <v>160</v>
      </c>
      <c r="BM24" s="818"/>
      <c r="BN24" s="770">
        <v>45</v>
      </c>
      <c r="BO24" s="770"/>
      <c r="BP24" s="770">
        <v>45</v>
      </c>
      <c r="BQ24" s="770"/>
      <c r="BR24" s="770">
        <v>45</v>
      </c>
      <c r="BS24" s="770"/>
      <c r="BT24" s="770">
        <v>45</v>
      </c>
      <c r="BU24" s="770"/>
      <c r="BV24" s="770">
        <v>45</v>
      </c>
      <c r="BW24" s="770"/>
      <c r="BX24" s="770">
        <v>45</v>
      </c>
      <c r="BY24" s="770"/>
      <c r="BZ24" s="770">
        <v>45</v>
      </c>
      <c r="CA24" s="770"/>
      <c r="CB24" s="770">
        <v>45</v>
      </c>
      <c r="CC24" s="770"/>
      <c r="CD24" s="821"/>
      <c r="CE24" s="822"/>
      <c r="CF24" s="821"/>
      <c r="CG24" s="822"/>
      <c r="CH24" s="821"/>
      <c r="CI24" s="822"/>
      <c r="CJ24" s="821"/>
      <c r="CK24" s="822"/>
      <c r="CL24" s="821"/>
      <c r="CM24" s="822"/>
      <c r="CN24" s="821"/>
      <c r="CO24" s="822"/>
      <c r="CP24" s="821"/>
      <c r="CQ24" s="822"/>
      <c r="CR24" s="821"/>
      <c r="CS24" s="822"/>
      <c r="CT24" s="821"/>
      <c r="CU24" s="822"/>
      <c r="CV24" s="821"/>
      <c r="CW24" s="822"/>
      <c r="CX24" s="821"/>
      <c r="CY24" s="822"/>
      <c r="CZ24" s="821"/>
      <c r="DA24" s="822"/>
      <c r="DB24" s="821"/>
      <c r="DC24" s="822"/>
      <c r="DD24" s="821"/>
      <c r="DE24" s="822"/>
      <c r="DF24" s="821"/>
      <c r="DG24" s="822"/>
      <c r="DH24" s="821"/>
      <c r="DI24" s="822"/>
      <c r="DJ24" s="821"/>
      <c r="DK24" s="822"/>
      <c r="DL24" s="821"/>
      <c r="DM24" s="822"/>
      <c r="DN24" s="821"/>
      <c r="DO24" s="822"/>
      <c r="DP24" s="821"/>
      <c r="DQ24" s="822"/>
      <c r="DR24" s="690">
        <v>60</v>
      </c>
      <c r="DS24" s="691"/>
      <c r="DT24" s="690">
        <v>60</v>
      </c>
      <c r="DU24" s="691"/>
      <c r="DV24" s="690">
        <v>40</v>
      </c>
      <c r="DW24" s="691"/>
      <c r="DX24" s="821"/>
      <c r="DY24" s="822"/>
      <c r="DZ24" s="821"/>
      <c r="EA24" s="822"/>
      <c r="EB24" s="821"/>
      <c r="EC24" s="823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11"/>
      <c r="C25" s="312"/>
      <c r="D25" s="313"/>
      <c r="E25" s="314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824"/>
      <c r="U25" s="825"/>
      <c r="V25" s="824" t="s">
        <v>41</v>
      </c>
      <c r="W25" s="826"/>
      <c r="X25" s="826"/>
      <c r="Y25" s="826"/>
      <c r="Z25" s="826"/>
      <c r="AA25" s="826"/>
      <c r="AB25" s="826"/>
      <c r="AC25" s="826"/>
      <c r="AD25" s="826"/>
      <c r="AE25" s="826"/>
      <c r="AF25" s="826"/>
      <c r="AG25" s="826"/>
      <c r="AH25" s="826"/>
      <c r="AI25" s="826"/>
      <c r="AJ25" s="826"/>
      <c r="AK25" s="826"/>
      <c r="AL25" s="826"/>
      <c r="AM25" s="826"/>
      <c r="AN25" s="826"/>
      <c r="AO25" s="826"/>
      <c r="AP25" s="826"/>
      <c r="AQ25" s="826"/>
      <c r="AR25" s="826"/>
      <c r="AS25" s="826"/>
      <c r="AT25" s="826"/>
      <c r="AU25" s="826"/>
      <c r="AV25" s="826"/>
      <c r="AW25" s="826"/>
      <c r="AX25" s="826"/>
      <c r="AY25" s="826"/>
      <c r="AZ25" s="826"/>
      <c r="BA25" s="826"/>
      <c r="BB25" s="826"/>
      <c r="BC25" s="826"/>
      <c r="BD25" s="826"/>
      <c r="BE25" s="826"/>
      <c r="BF25" s="826"/>
      <c r="BG25" s="826"/>
      <c r="BH25" s="826"/>
      <c r="BI25" s="826"/>
      <c r="BJ25" s="826"/>
      <c r="BK25" s="826"/>
      <c r="BL25" s="826"/>
      <c r="BM25" s="826"/>
      <c r="BN25" s="826"/>
      <c r="BO25" s="825"/>
      <c r="BP25" s="824" t="s">
        <v>42</v>
      </c>
      <c r="BQ25" s="826"/>
      <c r="BR25" s="826"/>
      <c r="BS25" s="826"/>
      <c r="BT25" s="826"/>
      <c r="BU25" s="826"/>
      <c r="BV25" s="826"/>
      <c r="BW25" s="826"/>
      <c r="BX25" s="826"/>
      <c r="BY25" s="826"/>
      <c r="BZ25" s="826"/>
      <c r="CA25" s="826"/>
      <c r="CB25" s="826"/>
      <c r="CC25" s="826"/>
      <c r="CD25" s="824"/>
      <c r="CE25" s="825"/>
      <c r="CF25" s="824"/>
      <c r="CG25" s="825"/>
      <c r="CH25" s="824"/>
      <c r="CI25" s="825"/>
      <c r="CJ25" s="824"/>
      <c r="CK25" s="825"/>
      <c r="CL25" s="824"/>
      <c r="CM25" s="825"/>
      <c r="CN25" s="824"/>
      <c r="CO25" s="825"/>
      <c r="CP25" s="824"/>
      <c r="CQ25" s="825"/>
      <c r="CR25" s="824"/>
      <c r="CS25" s="825"/>
      <c r="CT25" s="824"/>
      <c r="CU25" s="825"/>
      <c r="CV25" s="824"/>
      <c r="CW25" s="825"/>
      <c r="CX25" s="824"/>
      <c r="CY25" s="825"/>
      <c r="CZ25" s="824"/>
      <c r="DA25" s="825"/>
      <c r="DB25" s="824"/>
      <c r="DC25" s="825"/>
      <c r="DD25" s="824"/>
      <c r="DE25" s="825"/>
      <c r="DF25" s="824"/>
      <c r="DG25" s="825"/>
      <c r="DH25" s="824"/>
      <c r="DI25" s="825"/>
      <c r="DJ25" s="824"/>
      <c r="DK25" s="825"/>
      <c r="DL25" s="824"/>
      <c r="DM25" s="825"/>
      <c r="DN25" s="247"/>
      <c r="DO25" s="251"/>
      <c r="DP25" s="826" t="s">
        <v>43</v>
      </c>
      <c r="DQ25" s="826"/>
      <c r="DR25" s="826"/>
      <c r="DS25" s="826"/>
      <c r="DT25" s="826"/>
      <c r="DU25" s="826"/>
      <c r="DV25" s="826"/>
      <c r="DW25" s="826"/>
      <c r="DX25" s="826"/>
      <c r="DY25" s="825"/>
      <c r="DZ25" s="824"/>
      <c r="EA25" s="825"/>
      <c r="EB25" s="824"/>
      <c r="EC25" s="827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16" t="s">
        <v>24</v>
      </c>
      <c r="C26" s="332" t="s">
        <v>118</v>
      </c>
      <c r="D26" s="309" t="s">
        <v>19</v>
      </c>
      <c r="E26" s="333" t="s">
        <v>0</v>
      </c>
      <c r="F26" s="798"/>
      <c r="G26" s="798"/>
      <c r="H26" s="798"/>
      <c r="I26" s="798"/>
      <c r="J26" s="798"/>
      <c r="K26" s="798"/>
      <c r="L26" s="798"/>
      <c r="M26" s="798"/>
      <c r="N26" s="798"/>
      <c r="O26" s="798"/>
      <c r="P26" s="798"/>
      <c r="Q26" s="798"/>
      <c r="R26" s="798"/>
      <c r="S26" s="798"/>
      <c r="T26" s="817">
        <v>40</v>
      </c>
      <c r="U26" s="818"/>
      <c r="V26" s="817">
        <v>60</v>
      </c>
      <c r="W26" s="818"/>
      <c r="X26" s="817">
        <v>60</v>
      </c>
      <c r="Y26" s="818"/>
      <c r="Z26" s="817">
        <v>60</v>
      </c>
      <c r="AA26" s="818"/>
      <c r="AB26" s="817">
        <v>60</v>
      </c>
      <c r="AC26" s="818"/>
      <c r="AD26" s="817">
        <v>60</v>
      </c>
      <c r="AE26" s="818"/>
      <c r="AF26" s="817">
        <v>60</v>
      </c>
      <c r="AG26" s="818"/>
      <c r="AH26" s="817">
        <v>60</v>
      </c>
      <c r="AI26" s="818"/>
      <c r="AJ26" s="817">
        <v>60</v>
      </c>
      <c r="AK26" s="818"/>
      <c r="AL26" s="817">
        <v>60</v>
      </c>
      <c r="AM26" s="818"/>
      <c r="AN26" s="817">
        <v>60</v>
      </c>
      <c r="AO26" s="818"/>
      <c r="AP26" s="817">
        <v>40</v>
      </c>
      <c r="AQ26" s="818"/>
      <c r="AR26" s="817">
        <v>40</v>
      </c>
      <c r="AS26" s="818"/>
      <c r="AT26" s="817">
        <v>60</v>
      </c>
      <c r="AU26" s="818"/>
      <c r="AV26" s="817">
        <v>60</v>
      </c>
      <c r="AW26" s="818"/>
      <c r="AX26" s="817">
        <v>60</v>
      </c>
      <c r="AY26" s="818"/>
      <c r="AZ26" s="817">
        <v>60</v>
      </c>
      <c r="BA26" s="818"/>
      <c r="BB26" s="817">
        <v>60</v>
      </c>
      <c r="BC26" s="818"/>
      <c r="BD26" s="817">
        <v>60</v>
      </c>
      <c r="BE26" s="818"/>
      <c r="BF26" s="817">
        <v>60</v>
      </c>
      <c r="BG26" s="818"/>
      <c r="BH26" s="817">
        <v>60</v>
      </c>
      <c r="BI26" s="818"/>
      <c r="BJ26" s="817">
        <v>60</v>
      </c>
      <c r="BK26" s="818"/>
      <c r="BL26" s="817">
        <v>60</v>
      </c>
      <c r="BM26" s="818"/>
      <c r="BN26" s="817">
        <v>60</v>
      </c>
      <c r="BO26" s="818"/>
      <c r="BP26" s="821"/>
      <c r="BQ26" s="822"/>
      <c r="BR26" s="821"/>
      <c r="BS26" s="822"/>
      <c r="BT26" s="821"/>
      <c r="BU26" s="822"/>
      <c r="BV26" s="821"/>
      <c r="BW26" s="822"/>
      <c r="BX26" s="821"/>
      <c r="BY26" s="822"/>
      <c r="BZ26" s="821"/>
      <c r="CA26" s="822"/>
      <c r="CB26" s="821"/>
      <c r="CC26" s="822"/>
      <c r="CD26" s="821"/>
      <c r="CE26" s="822"/>
      <c r="CF26" s="821"/>
      <c r="CG26" s="822"/>
      <c r="CH26" s="821"/>
      <c r="CI26" s="822"/>
      <c r="CJ26" s="821"/>
      <c r="CK26" s="822"/>
      <c r="CL26" s="821"/>
      <c r="CM26" s="822"/>
      <c r="CN26" s="770">
        <v>20</v>
      </c>
      <c r="CO26" s="770"/>
      <c r="CP26" s="770">
        <v>40</v>
      </c>
      <c r="CQ26" s="770"/>
      <c r="CR26" s="770">
        <v>40</v>
      </c>
      <c r="CS26" s="770"/>
      <c r="CT26" s="770">
        <v>40</v>
      </c>
      <c r="CU26" s="770"/>
      <c r="CV26" s="770">
        <v>40</v>
      </c>
      <c r="CW26" s="770"/>
      <c r="CX26" s="770">
        <v>40</v>
      </c>
      <c r="CY26" s="770"/>
      <c r="CZ26" s="821"/>
      <c r="DA26" s="822"/>
      <c r="DB26" s="821"/>
      <c r="DC26" s="822"/>
      <c r="DD26" s="821"/>
      <c r="DE26" s="822"/>
      <c r="DF26" s="821"/>
      <c r="DG26" s="822"/>
      <c r="DH26" s="821"/>
      <c r="DI26" s="822"/>
      <c r="DJ26" s="821"/>
      <c r="DK26" s="822"/>
      <c r="DL26" s="821"/>
      <c r="DM26" s="822"/>
      <c r="DN26" s="821"/>
      <c r="DO26" s="822"/>
      <c r="DP26" s="821"/>
      <c r="DQ26" s="822"/>
      <c r="DR26" s="821"/>
      <c r="DS26" s="822"/>
      <c r="DT26" s="821"/>
      <c r="DU26" s="822"/>
      <c r="DV26" s="821"/>
      <c r="DW26" s="822"/>
      <c r="DX26" s="821"/>
      <c r="DY26" s="822"/>
      <c r="DZ26" s="821"/>
      <c r="EA26" s="822"/>
      <c r="EB26" s="821"/>
      <c r="EC26" s="823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11"/>
      <c r="C27" s="324"/>
      <c r="D27" s="325"/>
      <c r="E27" s="326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18"/>
      <c r="T27" s="760" t="s">
        <v>117</v>
      </c>
      <c r="U27" s="761"/>
      <c r="V27" s="761"/>
      <c r="W27" s="761"/>
      <c r="X27" s="761"/>
      <c r="Y27" s="761"/>
      <c r="Z27" s="761"/>
      <c r="AA27" s="761"/>
      <c r="AB27" s="761"/>
      <c r="AC27" s="761"/>
      <c r="AD27" s="761"/>
      <c r="AE27" s="761"/>
      <c r="AF27" s="761"/>
      <c r="AG27" s="761"/>
      <c r="AH27" s="761"/>
      <c r="AI27" s="761"/>
      <c r="AJ27" s="761"/>
      <c r="AK27" s="761"/>
      <c r="AL27" s="761"/>
      <c r="AM27" s="761"/>
      <c r="AN27" s="761"/>
      <c r="AO27" s="761"/>
      <c r="AP27" s="761"/>
      <c r="AQ27" s="762"/>
      <c r="AR27" s="760" t="s">
        <v>122</v>
      </c>
      <c r="AS27" s="761"/>
      <c r="AT27" s="761"/>
      <c r="AU27" s="761"/>
      <c r="AV27" s="761"/>
      <c r="AW27" s="761"/>
      <c r="AX27" s="761"/>
      <c r="AY27" s="761"/>
      <c r="AZ27" s="761"/>
      <c r="BA27" s="761"/>
      <c r="BB27" s="761"/>
      <c r="BC27" s="761"/>
      <c r="BD27" s="761"/>
      <c r="BE27" s="761"/>
      <c r="BF27" s="761"/>
      <c r="BG27" s="761"/>
      <c r="BH27" s="761"/>
      <c r="BI27" s="761"/>
      <c r="BJ27" s="761"/>
      <c r="BK27" s="761"/>
      <c r="BL27" s="761"/>
      <c r="BM27" s="761"/>
      <c r="BN27" s="761"/>
      <c r="BO27" s="762"/>
      <c r="BP27" s="824" t="s">
        <v>39</v>
      </c>
      <c r="BQ27" s="826"/>
      <c r="BR27" s="826"/>
      <c r="BS27" s="826"/>
      <c r="BT27" s="826"/>
      <c r="BU27" s="826"/>
      <c r="BV27" s="826"/>
      <c r="BW27" s="826"/>
      <c r="BX27" s="826"/>
      <c r="BY27" s="826"/>
      <c r="BZ27" s="826"/>
      <c r="CA27" s="826"/>
      <c r="CB27" s="826"/>
      <c r="CC27" s="826"/>
      <c r="CD27" s="826"/>
      <c r="CE27" s="826"/>
      <c r="CF27" s="826"/>
      <c r="CG27" s="826"/>
      <c r="CH27" s="826"/>
      <c r="CI27" s="826"/>
      <c r="CJ27" s="826"/>
      <c r="CK27" s="826"/>
      <c r="CL27" s="826"/>
      <c r="CM27" s="825"/>
      <c r="CN27" s="824" t="s">
        <v>40</v>
      </c>
      <c r="CO27" s="826"/>
      <c r="CP27" s="826"/>
      <c r="CQ27" s="826"/>
      <c r="CR27" s="826"/>
      <c r="CS27" s="826"/>
      <c r="CT27" s="826"/>
      <c r="CU27" s="826"/>
      <c r="CV27" s="826"/>
      <c r="CW27" s="826"/>
      <c r="CX27" s="826"/>
      <c r="CY27" s="826"/>
      <c r="CZ27" s="826"/>
      <c r="DA27" s="826"/>
      <c r="DB27" s="826"/>
      <c r="DC27" s="826"/>
      <c r="DD27" s="826"/>
      <c r="DE27" s="825"/>
      <c r="DF27" s="824"/>
      <c r="DG27" s="825"/>
      <c r="DH27" s="824"/>
      <c r="DI27" s="825"/>
      <c r="DJ27" s="824"/>
      <c r="DK27" s="825"/>
      <c r="DL27" s="247"/>
      <c r="DM27" s="248"/>
      <c r="DN27" s="824"/>
      <c r="DO27" s="825"/>
      <c r="DP27" s="824"/>
      <c r="DQ27" s="825"/>
      <c r="DR27" s="824"/>
      <c r="DS27" s="825"/>
      <c r="DT27" s="824"/>
      <c r="DU27" s="825"/>
      <c r="DV27" s="824"/>
      <c r="DW27" s="825"/>
      <c r="DX27" s="824"/>
      <c r="DY27" s="825"/>
      <c r="DZ27" s="824"/>
      <c r="EA27" s="825"/>
      <c r="EB27" s="824"/>
      <c r="EC27" s="827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27" t="s">
        <v>23</v>
      </c>
      <c r="C28" s="332" t="s">
        <v>54</v>
      </c>
      <c r="D28" s="309" t="s">
        <v>37</v>
      </c>
      <c r="E28" s="333" t="s">
        <v>14</v>
      </c>
      <c r="F28" s="798"/>
      <c r="G28" s="798"/>
      <c r="H28" s="770">
        <v>20</v>
      </c>
      <c r="I28" s="770"/>
      <c r="J28" s="770">
        <v>20</v>
      </c>
      <c r="K28" s="770"/>
      <c r="L28" s="770">
        <v>20</v>
      </c>
      <c r="M28" s="770"/>
      <c r="N28" s="770">
        <v>20</v>
      </c>
      <c r="O28" s="770"/>
      <c r="P28" s="770">
        <v>20</v>
      </c>
      <c r="Q28" s="770"/>
      <c r="R28" s="770">
        <v>20</v>
      </c>
      <c r="S28" s="770"/>
      <c r="T28" s="817">
        <v>35</v>
      </c>
      <c r="U28" s="818"/>
      <c r="V28" s="817">
        <v>40</v>
      </c>
      <c r="W28" s="818"/>
      <c r="X28" s="817">
        <v>40</v>
      </c>
      <c r="Y28" s="818"/>
      <c r="Z28" s="817">
        <v>40</v>
      </c>
      <c r="AA28" s="818"/>
      <c r="AB28" s="817">
        <v>40</v>
      </c>
      <c r="AC28" s="818"/>
      <c r="AD28" s="817">
        <v>40</v>
      </c>
      <c r="AE28" s="818"/>
      <c r="AF28" s="817">
        <v>40</v>
      </c>
      <c r="AG28" s="818"/>
      <c r="AH28" s="817">
        <v>40</v>
      </c>
      <c r="AI28" s="818"/>
      <c r="AJ28" s="817">
        <v>40</v>
      </c>
      <c r="AK28" s="818"/>
      <c r="AL28" s="817">
        <v>40</v>
      </c>
      <c r="AM28" s="818"/>
      <c r="AN28" s="817">
        <v>40</v>
      </c>
      <c r="AO28" s="818"/>
      <c r="AP28" s="770">
        <v>85</v>
      </c>
      <c r="AQ28" s="770"/>
      <c r="AR28" s="817">
        <v>120</v>
      </c>
      <c r="AS28" s="818"/>
      <c r="AT28" s="817">
        <v>120</v>
      </c>
      <c r="AU28" s="818"/>
      <c r="AV28" s="817">
        <v>120</v>
      </c>
      <c r="AW28" s="818"/>
      <c r="AX28" s="817">
        <v>120</v>
      </c>
      <c r="AY28" s="818"/>
      <c r="AZ28" s="817">
        <v>120</v>
      </c>
      <c r="BA28" s="818"/>
      <c r="BB28" s="817">
        <v>120</v>
      </c>
      <c r="BC28" s="818"/>
      <c r="BD28" s="817">
        <v>120</v>
      </c>
      <c r="BE28" s="818"/>
      <c r="BF28" s="817">
        <v>120</v>
      </c>
      <c r="BG28" s="818"/>
      <c r="BH28" s="817">
        <v>120</v>
      </c>
      <c r="BI28" s="818"/>
      <c r="BJ28" s="817">
        <v>120</v>
      </c>
      <c r="BK28" s="818"/>
      <c r="BL28" s="817">
        <v>120</v>
      </c>
      <c r="BM28" s="818"/>
      <c r="BN28" s="817">
        <v>120</v>
      </c>
      <c r="BO28" s="818"/>
      <c r="BP28" s="817">
        <v>120</v>
      </c>
      <c r="BQ28" s="818"/>
      <c r="BR28" s="817">
        <v>120</v>
      </c>
      <c r="BS28" s="818"/>
      <c r="BT28" s="817">
        <v>160</v>
      </c>
      <c r="BU28" s="818"/>
      <c r="BV28" s="817">
        <v>160</v>
      </c>
      <c r="BW28" s="818"/>
      <c r="BX28" s="817">
        <v>160</v>
      </c>
      <c r="BY28" s="818"/>
      <c r="BZ28" s="817">
        <v>160</v>
      </c>
      <c r="CA28" s="818"/>
      <c r="CB28" s="817">
        <v>160</v>
      </c>
      <c r="CC28" s="818"/>
      <c r="CD28" s="817">
        <v>160</v>
      </c>
      <c r="CE28" s="818"/>
      <c r="CF28" s="817">
        <v>160</v>
      </c>
      <c r="CG28" s="818"/>
      <c r="CH28" s="817">
        <v>160</v>
      </c>
      <c r="CI28" s="818"/>
      <c r="CJ28" s="817">
        <v>160</v>
      </c>
      <c r="CK28" s="818"/>
      <c r="CL28" s="817">
        <v>145</v>
      </c>
      <c r="CM28" s="818"/>
      <c r="CN28" s="817">
        <v>145</v>
      </c>
      <c r="CO28" s="818"/>
      <c r="CP28" s="817">
        <v>145</v>
      </c>
      <c r="CQ28" s="818"/>
      <c r="CR28" s="817">
        <v>160</v>
      </c>
      <c r="CS28" s="818"/>
      <c r="CT28" s="817">
        <v>160</v>
      </c>
      <c r="CU28" s="818"/>
      <c r="CV28" s="817">
        <v>160</v>
      </c>
      <c r="CW28" s="818"/>
      <c r="CX28" s="817">
        <v>160</v>
      </c>
      <c r="CY28" s="818"/>
      <c r="CZ28" s="817">
        <v>160</v>
      </c>
      <c r="DA28" s="818"/>
      <c r="DB28" s="817">
        <v>160</v>
      </c>
      <c r="DC28" s="818"/>
      <c r="DD28" s="817">
        <v>160</v>
      </c>
      <c r="DE28" s="818"/>
      <c r="DF28" s="817">
        <v>160</v>
      </c>
      <c r="DG28" s="818"/>
      <c r="DH28" s="817">
        <v>160</v>
      </c>
      <c r="DI28" s="818"/>
      <c r="DJ28" s="817">
        <v>145</v>
      </c>
      <c r="DK28" s="818"/>
      <c r="DL28" s="821"/>
      <c r="DM28" s="822"/>
      <c r="DN28" s="821"/>
      <c r="DO28" s="822"/>
      <c r="DP28" s="821"/>
      <c r="DQ28" s="822"/>
      <c r="DR28" s="821"/>
      <c r="DS28" s="822"/>
      <c r="DT28" s="821"/>
      <c r="DU28" s="822"/>
      <c r="DV28" s="821"/>
      <c r="DW28" s="822"/>
      <c r="DX28" s="821"/>
      <c r="DY28" s="822"/>
      <c r="DZ28" s="821"/>
      <c r="EA28" s="822"/>
      <c r="EB28" s="821"/>
      <c r="EC28" s="823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28"/>
      <c r="C29" s="329"/>
      <c r="D29" s="329"/>
      <c r="E29" s="330"/>
      <c r="F29" s="220"/>
      <c r="G29" s="220"/>
      <c r="H29" s="824"/>
      <c r="I29" s="825"/>
      <c r="J29" s="824"/>
      <c r="K29" s="825"/>
      <c r="L29" s="824"/>
      <c r="M29" s="825"/>
      <c r="N29" s="824"/>
      <c r="O29" s="825"/>
      <c r="P29" s="824"/>
      <c r="Q29" s="825"/>
      <c r="R29" s="824"/>
      <c r="S29" s="825"/>
      <c r="T29" s="824"/>
      <c r="U29" s="825"/>
      <c r="V29" s="824"/>
      <c r="W29" s="825"/>
      <c r="X29" s="824"/>
      <c r="Y29" s="825"/>
      <c r="Z29" s="824"/>
      <c r="AA29" s="825"/>
      <c r="AB29" s="824"/>
      <c r="AC29" s="825"/>
      <c r="AD29" s="824"/>
      <c r="AE29" s="825"/>
      <c r="AF29" s="824"/>
      <c r="AG29" s="825"/>
      <c r="AH29" s="824"/>
      <c r="AI29" s="825"/>
      <c r="AJ29" s="824"/>
      <c r="AK29" s="825"/>
      <c r="AL29" s="824"/>
      <c r="AM29" s="825"/>
      <c r="AN29" s="824"/>
      <c r="AO29" s="825"/>
      <c r="AP29" s="824"/>
      <c r="AQ29" s="825"/>
      <c r="AR29" s="760" t="s">
        <v>123</v>
      </c>
      <c r="AS29" s="761"/>
      <c r="AT29" s="761"/>
      <c r="AU29" s="761"/>
      <c r="AV29" s="761"/>
      <c r="AW29" s="761"/>
      <c r="AX29" s="761"/>
      <c r="AY29" s="761"/>
      <c r="AZ29" s="761"/>
      <c r="BA29" s="761"/>
      <c r="BB29" s="761"/>
      <c r="BC29" s="761"/>
      <c r="BD29" s="761"/>
      <c r="BE29" s="761"/>
      <c r="BF29" s="761"/>
      <c r="BG29" s="761"/>
      <c r="BH29" s="761"/>
      <c r="BI29" s="761"/>
      <c r="BJ29" s="761"/>
      <c r="BK29" s="761"/>
      <c r="BL29" s="761"/>
      <c r="BM29" s="761"/>
      <c r="BN29" s="761"/>
      <c r="BO29" s="762"/>
      <c r="BP29" s="760" t="s">
        <v>124</v>
      </c>
      <c r="BQ29" s="826"/>
      <c r="BR29" s="826"/>
      <c r="BS29" s="826"/>
      <c r="BT29" s="826"/>
      <c r="BU29" s="826"/>
      <c r="BV29" s="826"/>
      <c r="BW29" s="826"/>
      <c r="BX29" s="826"/>
      <c r="BY29" s="826"/>
      <c r="BZ29" s="826"/>
      <c r="CA29" s="826"/>
      <c r="CB29" s="826"/>
      <c r="CC29" s="826"/>
      <c r="CD29" s="826"/>
      <c r="CE29" s="826"/>
      <c r="CF29" s="826"/>
      <c r="CG29" s="826"/>
      <c r="CH29" s="826"/>
      <c r="CI29" s="826"/>
      <c r="CJ29" s="826"/>
      <c r="CK29" s="826"/>
      <c r="CL29" s="826"/>
      <c r="CM29" s="826"/>
      <c r="CN29" s="826"/>
      <c r="CO29" s="826"/>
      <c r="CP29" s="826"/>
      <c r="CQ29" s="826"/>
      <c r="CR29" s="826"/>
      <c r="CS29" s="826"/>
      <c r="CT29" s="826"/>
      <c r="CU29" s="826"/>
      <c r="CV29" s="826"/>
      <c r="CW29" s="826"/>
      <c r="CX29" s="826"/>
      <c r="CY29" s="826"/>
      <c r="CZ29" s="826"/>
      <c r="DA29" s="826"/>
      <c r="DB29" s="826"/>
      <c r="DC29" s="826"/>
      <c r="DD29" s="826"/>
      <c r="DE29" s="826"/>
      <c r="DF29" s="826"/>
      <c r="DG29" s="826"/>
      <c r="DH29" s="826"/>
      <c r="DI29" s="826"/>
      <c r="DJ29" s="826"/>
      <c r="DK29" s="825"/>
      <c r="DL29" s="824"/>
      <c r="DM29" s="825"/>
      <c r="DN29" s="824"/>
      <c r="DO29" s="825"/>
      <c r="DP29" s="824"/>
      <c r="DQ29" s="825"/>
      <c r="DR29" s="824"/>
      <c r="DS29" s="825"/>
      <c r="DT29" s="824"/>
      <c r="DU29" s="825"/>
      <c r="DV29" s="824"/>
      <c r="DW29" s="825"/>
      <c r="DX29" s="824"/>
      <c r="DY29" s="825"/>
      <c r="DZ29" s="824"/>
      <c r="EA29" s="825"/>
      <c r="EB29" s="824"/>
      <c r="EC29" s="827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27" t="s">
        <v>25</v>
      </c>
      <c r="C30" s="828" t="s">
        <v>125</v>
      </c>
      <c r="D30" s="309" t="s">
        <v>30</v>
      </c>
      <c r="E30" s="331" t="s">
        <v>21</v>
      </c>
      <c r="F30" s="798"/>
      <c r="G30" s="798"/>
      <c r="H30" s="798"/>
      <c r="I30" s="798"/>
      <c r="J30" s="798"/>
      <c r="K30" s="798"/>
      <c r="L30" s="798"/>
      <c r="M30" s="798"/>
      <c r="N30" s="798"/>
      <c r="O30" s="798"/>
      <c r="P30" s="798"/>
      <c r="Q30" s="798"/>
      <c r="R30" s="798"/>
      <c r="S30" s="798"/>
      <c r="T30" s="770">
        <v>60</v>
      </c>
      <c r="U30" s="770"/>
      <c r="V30" s="770">
        <v>60</v>
      </c>
      <c r="W30" s="770"/>
      <c r="X30" s="770">
        <v>60</v>
      </c>
      <c r="Y30" s="770"/>
      <c r="Z30" s="770">
        <v>60</v>
      </c>
      <c r="AA30" s="770"/>
      <c r="AB30" s="770">
        <v>60</v>
      </c>
      <c r="AC30" s="770"/>
      <c r="AD30" s="770">
        <v>60</v>
      </c>
      <c r="AE30" s="770"/>
      <c r="AF30" s="770">
        <v>60</v>
      </c>
      <c r="AG30" s="770"/>
      <c r="AH30" s="770">
        <v>60</v>
      </c>
      <c r="AI30" s="770"/>
      <c r="AJ30" s="770">
        <v>60</v>
      </c>
      <c r="AK30" s="770"/>
      <c r="AL30" s="770">
        <v>60</v>
      </c>
      <c r="AM30" s="770"/>
      <c r="AN30" s="770">
        <v>60</v>
      </c>
      <c r="AO30" s="770"/>
      <c r="AP30" s="770">
        <v>60</v>
      </c>
      <c r="AQ30" s="770"/>
      <c r="AR30" s="770">
        <v>100</v>
      </c>
      <c r="AS30" s="770"/>
      <c r="AT30" s="770">
        <v>100</v>
      </c>
      <c r="AU30" s="770"/>
      <c r="AV30" s="770">
        <v>100</v>
      </c>
      <c r="AW30" s="770"/>
      <c r="AX30" s="770">
        <v>100</v>
      </c>
      <c r="AY30" s="770"/>
      <c r="AZ30" s="770">
        <v>100</v>
      </c>
      <c r="BA30" s="770"/>
      <c r="BB30" s="770">
        <v>100</v>
      </c>
      <c r="BC30" s="770"/>
      <c r="BD30" s="770">
        <v>100</v>
      </c>
      <c r="BE30" s="770"/>
      <c r="BF30" s="770">
        <v>100</v>
      </c>
      <c r="BG30" s="770"/>
      <c r="BH30" s="770">
        <v>100</v>
      </c>
      <c r="BI30" s="770"/>
      <c r="BJ30" s="770">
        <v>100</v>
      </c>
      <c r="BK30" s="770"/>
      <c r="BL30" s="770">
        <v>100</v>
      </c>
      <c r="BM30" s="770"/>
      <c r="BN30" s="770">
        <v>60</v>
      </c>
      <c r="BO30" s="770"/>
      <c r="BP30" s="770">
        <v>60</v>
      </c>
      <c r="BQ30" s="770"/>
      <c r="BR30" s="770">
        <v>100</v>
      </c>
      <c r="BS30" s="770"/>
      <c r="BT30" s="770">
        <v>100</v>
      </c>
      <c r="BU30" s="770"/>
      <c r="BV30" s="770">
        <v>100</v>
      </c>
      <c r="BW30" s="770"/>
      <c r="BX30" s="770">
        <v>100</v>
      </c>
      <c r="BY30" s="770"/>
      <c r="BZ30" s="770">
        <v>100</v>
      </c>
      <c r="CA30" s="770"/>
      <c r="CB30" s="770">
        <v>100</v>
      </c>
      <c r="CC30" s="770"/>
      <c r="CD30" s="770">
        <v>100</v>
      </c>
      <c r="CE30" s="770"/>
      <c r="CF30" s="770">
        <v>100</v>
      </c>
      <c r="CG30" s="770"/>
      <c r="CH30" s="770">
        <v>100</v>
      </c>
      <c r="CI30" s="770"/>
      <c r="CJ30" s="770">
        <v>100</v>
      </c>
      <c r="CK30" s="770"/>
      <c r="CL30" s="770">
        <v>60</v>
      </c>
      <c r="CM30" s="770"/>
      <c r="CN30" s="770">
        <v>60</v>
      </c>
      <c r="CO30" s="770"/>
      <c r="CP30" s="770">
        <v>100</v>
      </c>
      <c r="CQ30" s="770"/>
      <c r="CR30" s="770">
        <v>100</v>
      </c>
      <c r="CS30" s="770"/>
      <c r="CT30" s="770">
        <v>100</v>
      </c>
      <c r="CU30" s="770"/>
      <c r="CV30" s="770">
        <v>100</v>
      </c>
      <c r="CW30" s="770"/>
      <c r="CX30" s="770">
        <v>100</v>
      </c>
      <c r="CY30" s="770"/>
      <c r="CZ30" s="770">
        <v>100</v>
      </c>
      <c r="DA30" s="770"/>
      <c r="DB30" s="770">
        <v>100</v>
      </c>
      <c r="DC30" s="770"/>
      <c r="DD30" s="770">
        <v>100</v>
      </c>
      <c r="DE30" s="770"/>
      <c r="DF30" s="770">
        <v>90</v>
      </c>
      <c r="DG30" s="770"/>
      <c r="DH30" s="770">
        <v>90</v>
      </c>
      <c r="DI30" s="770"/>
      <c r="DJ30" s="770">
        <v>60</v>
      </c>
      <c r="DK30" s="770"/>
      <c r="DL30" s="821"/>
      <c r="DM30" s="822"/>
      <c r="DN30" s="821"/>
      <c r="DO30" s="822"/>
      <c r="DP30" s="821"/>
      <c r="DQ30" s="822"/>
      <c r="DR30" s="821"/>
      <c r="DS30" s="822"/>
      <c r="DT30" s="821"/>
      <c r="DU30" s="822"/>
      <c r="DV30" s="821"/>
      <c r="DW30" s="822"/>
      <c r="DX30" s="821"/>
      <c r="DY30" s="822"/>
      <c r="DZ30" s="821"/>
      <c r="EA30" s="822"/>
      <c r="EB30" s="821"/>
      <c r="EC30" s="823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11"/>
      <c r="C31" s="829"/>
      <c r="D31" s="313"/>
      <c r="E31" s="314"/>
      <c r="F31" s="830"/>
      <c r="G31" s="831"/>
      <c r="H31" s="830"/>
      <c r="I31" s="831"/>
      <c r="J31" s="830"/>
      <c r="K31" s="831"/>
      <c r="L31" s="830"/>
      <c r="M31" s="831"/>
      <c r="N31" s="830"/>
      <c r="O31" s="831"/>
      <c r="P31" s="830"/>
      <c r="Q31" s="831"/>
      <c r="R31" s="830"/>
      <c r="S31" s="831"/>
      <c r="T31" s="824"/>
      <c r="U31" s="825"/>
      <c r="V31" s="824"/>
      <c r="W31" s="825"/>
      <c r="X31" s="824"/>
      <c r="Y31" s="825"/>
      <c r="Z31" s="824"/>
      <c r="AA31" s="825"/>
      <c r="AB31" s="824"/>
      <c r="AC31" s="825"/>
      <c r="AD31" s="824"/>
      <c r="AE31" s="825"/>
      <c r="AF31" s="824"/>
      <c r="AG31" s="825"/>
      <c r="AH31" s="824"/>
      <c r="AI31" s="825"/>
      <c r="AJ31" s="824"/>
      <c r="AK31" s="825"/>
      <c r="AL31" s="824"/>
      <c r="AM31" s="825"/>
      <c r="AN31" s="824"/>
      <c r="AO31" s="825"/>
      <c r="AP31" s="824"/>
      <c r="AQ31" s="825"/>
      <c r="AR31" s="824"/>
      <c r="AS31" s="825"/>
      <c r="AT31" s="824"/>
      <c r="AU31" s="825"/>
      <c r="AV31" s="824"/>
      <c r="AW31" s="825"/>
      <c r="AX31" s="824"/>
      <c r="AY31" s="825"/>
      <c r="AZ31" s="824"/>
      <c r="BA31" s="825"/>
      <c r="BB31" s="824"/>
      <c r="BC31" s="825"/>
      <c r="BD31" s="824"/>
      <c r="BE31" s="825"/>
      <c r="BF31" s="824"/>
      <c r="BG31" s="825"/>
      <c r="BH31" s="824"/>
      <c r="BI31" s="825"/>
      <c r="BJ31" s="824"/>
      <c r="BK31" s="825"/>
      <c r="BL31" s="824"/>
      <c r="BM31" s="825"/>
      <c r="BN31" s="824"/>
      <c r="BO31" s="825"/>
      <c r="BP31" s="824"/>
      <c r="BQ31" s="825"/>
      <c r="BR31" s="824"/>
      <c r="BS31" s="825"/>
      <c r="BT31" s="824"/>
      <c r="BU31" s="825"/>
      <c r="BV31" s="824"/>
      <c r="BW31" s="825"/>
      <c r="BX31" s="824"/>
      <c r="BY31" s="825"/>
      <c r="BZ31" s="824"/>
      <c r="CA31" s="825"/>
      <c r="CB31" s="824"/>
      <c r="CC31" s="825"/>
      <c r="CD31" s="824"/>
      <c r="CE31" s="825"/>
      <c r="CF31" s="824"/>
      <c r="CG31" s="825"/>
      <c r="CH31" s="824"/>
      <c r="CI31" s="825"/>
      <c r="CJ31" s="824"/>
      <c r="CK31" s="825"/>
      <c r="CL31" s="824"/>
      <c r="CM31" s="825"/>
      <c r="CN31" s="824"/>
      <c r="CO31" s="825"/>
      <c r="CP31" s="824"/>
      <c r="CQ31" s="825"/>
      <c r="CR31" s="824"/>
      <c r="CS31" s="825"/>
      <c r="CT31" s="824"/>
      <c r="CU31" s="825"/>
      <c r="CV31" s="824"/>
      <c r="CW31" s="825"/>
      <c r="CX31" s="824"/>
      <c r="CY31" s="825"/>
      <c r="CZ31" s="824"/>
      <c r="DA31" s="825"/>
      <c r="DB31" s="824"/>
      <c r="DC31" s="825"/>
      <c r="DD31" s="824"/>
      <c r="DE31" s="825"/>
      <c r="DF31" s="824"/>
      <c r="DG31" s="825"/>
      <c r="DH31" s="824"/>
      <c r="DI31" s="825"/>
      <c r="DJ31" s="824"/>
      <c r="DK31" s="825"/>
      <c r="DL31" s="824"/>
      <c r="DM31" s="825"/>
      <c r="DN31" s="824"/>
      <c r="DO31" s="825"/>
      <c r="DP31" s="824"/>
      <c r="DQ31" s="825"/>
      <c r="DR31" s="824"/>
      <c r="DS31" s="825"/>
      <c r="DT31" s="824"/>
      <c r="DU31" s="825"/>
      <c r="DV31" s="824"/>
      <c r="DW31" s="825"/>
      <c r="DX31" s="824"/>
      <c r="DY31" s="825"/>
      <c r="DZ31" s="824"/>
      <c r="EA31" s="825"/>
      <c r="EB31" s="824"/>
      <c r="EC31" s="827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683"/>
      <c r="G32" s="683"/>
      <c r="H32" s="681"/>
      <c r="I32" s="681"/>
      <c r="J32" s="681"/>
      <c r="K32" s="681"/>
      <c r="L32" s="681"/>
      <c r="M32" s="681"/>
      <c r="N32" s="681"/>
      <c r="O32" s="681"/>
      <c r="P32" s="681"/>
      <c r="Q32" s="681"/>
      <c r="R32" s="681"/>
      <c r="S32" s="681"/>
      <c r="T32" s="681"/>
      <c r="U32" s="681"/>
      <c r="V32" s="681"/>
      <c r="W32" s="681"/>
      <c r="X32" s="681"/>
      <c r="Y32" s="681"/>
      <c r="Z32" s="681"/>
      <c r="AA32" s="681"/>
      <c r="AB32" s="681"/>
      <c r="AC32" s="681"/>
      <c r="AD32" s="681"/>
      <c r="AE32" s="681"/>
      <c r="AF32" s="681"/>
      <c r="AG32" s="681"/>
      <c r="AH32" s="681"/>
      <c r="AI32" s="681"/>
      <c r="AJ32" s="681"/>
      <c r="AK32" s="681"/>
      <c r="AL32" s="681"/>
      <c r="AM32" s="681"/>
      <c r="AN32" s="681"/>
      <c r="AO32" s="681"/>
      <c r="AP32" s="681"/>
      <c r="AQ32" s="681"/>
      <c r="AR32" s="681"/>
      <c r="AS32" s="681"/>
      <c r="AT32" s="681"/>
      <c r="AU32" s="681"/>
      <c r="AV32" s="681"/>
      <c r="AW32" s="681"/>
      <c r="AX32" s="681"/>
      <c r="AY32" s="681"/>
      <c r="AZ32" s="681"/>
      <c r="BA32" s="681"/>
      <c r="BB32" s="681"/>
      <c r="BC32" s="681"/>
      <c r="BD32" s="681"/>
      <c r="BE32" s="681"/>
      <c r="BF32" s="681"/>
      <c r="BG32" s="681"/>
      <c r="BH32" s="681"/>
      <c r="BI32" s="681"/>
      <c r="BJ32" s="681"/>
      <c r="BK32" s="681"/>
      <c r="BL32" s="681"/>
      <c r="BM32" s="681"/>
      <c r="BN32" s="681"/>
      <c r="BO32" s="681"/>
      <c r="BP32" s="681"/>
      <c r="BQ32" s="681"/>
      <c r="BR32" s="681"/>
      <c r="BS32" s="681"/>
      <c r="BT32" s="681"/>
      <c r="BU32" s="681"/>
      <c r="BV32" s="681"/>
      <c r="BW32" s="681"/>
      <c r="BX32" s="681"/>
      <c r="BY32" s="681"/>
      <c r="BZ32" s="681"/>
      <c r="CA32" s="681"/>
      <c r="CB32" s="681"/>
      <c r="CC32" s="681"/>
      <c r="CD32" s="681"/>
      <c r="CE32" s="681"/>
      <c r="CF32" s="681"/>
      <c r="CG32" s="681"/>
      <c r="CH32" s="681"/>
      <c r="CI32" s="681"/>
      <c r="CJ32" s="681"/>
      <c r="CK32" s="681"/>
      <c r="CL32" s="681"/>
      <c r="CM32" s="681"/>
      <c r="CN32" s="681"/>
      <c r="CO32" s="681"/>
      <c r="CP32" s="681"/>
      <c r="CQ32" s="681"/>
      <c r="CR32" s="681"/>
      <c r="CS32" s="681"/>
      <c r="CT32" s="681"/>
      <c r="CU32" s="681"/>
      <c r="CV32" s="681"/>
      <c r="CW32" s="681"/>
      <c r="CX32" s="681"/>
      <c r="CY32" s="681"/>
      <c r="CZ32" s="681"/>
      <c r="DA32" s="681"/>
      <c r="DB32" s="681"/>
      <c r="DC32" s="681"/>
      <c r="DD32" s="681"/>
      <c r="DE32" s="681"/>
      <c r="DF32" s="681"/>
      <c r="DG32" s="681"/>
      <c r="DH32" s="681"/>
      <c r="DI32" s="681"/>
      <c r="DJ32" s="681"/>
      <c r="DK32" s="681"/>
      <c r="DL32" s="681"/>
      <c r="DM32" s="681"/>
      <c r="DN32" s="681"/>
      <c r="DO32" s="681"/>
      <c r="DP32" s="681"/>
      <c r="DQ32" s="681"/>
      <c r="DR32" s="681"/>
      <c r="DS32" s="681"/>
      <c r="DT32" s="681"/>
      <c r="DU32" s="681"/>
      <c r="DV32" s="681"/>
      <c r="DW32" s="681"/>
      <c r="DX32" s="681"/>
      <c r="DY32" s="681"/>
      <c r="DZ32" s="679"/>
      <c r="EA32" s="682"/>
      <c r="EB32" s="679"/>
      <c r="EC32" s="680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677"/>
      <c r="G33" s="678"/>
      <c r="H33" s="671"/>
      <c r="I33" s="675"/>
      <c r="J33" s="671"/>
      <c r="K33" s="675"/>
      <c r="L33" s="671"/>
      <c r="M33" s="675"/>
      <c r="N33" s="671"/>
      <c r="O33" s="675"/>
      <c r="P33" s="671"/>
      <c r="Q33" s="675"/>
      <c r="R33" s="671"/>
      <c r="S33" s="675"/>
      <c r="T33" s="671"/>
      <c r="U33" s="675"/>
      <c r="V33" s="671"/>
      <c r="W33" s="675"/>
      <c r="X33" s="671"/>
      <c r="Y33" s="675"/>
      <c r="Z33" s="671"/>
      <c r="AA33" s="675"/>
      <c r="AB33" s="671"/>
      <c r="AC33" s="675"/>
      <c r="AD33" s="671"/>
      <c r="AE33" s="675"/>
      <c r="AF33" s="671"/>
      <c r="AG33" s="675"/>
      <c r="AH33" s="671"/>
      <c r="AI33" s="675"/>
      <c r="AJ33" s="671"/>
      <c r="AK33" s="675"/>
      <c r="AL33" s="671"/>
      <c r="AM33" s="675"/>
      <c r="AN33" s="671"/>
      <c r="AO33" s="675"/>
      <c r="AP33" s="671"/>
      <c r="AQ33" s="675"/>
      <c r="AR33" s="671"/>
      <c r="AS33" s="675"/>
      <c r="AT33" s="671"/>
      <c r="AU33" s="675"/>
      <c r="AV33" s="671"/>
      <c r="AW33" s="675"/>
      <c r="AX33" s="671"/>
      <c r="AY33" s="675"/>
      <c r="AZ33" s="671"/>
      <c r="BA33" s="675"/>
      <c r="BB33" s="671"/>
      <c r="BC33" s="675"/>
      <c r="BD33" s="671"/>
      <c r="BE33" s="675"/>
      <c r="BF33" s="671"/>
      <c r="BG33" s="675"/>
      <c r="BH33" s="671"/>
      <c r="BI33" s="675"/>
      <c r="BJ33" s="671"/>
      <c r="BK33" s="675"/>
      <c r="BL33" s="671"/>
      <c r="BM33" s="675"/>
      <c r="BN33" s="671"/>
      <c r="BO33" s="675"/>
      <c r="BP33" s="671"/>
      <c r="BQ33" s="675"/>
      <c r="BR33" s="671"/>
      <c r="BS33" s="675"/>
      <c r="BT33" s="671"/>
      <c r="BU33" s="675"/>
      <c r="BV33" s="671"/>
      <c r="BW33" s="675"/>
      <c r="BX33" s="671"/>
      <c r="BY33" s="675"/>
      <c r="BZ33" s="671"/>
      <c r="CA33" s="675"/>
      <c r="CB33" s="671"/>
      <c r="CC33" s="675"/>
      <c r="CD33" s="671"/>
      <c r="CE33" s="675"/>
      <c r="CF33" s="671"/>
      <c r="CG33" s="675"/>
      <c r="CH33" s="671"/>
      <c r="CI33" s="675"/>
      <c r="CJ33" s="671"/>
      <c r="CK33" s="675"/>
      <c r="CL33" s="671"/>
      <c r="CM33" s="675"/>
      <c r="CN33" s="671"/>
      <c r="CO33" s="675"/>
      <c r="CP33" s="671"/>
      <c r="CQ33" s="675"/>
      <c r="CR33" s="671"/>
      <c r="CS33" s="675"/>
      <c r="CT33" s="671"/>
      <c r="CU33" s="675"/>
      <c r="CV33" s="671"/>
      <c r="CW33" s="675"/>
      <c r="CX33" s="671"/>
      <c r="CY33" s="675"/>
      <c r="CZ33" s="671"/>
      <c r="DA33" s="675"/>
      <c r="DB33" s="671"/>
      <c r="DC33" s="675"/>
      <c r="DD33" s="671"/>
      <c r="DE33" s="675"/>
      <c r="DF33" s="671"/>
      <c r="DG33" s="675"/>
      <c r="DH33" s="671"/>
      <c r="DI33" s="675"/>
      <c r="DJ33" s="671"/>
      <c r="DK33" s="675"/>
      <c r="DL33" s="671"/>
      <c r="DM33" s="675"/>
      <c r="DN33" s="671"/>
      <c r="DO33" s="675"/>
      <c r="DP33" s="671"/>
      <c r="DQ33" s="675"/>
      <c r="DR33" s="671"/>
      <c r="DS33" s="675"/>
      <c r="DT33" s="671"/>
      <c r="DU33" s="675"/>
      <c r="DV33" s="671"/>
      <c r="DW33" s="675"/>
      <c r="DX33" s="671"/>
      <c r="DY33" s="675"/>
      <c r="DZ33" s="671"/>
      <c r="EA33" s="675"/>
      <c r="EB33" s="671"/>
      <c r="EC33" s="672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676"/>
      <c r="G34" s="676"/>
      <c r="H34" s="674"/>
      <c r="I34" s="674"/>
      <c r="J34" s="674"/>
      <c r="K34" s="674"/>
      <c r="L34" s="674"/>
      <c r="M34" s="674"/>
      <c r="N34" s="674"/>
      <c r="O34" s="674"/>
      <c r="P34" s="674"/>
      <c r="Q34" s="674"/>
      <c r="R34" s="674"/>
      <c r="S34" s="674"/>
      <c r="T34" s="674"/>
      <c r="U34" s="674"/>
      <c r="V34" s="674"/>
      <c r="W34" s="674"/>
      <c r="X34" s="674"/>
      <c r="Y34" s="674"/>
      <c r="Z34" s="674"/>
      <c r="AA34" s="674"/>
      <c r="AB34" s="674"/>
      <c r="AC34" s="674"/>
      <c r="AD34" s="674"/>
      <c r="AE34" s="674"/>
      <c r="AF34" s="674"/>
      <c r="AG34" s="674"/>
      <c r="AH34" s="674"/>
      <c r="AI34" s="674"/>
      <c r="AJ34" s="674"/>
      <c r="AK34" s="674"/>
      <c r="AL34" s="674"/>
      <c r="AM34" s="674"/>
      <c r="AN34" s="674"/>
      <c r="AO34" s="674"/>
      <c r="AP34" s="674"/>
      <c r="AQ34" s="674"/>
      <c r="AR34" s="674"/>
      <c r="AS34" s="674"/>
      <c r="AT34" s="674"/>
      <c r="AU34" s="674"/>
      <c r="AV34" s="674"/>
      <c r="AW34" s="674"/>
      <c r="AX34" s="674"/>
      <c r="AY34" s="674"/>
      <c r="AZ34" s="674"/>
      <c r="BA34" s="674"/>
      <c r="BB34" s="674"/>
      <c r="BC34" s="674"/>
      <c r="BD34" s="674"/>
      <c r="BE34" s="674"/>
      <c r="BF34" s="674"/>
      <c r="BG34" s="674"/>
      <c r="BH34" s="674"/>
      <c r="BI34" s="674"/>
      <c r="BJ34" s="674"/>
      <c r="BK34" s="674"/>
      <c r="BL34" s="674"/>
      <c r="BM34" s="674"/>
      <c r="BN34" s="674"/>
      <c r="BO34" s="674"/>
      <c r="BP34" s="674"/>
      <c r="BQ34" s="674"/>
      <c r="BR34" s="674"/>
      <c r="BS34" s="674"/>
      <c r="BT34" s="674"/>
      <c r="BU34" s="674"/>
      <c r="BV34" s="674"/>
      <c r="BW34" s="674"/>
      <c r="BX34" s="674"/>
      <c r="BY34" s="674"/>
      <c r="BZ34" s="674"/>
      <c r="CA34" s="674"/>
      <c r="CB34" s="674"/>
      <c r="CC34" s="674"/>
      <c r="CD34" s="674"/>
      <c r="CE34" s="674"/>
      <c r="CF34" s="674"/>
      <c r="CG34" s="674"/>
      <c r="CH34" s="674"/>
      <c r="CI34" s="674"/>
      <c r="CJ34" s="674"/>
      <c r="CK34" s="674"/>
      <c r="CL34" s="674"/>
      <c r="CM34" s="674"/>
      <c r="CN34" s="674"/>
      <c r="CO34" s="674"/>
      <c r="CP34" s="674"/>
      <c r="CQ34" s="674"/>
      <c r="CR34" s="674"/>
      <c r="CS34" s="674"/>
      <c r="CT34" s="674"/>
      <c r="CU34" s="674"/>
      <c r="CV34" s="674"/>
      <c r="CW34" s="674"/>
      <c r="CX34" s="674"/>
      <c r="CY34" s="674"/>
      <c r="CZ34" s="674"/>
      <c r="DA34" s="674"/>
      <c r="DB34" s="674"/>
      <c r="DC34" s="674"/>
      <c r="DD34" s="674"/>
      <c r="DE34" s="674"/>
      <c r="DF34" s="674"/>
      <c r="DG34" s="674"/>
      <c r="DH34" s="674"/>
      <c r="DI34" s="674"/>
      <c r="DJ34" s="674"/>
      <c r="DK34" s="674"/>
      <c r="DL34" s="674"/>
      <c r="DM34" s="674"/>
      <c r="DN34" s="674"/>
      <c r="DO34" s="674"/>
      <c r="DP34" s="674"/>
      <c r="DQ34" s="674"/>
      <c r="DR34" s="674"/>
      <c r="DS34" s="674"/>
      <c r="DT34" s="674"/>
      <c r="DU34" s="674"/>
      <c r="DV34" s="674"/>
      <c r="DW34" s="674"/>
      <c r="DX34" s="674"/>
      <c r="DY34" s="674"/>
      <c r="DZ34" s="671"/>
      <c r="EA34" s="675"/>
      <c r="EB34" s="671"/>
      <c r="EC34" s="672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677"/>
      <c r="G35" s="678"/>
      <c r="H35" s="671"/>
      <c r="I35" s="675"/>
      <c r="J35" s="671"/>
      <c r="K35" s="675"/>
      <c r="L35" s="671"/>
      <c r="M35" s="675"/>
      <c r="N35" s="671"/>
      <c r="O35" s="675"/>
      <c r="P35" s="671"/>
      <c r="Q35" s="675"/>
      <c r="R35" s="671"/>
      <c r="S35" s="675"/>
      <c r="T35" s="671"/>
      <c r="U35" s="675"/>
      <c r="V35" s="671"/>
      <c r="W35" s="675"/>
      <c r="X35" s="671"/>
      <c r="Y35" s="675"/>
      <c r="Z35" s="671"/>
      <c r="AA35" s="675"/>
      <c r="AB35" s="671"/>
      <c r="AC35" s="675"/>
      <c r="AD35" s="671"/>
      <c r="AE35" s="675"/>
      <c r="AF35" s="671"/>
      <c r="AG35" s="675"/>
      <c r="AH35" s="671"/>
      <c r="AI35" s="675"/>
      <c r="AJ35" s="671"/>
      <c r="AK35" s="675"/>
      <c r="AL35" s="671"/>
      <c r="AM35" s="675"/>
      <c r="AN35" s="671"/>
      <c r="AO35" s="675"/>
      <c r="AP35" s="671"/>
      <c r="AQ35" s="675"/>
      <c r="AR35" s="671"/>
      <c r="AS35" s="675"/>
      <c r="AT35" s="671"/>
      <c r="AU35" s="675"/>
      <c r="AV35" s="671"/>
      <c r="AW35" s="675"/>
      <c r="AX35" s="671"/>
      <c r="AY35" s="675"/>
      <c r="AZ35" s="671"/>
      <c r="BA35" s="675"/>
      <c r="BB35" s="671"/>
      <c r="BC35" s="675"/>
      <c r="BD35" s="671"/>
      <c r="BE35" s="675"/>
      <c r="BF35" s="671"/>
      <c r="BG35" s="675"/>
      <c r="BH35" s="671"/>
      <c r="BI35" s="675"/>
      <c r="BJ35" s="671"/>
      <c r="BK35" s="675"/>
      <c r="BL35" s="671"/>
      <c r="BM35" s="675"/>
      <c r="BN35" s="671"/>
      <c r="BO35" s="675"/>
      <c r="BP35" s="671"/>
      <c r="BQ35" s="675"/>
      <c r="BR35" s="671"/>
      <c r="BS35" s="675"/>
      <c r="BT35" s="671"/>
      <c r="BU35" s="675"/>
      <c r="BV35" s="671"/>
      <c r="BW35" s="675"/>
      <c r="BX35" s="671"/>
      <c r="BY35" s="675"/>
      <c r="BZ35" s="671"/>
      <c r="CA35" s="675"/>
      <c r="CB35" s="671"/>
      <c r="CC35" s="675"/>
      <c r="CD35" s="671"/>
      <c r="CE35" s="675"/>
      <c r="CF35" s="671"/>
      <c r="CG35" s="675"/>
      <c r="CH35" s="671"/>
      <c r="CI35" s="675"/>
      <c r="CJ35" s="671"/>
      <c r="CK35" s="675"/>
      <c r="CL35" s="671"/>
      <c r="CM35" s="675"/>
      <c r="CN35" s="671"/>
      <c r="CO35" s="675"/>
      <c r="CP35" s="671"/>
      <c r="CQ35" s="675"/>
      <c r="CR35" s="671"/>
      <c r="CS35" s="675"/>
      <c r="CT35" s="671"/>
      <c r="CU35" s="675"/>
      <c r="CV35" s="671"/>
      <c r="CW35" s="675"/>
      <c r="CX35" s="671"/>
      <c r="CY35" s="675"/>
      <c r="CZ35" s="671"/>
      <c r="DA35" s="675"/>
      <c r="DB35" s="671"/>
      <c r="DC35" s="675"/>
      <c r="DD35" s="671"/>
      <c r="DE35" s="675"/>
      <c r="DF35" s="671"/>
      <c r="DG35" s="675"/>
      <c r="DH35" s="671"/>
      <c r="DI35" s="675"/>
      <c r="DJ35" s="671"/>
      <c r="DK35" s="675"/>
      <c r="DL35" s="671"/>
      <c r="DM35" s="675"/>
      <c r="DN35" s="671"/>
      <c r="DO35" s="675"/>
      <c r="DP35" s="671"/>
      <c r="DQ35" s="675"/>
      <c r="DR35" s="671"/>
      <c r="DS35" s="675"/>
      <c r="DT35" s="671"/>
      <c r="DU35" s="675"/>
      <c r="DV35" s="671"/>
      <c r="DW35" s="675"/>
      <c r="DX35" s="671"/>
      <c r="DY35" s="675"/>
      <c r="DZ35" s="671"/>
      <c r="EA35" s="675"/>
      <c r="EB35" s="671"/>
      <c r="EC35" s="672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676"/>
      <c r="G36" s="676"/>
      <c r="H36" s="674"/>
      <c r="I36" s="674"/>
      <c r="J36" s="674"/>
      <c r="K36" s="674"/>
      <c r="L36" s="674"/>
      <c r="M36" s="674"/>
      <c r="N36" s="674"/>
      <c r="O36" s="674"/>
      <c r="P36" s="674"/>
      <c r="Q36" s="674"/>
      <c r="R36" s="674"/>
      <c r="S36" s="674"/>
      <c r="T36" s="674"/>
      <c r="U36" s="674"/>
      <c r="V36" s="674"/>
      <c r="W36" s="674"/>
      <c r="X36" s="674"/>
      <c r="Y36" s="674"/>
      <c r="Z36" s="674"/>
      <c r="AA36" s="674"/>
      <c r="AB36" s="674"/>
      <c r="AC36" s="674"/>
      <c r="AD36" s="674"/>
      <c r="AE36" s="674"/>
      <c r="AF36" s="674"/>
      <c r="AG36" s="674"/>
      <c r="AH36" s="674"/>
      <c r="AI36" s="674"/>
      <c r="AJ36" s="674"/>
      <c r="AK36" s="674"/>
      <c r="AL36" s="674"/>
      <c r="AM36" s="674"/>
      <c r="AN36" s="674"/>
      <c r="AO36" s="674"/>
      <c r="AP36" s="674"/>
      <c r="AQ36" s="674"/>
      <c r="AR36" s="674"/>
      <c r="AS36" s="674"/>
      <c r="AT36" s="674"/>
      <c r="AU36" s="674"/>
      <c r="AV36" s="674"/>
      <c r="AW36" s="674"/>
      <c r="AX36" s="674"/>
      <c r="AY36" s="674"/>
      <c r="AZ36" s="674"/>
      <c r="BA36" s="674"/>
      <c r="BB36" s="674"/>
      <c r="BC36" s="674"/>
      <c r="BD36" s="674"/>
      <c r="BE36" s="674"/>
      <c r="BF36" s="674"/>
      <c r="BG36" s="674"/>
      <c r="BH36" s="674"/>
      <c r="BI36" s="674"/>
      <c r="BJ36" s="674"/>
      <c r="BK36" s="674"/>
      <c r="BL36" s="674"/>
      <c r="BM36" s="674"/>
      <c r="BN36" s="674"/>
      <c r="BO36" s="674"/>
      <c r="BP36" s="674"/>
      <c r="BQ36" s="674"/>
      <c r="BR36" s="674"/>
      <c r="BS36" s="674"/>
      <c r="BT36" s="674"/>
      <c r="BU36" s="674"/>
      <c r="BV36" s="674"/>
      <c r="BW36" s="674"/>
      <c r="BX36" s="674"/>
      <c r="BY36" s="674"/>
      <c r="BZ36" s="674"/>
      <c r="CA36" s="674"/>
      <c r="CB36" s="674"/>
      <c r="CC36" s="674"/>
      <c r="CD36" s="674"/>
      <c r="CE36" s="674"/>
      <c r="CF36" s="674"/>
      <c r="CG36" s="674"/>
      <c r="CH36" s="674"/>
      <c r="CI36" s="674"/>
      <c r="CJ36" s="674"/>
      <c r="CK36" s="674"/>
      <c r="CL36" s="674"/>
      <c r="CM36" s="674"/>
      <c r="CN36" s="674"/>
      <c r="CO36" s="674"/>
      <c r="CP36" s="674"/>
      <c r="CQ36" s="674"/>
      <c r="CR36" s="674"/>
      <c r="CS36" s="674"/>
      <c r="CT36" s="674"/>
      <c r="CU36" s="674"/>
      <c r="CV36" s="674"/>
      <c r="CW36" s="674"/>
      <c r="CX36" s="674"/>
      <c r="CY36" s="674"/>
      <c r="CZ36" s="674"/>
      <c r="DA36" s="674"/>
      <c r="DB36" s="674"/>
      <c r="DC36" s="674"/>
      <c r="DD36" s="674"/>
      <c r="DE36" s="674"/>
      <c r="DF36" s="674"/>
      <c r="DG36" s="674"/>
      <c r="DH36" s="674"/>
      <c r="DI36" s="674"/>
      <c r="DJ36" s="674"/>
      <c r="DK36" s="674"/>
      <c r="DL36" s="674"/>
      <c r="DM36" s="674"/>
      <c r="DN36" s="674"/>
      <c r="DO36" s="674"/>
      <c r="DP36" s="674"/>
      <c r="DQ36" s="674"/>
      <c r="DR36" s="674"/>
      <c r="DS36" s="674"/>
      <c r="DT36" s="674"/>
      <c r="DU36" s="674"/>
      <c r="DV36" s="674"/>
      <c r="DW36" s="674"/>
      <c r="DX36" s="674"/>
      <c r="DY36" s="674"/>
      <c r="DZ36" s="671"/>
      <c r="EA36" s="675"/>
      <c r="EB36" s="671"/>
      <c r="EC36" s="672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801"/>
      <c r="G37" s="802"/>
      <c r="H37" s="782"/>
      <c r="I37" s="783"/>
      <c r="J37" s="782"/>
      <c r="K37" s="783"/>
      <c r="L37" s="782"/>
      <c r="M37" s="783"/>
      <c r="N37" s="782"/>
      <c r="O37" s="783"/>
      <c r="P37" s="782"/>
      <c r="Q37" s="783"/>
      <c r="R37" s="782"/>
      <c r="S37" s="783"/>
      <c r="T37" s="782"/>
      <c r="U37" s="783"/>
      <c r="V37" s="782"/>
      <c r="W37" s="783"/>
      <c r="X37" s="782"/>
      <c r="Y37" s="783"/>
      <c r="Z37" s="782"/>
      <c r="AA37" s="783"/>
      <c r="AB37" s="782"/>
      <c r="AC37" s="783"/>
      <c r="AD37" s="782"/>
      <c r="AE37" s="783"/>
      <c r="AF37" s="782"/>
      <c r="AG37" s="783"/>
      <c r="AH37" s="782"/>
      <c r="AI37" s="783"/>
      <c r="AJ37" s="782"/>
      <c r="AK37" s="783"/>
      <c r="AL37" s="782"/>
      <c r="AM37" s="783"/>
      <c r="AN37" s="782"/>
      <c r="AO37" s="783"/>
      <c r="AP37" s="782"/>
      <c r="AQ37" s="783"/>
      <c r="AR37" s="782"/>
      <c r="AS37" s="783"/>
      <c r="AT37" s="782"/>
      <c r="AU37" s="783"/>
      <c r="AV37" s="782"/>
      <c r="AW37" s="783"/>
      <c r="AX37" s="782"/>
      <c r="AY37" s="783"/>
      <c r="AZ37" s="782"/>
      <c r="BA37" s="783"/>
      <c r="BB37" s="782"/>
      <c r="BC37" s="783"/>
      <c r="BD37" s="782"/>
      <c r="BE37" s="783"/>
      <c r="BF37" s="782"/>
      <c r="BG37" s="783"/>
      <c r="BH37" s="782"/>
      <c r="BI37" s="783"/>
      <c r="BJ37" s="782"/>
      <c r="BK37" s="783"/>
      <c r="BL37" s="782"/>
      <c r="BM37" s="783"/>
      <c r="BN37" s="782"/>
      <c r="BO37" s="783"/>
      <c r="BP37" s="782"/>
      <c r="BQ37" s="783"/>
      <c r="BR37" s="782"/>
      <c r="BS37" s="783"/>
      <c r="BT37" s="782"/>
      <c r="BU37" s="783"/>
      <c r="BV37" s="782"/>
      <c r="BW37" s="783"/>
      <c r="BX37" s="782"/>
      <c r="BY37" s="783"/>
      <c r="BZ37" s="782"/>
      <c r="CA37" s="783"/>
      <c r="CB37" s="782"/>
      <c r="CC37" s="783"/>
      <c r="CD37" s="782"/>
      <c r="CE37" s="783"/>
      <c r="CF37" s="782"/>
      <c r="CG37" s="783"/>
      <c r="CH37" s="782"/>
      <c r="CI37" s="783"/>
      <c r="CJ37" s="782"/>
      <c r="CK37" s="783"/>
      <c r="CL37" s="782"/>
      <c r="CM37" s="783"/>
      <c r="CN37" s="782"/>
      <c r="CO37" s="783"/>
      <c r="CP37" s="782"/>
      <c r="CQ37" s="783"/>
      <c r="CR37" s="782"/>
      <c r="CS37" s="783"/>
      <c r="CT37" s="782"/>
      <c r="CU37" s="783"/>
      <c r="CV37" s="782"/>
      <c r="CW37" s="783"/>
      <c r="CX37" s="782"/>
      <c r="CY37" s="783"/>
      <c r="CZ37" s="782"/>
      <c r="DA37" s="783"/>
      <c r="DB37" s="782"/>
      <c r="DC37" s="783"/>
      <c r="DD37" s="782"/>
      <c r="DE37" s="783"/>
      <c r="DF37" s="782"/>
      <c r="DG37" s="783"/>
      <c r="DH37" s="782"/>
      <c r="DI37" s="783"/>
      <c r="DJ37" s="782"/>
      <c r="DK37" s="783"/>
      <c r="DL37" s="782"/>
      <c r="DM37" s="783"/>
      <c r="DN37" s="782"/>
      <c r="DO37" s="783"/>
      <c r="DP37" s="782"/>
      <c r="DQ37" s="783"/>
      <c r="DR37" s="782"/>
      <c r="DS37" s="783"/>
      <c r="DT37" s="782"/>
      <c r="DU37" s="783"/>
      <c r="DV37" s="782"/>
      <c r="DW37" s="783"/>
      <c r="DX37" s="782"/>
      <c r="DY37" s="783"/>
      <c r="DZ37" s="782"/>
      <c r="EA37" s="783"/>
      <c r="EB37" s="782"/>
      <c r="EC37" s="784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98"/>
      <c r="G38" s="798"/>
      <c r="H38" s="669">
        <v>20</v>
      </c>
      <c r="I38" s="669"/>
      <c r="J38" s="669">
        <v>20</v>
      </c>
      <c r="K38" s="669"/>
      <c r="L38" s="669">
        <v>20</v>
      </c>
      <c r="M38" s="669"/>
      <c r="N38" s="669">
        <v>20</v>
      </c>
      <c r="O38" s="669"/>
      <c r="P38" s="669">
        <v>20</v>
      </c>
      <c r="Q38" s="669"/>
      <c r="R38" s="669">
        <v>20</v>
      </c>
      <c r="S38" s="669"/>
      <c r="T38" s="669">
        <v>20</v>
      </c>
      <c r="U38" s="669"/>
      <c r="V38" s="669">
        <v>20</v>
      </c>
      <c r="W38" s="669"/>
      <c r="X38" s="669">
        <v>20</v>
      </c>
      <c r="Y38" s="669"/>
      <c r="Z38" s="669">
        <v>20</v>
      </c>
      <c r="AA38" s="669"/>
      <c r="AB38" s="669">
        <v>20</v>
      </c>
      <c r="AC38" s="669"/>
      <c r="AD38" s="669">
        <v>20</v>
      </c>
      <c r="AE38" s="669"/>
      <c r="AF38" s="669">
        <v>20</v>
      </c>
      <c r="AG38" s="669"/>
      <c r="AH38" s="669">
        <v>20</v>
      </c>
      <c r="AI38" s="669"/>
      <c r="AJ38" s="669">
        <v>20</v>
      </c>
      <c r="AK38" s="669"/>
      <c r="AL38" s="669">
        <v>20</v>
      </c>
      <c r="AM38" s="669"/>
      <c r="AN38" s="669">
        <v>20</v>
      </c>
      <c r="AO38" s="669"/>
      <c r="AP38" s="669">
        <v>30</v>
      </c>
      <c r="AQ38" s="669"/>
      <c r="AR38" s="669">
        <v>40</v>
      </c>
      <c r="AS38" s="669"/>
      <c r="AT38" s="669">
        <v>40</v>
      </c>
      <c r="AU38" s="669"/>
      <c r="AV38" s="669">
        <v>40</v>
      </c>
      <c r="AW38" s="669"/>
      <c r="AX38" s="669">
        <v>40</v>
      </c>
      <c r="AY38" s="669"/>
      <c r="AZ38" s="669">
        <v>40</v>
      </c>
      <c r="BA38" s="669"/>
      <c r="BB38" s="669">
        <v>40</v>
      </c>
      <c r="BC38" s="669"/>
      <c r="BD38" s="669">
        <v>40</v>
      </c>
      <c r="BE38" s="669"/>
      <c r="BF38" s="669">
        <v>40</v>
      </c>
      <c r="BG38" s="669"/>
      <c r="BH38" s="669">
        <v>40</v>
      </c>
      <c r="BI38" s="669"/>
      <c r="BJ38" s="669">
        <v>40</v>
      </c>
      <c r="BK38" s="669"/>
      <c r="BL38" s="669">
        <v>40</v>
      </c>
      <c r="BM38" s="669"/>
      <c r="BN38" s="669">
        <v>40</v>
      </c>
      <c r="BO38" s="669"/>
      <c r="BP38" s="669">
        <v>40</v>
      </c>
      <c r="BQ38" s="669"/>
      <c r="BR38" s="669">
        <v>40</v>
      </c>
      <c r="BS38" s="669"/>
      <c r="BT38" s="669">
        <v>40</v>
      </c>
      <c r="BU38" s="669"/>
      <c r="BV38" s="669">
        <v>40</v>
      </c>
      <c r="BW38" s="669"/>
      <c r="BX38" s="669">
        <v>40</v>
      </c>
      <c r="BY38" s="669"/>
      <c r="BZ38" s="669">
        <v>40</v>
      </c>
      <c r="CA38" s="669"/>
      <c r="CB38" s="669">
        <v>40</v>
      </c>
      <c r="CC38" s="669"/>
      <c r="CD38" s="669">
        <v>40</v>
      </c>
      <c r="CE38" s="669"/>
      <c r="CF38" s="669">
        <v>40</v>
      </c>
      <c r="CG38" s="669"/>
      <c r="CH38" s="669">
        <v>40</v>
      </c>
      <c r="CI38" s="669"/>
      <c r="CJ38" s="669">
        <v>50</v>
      </c>
      <c r="CK38" s="669"/>
      <c r="CL38" s="669">
        <v>40</v>
      </c>
      <c r="CM38" s="669"/>
      <c r="CN38" s="669">
        <v>40</v>
      </c>
      <c r="CO38" s="669"/>
      <c r="CP38" s="669">
        <v>40</v>
      </c>
      <c r="CQ38" s="669"/>
      <c r="CR38" s="669">
        <v>40</v>
      </c>
      <c r="CS38" s="669"/>
      <c r="CT38" s="669">
        <v>40</v>
      </c>
      <c r="CU38" s="669"/>
      <c r="CV38" s="669">
        <v>40</v>
      </c>
      <c r="CW38" s="669"/>
      <c r="CX38" s="669">
        <v>40</v>
      </c>
      <c r="CY38" s="669"/>
      <c r="CZ38" s="669">
        <v>40</v>
      </c>
      <c r="DA38" s="669"/>
      <c r="DB38" s="669">
        <v>40</v>
      </c>
      <c r="DC38" s="669"/>
      <c r="DD38" s="669">
        <v>40</v>
      </c>
      <c r="DE38" s="669"/>
      <c r="DF38" s="669">
        <v>40</v>
      </c>
      <c r="DG38" s="669"/>
      <c r="DH38" s="669">
        <v>40</v>
      </c>
      <c r="DI38" s="669"/>
      <c r="DJ38" s="669">
        <v>40</v>
      </c>
      <c r="DK38" s="669"/>
      <c r="DL38" s="667"/>
      <c r="DM38" s="670"/>
      <c r="DN38" s="667"/>
      <c r="DO38" s="670"/>
      <c r="DP38" s="667"/>
      <c r="DQ38" s="670"/>
      <c r="DR38" s="667"/>
      <c r="DS38" s="670"/>
      <c r="DT38" s="667"/>
      <c r="DU38" s="670"/>
      <c r="DV38" s="667"/>
      <c r="DW38" s="670"/>
      <c r="DX38" s="667"/>
      <c r="DY38" s="670"/>
      <c r="DZ38" s="667"/>
      <c r="EA38" s="670"/>
      <c r="EB38" s="667"/>
      <c r="EC38" s="668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87"/>
      <c r="G39" s="789"/>
      <c r="H39" s="661"/>
      <c r="I39" s="666"/>
      <c r="J39" s="661"/>
      <c r="K39" s="666"/>
      <c r="L39" s="661"/>
      <c r="M39" s="666"/>
      <c r="N39" s="661"/>
      <c r="O39" s="666"/>
      <c r="P39" s="661"/>
      <c r="Q39" s="666"/>
      <c r="R39" s="661"/>
      <c r="S39" s="666"/>
      <c r="T39" s="661"/>
      <c r="U39" s="666"/>
      <c r="V39" s="661"/>
      <c r="W39" s="666"/>
      <c r="X39" s="661"/>
      <c r="Y39" s="666"/>
      <c r="Z39" s="661"/>
      <c r="AA39" s="666"/>
      <c r="AB39" s="661"/>
      <c r="AC39" s="666"/>
      <c r="AD39" s="661"/>
      <c r="AE39" s="666"/>
      <c r="AF39" s="661"/>
      <c r="AG39" s="666"/>
      <c r="AH39" s="661"/>
      <c r="AI39" s="666"/>
      <c r="AJ39" s="661"/>
      <c r="AK39" s="666"/>
      <c r="AL39" s="661"/>
      <c r="AM39" s="666"/>
      <c r="AN39" s="661"/>
      <c r="AO39" s="666"/>
      <c r="AP39" s="661"/>
      <c r="AQ39" s="666"/>
      <c r="AR39" s="661"/>
      <c r="AS39" s="666"/>
      <c r="AT39" s="661"/>
      <c r="AU39" s="666"/>
      <c r="AV39" s="661"/>
      <c r="AW39" s="666"/>
      <c r="AX39" s="661"/>
      <c r="AY39" s="666"/>
      <c r="AZ39" s="661"/>
      <c r="BA39" s="666"/>
      <c r="BB39" s="661"/>
      <c r="BC39" s="666"/>
      <c r="BD39" s="661"/>
      <c r="BE39" s="666"/>
      <c r="BF39" s="661"/>
      <c r="BG39" s="666"/>
      <c r="BH39" s="661"/>
      <c r="BI39" s="666"/>
      <c r="BJ39" s="661"/>
      <c r="BK39" s="666"/>
      <c r="BL39" s="661"/>
      <c r="BM39" s="666"/>
      <c r="BN39" s="661"/>
      <c r="BO39" s="666"/>
      <c r="BP39" s="661"/>
      <c r="BQ39" s="666"/>
      <c r="BR39" s="661"/>
      <c r="BS39" s="666"/>
      <c r="BT39" s="661"/>
      <c r="BU39" s="666"/>
      <c r="BV39" s="661"/>
      <c r="BW39" s="666"/>
      <c r="BX39" s="661"/>
      <c r="BY39" s="666"/>
      <c r="BZ39" s="661"/>
      <c r="CA39" s="666"/>
      <c r="CB39" s="661"/>
      <c r="CC39" s="666"/>
      <c r="CD39" s="661"/>
      <c r="CE39" s="666"/>
      <c r="CF39" s="661"/>
      <c r="CG39" s="666"/>
      <c r="CH39" s="661"/>
      <c r="CI39" s="666"/>
      <c r="CJ39" s="661"/>
      <c r="CK39" s="666"/>
      <c r="CL39" s="661"/>
      <c r="CM39" s="666"/>
      <c r="CN39" s="661"/>
      <c r="CO39" s="666"/>
      <c r="CP39" s="661"/>
      <c r="CQ39" s="666"/>
      <c r="CR39" s="661"/>
      <c r="CS39" s="666"/>
      <c r="CT39" s="661"/>
      <c r="CU39" s="666"/>
      <c r="CV39" s="661"/>
      <c r="CW39" s="666"/>
      <c r="CX39" s="661"/>
      <c r="CY39" s="666"/>
      <c r="CZ39" s="661"/>
      <c r="DA39" s="666"/>
      <c r="DB39" s="661"/>
      <c r="DC39" s="666"/>
      <c r="DD39" s="661"/>
      <c r="DE39" s="666"/>
      <c r="DF39" s="661"/>
      <c r="DG39" s="666"/>
      <c r="DH39" s="661"/>
      <c r="DI39" s="666"/>
      <c r="DJ39" s="661"/>
      <c r="DK39" s="666"/>
      <c r="DL39" s="661"/>
      <c r="DM39" s="666"/>
      <c r="DN39" s="661"/>
      <c r="DO39" s="666"/>
      <c r="DP39" s="661"/>
      <c r="DQ39" s="666"/>
      <c r="DR39" s="661"/>
      <c r="DS39" s="666"/>
      <c r="DT39" s="661"/>
      <c r="DU39" s="666"/>
      <c r="DV39" s="661"/>
      <c r="DW39" s="666"/>
      <c r="DX39" s="661"/>
      <c r="DY39" s="666"/>
      <c r="DZ39" s="661"/>
      <c r="EA39" s="666"/>
      <c r="EB39" s="661"/>
      <c r="EC39" s="662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654" t="s">
        <v>80</v>
      </c>
      <c r="D41" s="655"/>
      <c r="E41" s="19"/>
      <c r="F41" s="806">
        <f>SUM(F10:G39)</f>
        <v>0</v>
      </c>
      <c r="G41" s="652"/>
      <c r="H41" s="660">
        <f>SUM(H10:I39)</f>
        <v>140</v>
      </c>
      <c r="I41" s="652"/>
      <c r="J41" s="652">
        <f>SUM(J10:K39)</f>
        <v>140</v>
      </c>
      <c r="K41" s="652"/>
      <c r="L41" s="652">
        <f>SUM(L10:M39)</f>
        <v>160</v>
      </c>
      <c r="M41" s="652"/>
      <c r="N41" s="652">
        <f>SUM(N10:O39)</f>
        <v>160</v>
      </c>
      <c r="O41" s="652"/>
      <c r="P41" s="652">
        <f>SUM(P10:Q39)</f>
        <v>160</v>
      </c>
      <c r="Q41" s="652"/>
      <c r="R41" s="657">
        <f>SUM(R10:S39)</f>
        <v>160</v>
      </c>
      <c r="S41" s="658"/>
      <c r="T41" s="659">
        <f>SUM(T10:U39)</f>
        <v>355</v>
      </c>
      <c r="U41" s="652"/>
      <c r="V41" s="652">
        <f>SUM(V10:W39)</f>
        <v>495</v>
      </c>
      <c r="W41" s="652"/>
      <c r="X41" s="652">
        <f>SUM(X10:Y39)</f>
        <v>495</v>
      </c>
      <c r="Y41" s="652"/>
      <c r="Z41" s="652">
        <f>SUM(Z10:AA39)</f>
        <v>495</v>
      </c>
      <c r="AA41" s="652"/>
      <c r="AB41" s="652">
        <f>SUM(AB10:AC39)</f>
        <v>495</v>
      </c>
      <c r="AC41" s="652"/>
      <c r="AD41" s="652">
        <f>SUM(AD10:AE39)</f>
        <v>495</v>
      </c>
      <c r="AE41" s="652"/>
      <c r="AF41" s="652">
        <f>SUM(AF10:AG39)</f>
        <v>495</v>
      </c>
      <c r="AG41" s="652"/>
      <c r="AH41" s="652">
        <f>SUM(AH10:AI39)</f>
        <v>495</v>
      </c>
      <c r="AI41" s="652"/>
      <c r="AJ41" s="652">
        <f>SUM(AJ10:AK39)</f>
        <v>495</v>
      </c>
      <c r="AK41" s="652"/>
      <c r="AL41" s="652">
        <f>SUM(AL10:AM39)</f>
        <v>495</v>
      </c>
      <c r="AM41" s="652"/>
      <c r="AN41" s="652">
        <f>SUM(AN10:AO39)</f>
        <v>435</v>
      </c>
      <c r="AO41" s="652"/>
      <c r="AP41" s="657">
        <f>SUM(AP10:AQ39)</f>
        <v>460</v>
      </c>
      <c r="AQ41" s="658"/>
      <c r="AR41" s="659">
        <f>SUM(AR10:AS39)</f>
        <v>565</v>
      </c>
      <c r="AS41" s="652"/>
      <c r="AT41" s="652">
        <f>SUM(AT10:AU39)</f>
        <v>650</v>
      </c>
      <c r="AU41" s="652"/>
      <c r="AV41" s="652">
        <f>SUM(AV10:AW39)</f>
        <v>655</v>
      </c>
      <c r="AW41" s="652"/>
      <c r="AX41" s="652">
        <f>SUM(AX10:AY39)</f>
        <v>655</v>
      </c>
      <c r="AY41" s="652"/>
      <c r="AZ41" s="652">
        <f>SUM(AZ10:BA39)</f>
        <v>655</v>
      </c>
      <c r="BA41" s="652"/>
      <c r="BB41" s="652">
        <f>SUM(BB10:BC39)</f>
        <v>655</v>
      </c>
      <c r="BC41" s="652"/>
      <c r="BD41" s="652">
        <f>SUM(BD10:BE39)</f>
        <v>655</v>
      </c>
      <c r="BE41" s="652"/>
      <c r="BF41" s="652">
        <f>SUM(BF10:BG39)</f>
        <v>655</v>
      </c>
      <c r="BG41" s="652"/>
      <c r="BH41" s="652">
        <f>SUM(BH10:BI39)</f>
        <v>655</v>
      </c>
      <c r="BI41" s="652"/>
      <c r="BJ41" s="652">
        <f>SUM(BJ10:BK39)</f>
        <v>655</v>
      </c>
      <c r="BK41" s="652"/>
      <c r="BL41" s="652">
        <f>SUM(BL10:BM39)</f>
        <v>655</v>
      </c>
      <c r="BM41" s="652"/>
      <c r="BN41" s="657">
        <f>SUM(BN10:BO39)</f>
        <v>475</v>
      </c>
      <c r="BO41" s="658"/>
      <c r="BP41" s="659">
        <f>SUM(BP10:BQ39)</f>
        <v>410</v>
      </c>
      <c r="BQ41" s="652"/>
      <c r="BR41" s="652">
        <f>SUM(BR10:BS39)</f>
        <v>465</v>
      </c>
      <c r="BS41" s="652"/>
      <c r="BT41" s="652">
        <f>SUM(BT10:BU39)</f>
        <v>510</v>
      </c>
      <c r="BU41" s="652"/>
      <c r="BV41" s="652">
        <f>SUM(BV10:BW39)</f>
        <v>510</v>
      </c>
      <c r="BW41" s="652"/>
      <c r="BX41" s="652">
        <f>SUM(BX10:BY39)</f>
        <v>510</v>
      </c>
      <c r="BY41" s="652"/>
      <c r="BZ41" s="652">
        <f>SUM(BZ10:CA39)</f>
        <v>510</v>
      </c>
      <c r="CA41" s="652"/>
      <c r="CB41" s="652">
        <f>SUM(CB10:CC39)</f>
        <v>510</v>
      </c>
      <c r="CC41" s="652"/>
      <c r="CD41" s="652">
        <f>SUM(CD10:CE39)</f>
        <v>455</v>
      </c>
      <c r="CE41" s="652"/>
      <c r="CF41" s="652">
        <f>SUM(CF10:CG39)</f>
        <v>455</v>
      </c>
      <c r="CG41" s="652"/>
      <c r="CH41" s="652">
        <f>SUM(CH10:CI39)</f>
        <v>455</v>
      </c>
      <c r="CI41" s="652"/>
      <c r="CJ41" s="652">
        <f>SUM(CJ10:CK39)</f>
        <v>465</v>
      </c>
      <c r="CK41" s="652"/>
      <c r="CL41" s="657">
        <f>SUM(CL10:CM39)</f>
        <v>385</v>
      </c>
      <c r="CM41" s="658"/>
      <c r="CN41" s="659">
        <f>SUM(CN10:CO39)</f>
        <v>415</v>
      </c>
      <c r="CO41" s="652"/>
      <c r="CP41" s="652">
        <f>SUM(CP10:CQ39)</f>
        <v>485</v>
      </c>
      <c r="CQ41" s="652"/>
      <c r="CR41" s="652">
        <f>SUM(CR10:CS39)</f>
        <v>505</v>
      </c>
      <c r="CS41" s="652"/>
      <c r="CT41" s="652">
        <f>SUM(CT10:CU39)</f>
        <v>505</v>
      </c>
      <c r="CU41" s="652"/>
      <c r="CV41" s="652">
        <f>SUM(CV10:CW39)</f>
        <v>505</v>
      </c>
      <c r="CW41" s="652"/>
      <c r="CX41" s="652">
        <f>SUM(CX10:CY39)</f>
        <v>505</v>
      </c>
      <c r="CY41" s="652"/>
      <c r="CZ41" s="652">
        <f>SUM(CZ10:DA39)</f>
        <v>455</v>
      </c>
      <c r="DA41" s="652"/>
      <c r="DB41" s="652">
        <f>SUM(DB10:DC39)</f>
        <v>455</v>
      </c>
      <c r="DC41" s="652"/>
      <c r="DD41" s="652">
        <f>SUM(DD10:DE39)</f>
        <v>455</v>
      </c>
      <c r="DE41" s="652"/>
      <c r="DF41" s="652">
        <f>SUM(DF10:DG39)</f>
        <v>445</v>
      </c>
      <c r="DG41" s="652"/>
      <c r="DH41" s="652">
        <f>SUM(DH10:DI39)</f>
        <v>445</v>
      </c>
      <c r="DI41" s="652"/>
      <c r="DJ41" s="657">
        <f>SUM(DJ10:DK39)</f>
        <v>370</v>
      </c>
      <c r="DK41" s="658"/>
      <c r="DL41" s="659">
        <f>SUM(DL10:DM39)</f>
        <v>65</v>
      </c>
      <c r="DM41" s="652"/>
      <c r="DN41" s="652">
        <f>SUM(DN10:DO39)</f>
        <v>65</v>
      </c>
      <c r="DO41" s="652"/>
      <c r="DP41" s="652">
        <f>SUM(DP10:DQ39)</f>
        <v>55</v>
      </c>
      <c r="DQ41" s="652"/>
      <c r="DR41" s="652">
        <f>SUM(DR10:DS39)</f>
        <v>125</v>
      </c>
      <c r="DS41" s="652"/>
      <c r="DT41" s="652">
        <f>SUM(DT10:DU39)</f>
        <v>125</v>
      </c>
      <c r="DU41" s="652"/>
      <c r="DV41" s="652">
        <f>SUM(DV10:DW39)</f>
        <v>95</v>
      </c>
      <c r="DW41" s="652"/>
      <c r="DX41" s="652">
        <f>SUM(DX10:DY39)</f>
        <v>0</v>
      </c>
      <c r="DY41" s="652"/>
      <c r="DZ41" s="652">
        <f>SUM(DZ10:EA39)</f>
        <v>0</v>
      </c>
      <c r="EA41" s="652"/>
      <c r="EB41" s="652">
        <f>SUM(EB10:EC39)</f>
        <v>0</v>
      </c>
      <c r="EC41" s="653"/>
      <c r="ED41" s="50"/>
      <c r="EI41" s="65"/>
      <c r="EJ41" s="65"/>
      <c r="EK41" s="646">
        <f>SUM(EK10:EN39)</f>
        <v>25925</v>
      </c>
      <c r="EL41" s="647"/>
      <c r="EM41" s="647"/>
      <c r="EN41" s="648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44">
        <f>SUM(F41:S41)</f>
        <v>920</v>
      </c>
      <c r="G42" s="744"/>
      <c r="H42" s="744"/>
      <c r="I42" s="744"/>
      <c r="J42" s="744"/>
      <c r="K42" s="744"/>
      <c r="L42" s="744"/>
      <c r="M42" s="744"/>
      <c r="N42" s="744"/>
      <c r="O42" s="744"/>
      <c r="P42" s="744"/>
      <c r="Q42" s="744"/>
      <c r="R42" s="744"/>
      <c r="S42" s="744"/>
      <c r="T42" s="744">
        <f>SUM(T41:AQ41)</f>
        <v>5705</v>
      </c>
      <c r="U42" s="744"/>
      <c r="V42" s="744"/>
      <c r="W42" s="744"/>
      <c r="X42" s="744"/>
      <c r="Y42" s="744"/>
      <c r="Z42" s="744"/>
      <c r="AA42" s="744"/>
      <c r="AB42" s="744"/>
      <c r="AC42" s="744"/>
      <c r="AD42" s="744"/>
      <c r="AE42" s="744"/>
      <c r="AF42" s="744"/>
      <c r="AG42" s="744"/>
      <c r="AH42" s="744"/>
      <c r="AI42" s="744"/>
      <c r="AJ42" s="744"/>
      <c r="AK42" s="744"/>
      <c r="AL42" s="744"/>
      <c r="AM42" s="744"/>
      <c r="AN42" s="744"/>
      <c r="AO42" s="744"/>
      <c r="AP42" s="744"/>
      <c r="AQ42" s="744"/>
      <c r="AR42" s="744">
        <f>SUM(AR41:BO41)</f>
        <v>7585</v>
      </c>
      <c r="AS42" s="744"/>
      <c r="AT42" s="744"/>
      <c r="AU42" s="744"/>
      <c r="AV42" s="744"/>
      <c r="AW42" s="744"/>
      <c r="AX42" s="744"/>
      <c r="AY42" s="744"/>
      <c r="AZ42" s="744"/>
      <c r="BA42" s="744"/>
      <c r="BB42" s="744"/>
      <c r="BC42" s="744"/>
      <c r="BD42" s="744"/>
      <c r="BE42" s="744"/>
      <c r="BF42" s="744"/>
      <c r="BG42" s="744"/>
      <c r="BH42" s="744"/>
      <c r="BI42" s="744"/>
      <c r="BJ42" s="744"/>
      <c r="BK42" s="744"/>
      <c r="BL42" s="744"/>
      <c r="BM42" s="744"/>
      <c r="BN42" s="744"/>
      <c r="BO42" s="744"/>
      <c r="BP42" s="744">
        <f>SUM(BP41:CM41)</f>
        <v>5640</v>
      </c>
      <c r="BQ42" s="744"/>
      <c r="BR42" s="744"/>
      <c r="BS42" s="744"/>
      <c r="BT42" s="744"/>
      <c r="BU42" s="744"/>
      <c r="BV42" s="744"/>
      <c r="BW42" s="744"/>
      <c r="BX42" s="744"/>
      <c r="BY42" s="744"/>
      <c r="BZ42" s="744"/>
      <c r="CA42" s="744"/>
      <c r="CB42" s="744"/>
      <c r="CC42" s="744"/>
      <c r="CD42" s="744"/>
      <c r="CE42" s="744"/>
      <c r="CF42" s="744"/>
      <c r="CG42" s="744"/>
      <c r="CH42" s="744"/>
      <c r="CI42" s="744"/>
      <c r="CJ42" s="744"/>
      <c r="CK42" s="744"/>
      <c r="CL42" s="744"/>
      <c r="CM42" s="744"/>
      <c r="CN42" s="744">
        <f>SUM(CN41:DK41)</f>
        <v>5545</v>
      </c>
      <c r="CO42" s="744"/>
      <c r="CP42" s="744"/>
      <c r="CQ42" s="744"/>
      <c r="CR42" s="744"/>
      <c r="CS42" s="744"/>
      <c r="CT42" s="744"/>
      <c r="CU42" s="744"/>
      <c r="CV42" s="744"/>
      <c r="CW42" s="744"/>
      <c r="CX42" s="744"/>
      <c r="CY42" s="744"/>
      <c r="CZ42" s="744"/>
      <c r="DA42" s="744"/>
      <c r="DB42" s="744"/>
      <c r="DC42" s="744"/>
      <c r="DD42" s="744"/>
      <c r="DE42" s="744"/>
      <c r="DF42" s="744"/>
      <c r="DG42" s="744"/>
      <c r="DH42" s="744"/>
      <c r="DI42" s="744"/>
      <c r="DJ42" s="744"/>
      <c r="DK42" s="744"/>
      <c r="DL42" s="744">
        <f>SUM(DL41:EC41)</f>
        <v>530</v>
      </c>
      <c r="DM42" s="744"/>
      <c r="DN42" s="744"/>
      <c r="DO42" s="744"/>
      <c r="DP42" s="744"/>
      <c r="DQ42" s="744"/>
      <c r="DR42" s="744"/>
      <c r="DS42" s="744"/>
      <c r="DT42" s="744"/>
      <c r="DU42" s="744"/>
      <c r="DV42" s="744"/>
      <c r="DW42" s="744"/>
      <c r="DX42" s="744"/>
      <c r="DY42" s="744"/>
      <c r="DZ42" s="744"/>
      <c r="EA42" s="744"/>
      <c r="EB42" s="744"/>
      <c r="EC42" s="744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654" t="s">
        <v>38</v>
      </c>
      <c r="D44" s="655"/>
      <c r="E44" s="218"/>
      <c r="F44" s="803">
        <f>SUM(F41:EC41)</f>
        <v>25925</v>
      </c>
      <c r="G44" s="804"/>
      <c r="H44" s="804"/>
      <c r="I44" s="804"/>
      <c r="J44" s="804"/>
      <c r="K44" s="804"/>
      <c r="L44" s="804"/>
      <c r="M44" s="804"/>
      <c r="N44" s="804"/>
      <c r="O44" s="804"/>
      <c r="P44" s="804"/>
      <c r="Q44" s="804"/>
      <c r="R44" s="804"/>
      <c r="S44" s="804"/>
      <c r="T44" s="804"/>
      <c r="U44" s="804"/>
      <c r="V44" s="804"/>
      <c r="W44" s="804"/>
      <c r="X44" s="804"/>
      <c r="Y44" s="804"/>
      <c r="Z44" s="804"/>
      <c r="AA44" s="804"/>
      <c r="AB44" s="804"/>
      <c r="AC44" s="804"/>
      <c r="AD44" s="804"/>
      <c r="AE44" s="804"/>
      <c r="AF44" s="804"/>
      <c r="AG44" s="804"/>
      <c r="AH44" s="804"/>
      <c r="AI44" s="804"/>
      <c r="AJ44" s="804"/>
      <c r="AK44" s="804"/>
      <c r="AL44" s="804"/>
      <c r="AM44" s="804"/>
      <c r="AN44" s="804"/>
      <c r="AO44" s="804"/>
      <c r="AP44" s="804"/>
      <c r="AQ44" s="804"/>
      <c r="AR44" s="804"/>
      <c r="AS44" s="804"/>
      <c r="AT44" s="804"/>
      <c r="AU44" s="804"/>
      <c r="AV44" s="804"/>
      <c r="AW44" s="804"/>
      <c r="AX44" s="804"/>
      <c r="AY44" s="804"/>
      <c r="AZ44" s="804"/>
      <c r="BA44" s="804"/>
      <c r="BB44" s="804"/>
      <c r="BC44" s="804"/>
      <c r="BD44" s="804"/>
      <c r="BE44" s="804"/>
      <c r="BF44" s="804"/>
      <c r="BG44" s="804"/>
      <c r="BH44" s="804"/>
      <c r="BI44" s="804"/>
      <c r="BJ44" s="804"/>
      <c r="BK44" s="804"/>
      <c r="BL44" s="804"/>
      <c r="BM44" s="804"/>
      <c r="BN44" s="804"/>
      <c r="BO44" s="804"/>
      <c r="BP44" s="804"/>
      <c r="BQ44" s="804"/>
      <c r="BR44" s="804"/>
      <c r="BS44" s="804"/>
      <c r="BT44" s="804"/>
      <c r="BU44" s="804"/>
      <c r="BV44" s="804"/>
      <c r="BW44" s="804"/>
      <c r="BX44" s="804"/>
      <c r="BY44" s="804"/>
      <c r="BZ44" s="804"/>
      <c r="CA44" s="804"/>
      <c r="CB44" s="804"/>
      <c r="CC44" s="804"/>
      <c r="CD44" s="804"/>
      <c r="CE44" s="804"/>
      <c r="CF44" s="804"/>
      <c r="CG44" s="804"/>
      <c r="CH44" s="804"/>
      <c r="CI44" s="804"/>
      <c r="CJ44" s="804"/>
      <c r="CK44" s="804"/>
      <c r="CL44" s="804"/>
      <c r="CM44" s="804"/>
      <c r="CN44" s="804"/>
      <c r="CO44" s="804"/>
      <c r="CP44" s="804"/>
      <c r="CQ44" s="804"/>
      <c r="CR44" s="804"/>
      <c r="CS44" s="804"/>
      <c r="CT44" s="804"/>
      <c r="CU44" s="804"/>
      <c r="CV44" s="804"/>
      <c r="CW44" s="804"/>
      <c r="CX44" s="804"/>
      <c r="CY44" s="804"/>
      <c r="CZ44" s="804"/>
      <c r="DA44" s="804"/>
      <c r="DB44" s="804"/>
      <c r="DC44" s="804"/>
      <c r="DD44" s="804"/>
      <c r="DE44" s="804"/>
      <c r="DF44" s="804"/>
      <c r="DG44" s="804"/>
      <c r="DH44" s="804"/>
      <c r="DI44" s="804"/>
      <c r="DJ44" s="804"/>
      <c r="DK44" s="804"/>
      <c r="DL44" s="804"/>
      <c r="DM44" s="804"/>
      <c r="DN44" s="804"/>
      <c r="DO44" s="804"/>
      <c r="DP44" s="804"/>
      <c r="DQ44" s="804"/>
      <c r="DR44" s="804"/>
      <c r="DS44" s="804"/>
      <c r="DT44" s="804"/>
      <c r="DU44" s="804"/>
      <c r="DV44" s="804"/>
      <c r="DW44" s="804"/>
      <c r="DX44" s="804"/>
      <c r="DY44" s="804"/>
      <c r="DZ44" s="804"/>
      <c r="EA44" s="804"/>
      <c r="EB44" s="804"/>
      <c r="EC44" s="805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13"/>
      <c r="AS46" s="814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810" t="s">
        <v>83</v>
      </c>
      <c r="I48" s="810"/>
      <c r="J48" s="810"/>
      <c r="K48" s="810"/>
      <c r="L48" s="810"/>
      <c r="M48" s="810"/>
      <c r="N48" s="810"/>
      <c r="O48" s="810"/>
      <c r="P48" s="810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15"/>
      <c r="AS49" s="815"/>
      <c r="AT49" s="815"/>
      <c r="AU49" s="815"/>
      <c r="AV49" s="815"/>
      <c r="AW49" s="815"/>
      <c r="AX49" s="815"/>
      <c r="AY49" s="815"/>
      <c r="AZ49" s="815"/>
      <c r="BA49" s="815"/>
      <c r="BB49" s="815"/>
      <c r="BC49" s="815"/>
      <c r="BD49" s="815"/>
      <c r="BE49" s="815"/>
      <c r="BF49" s="815"/>
      <c r="BG49" s="815"/>
      <c r="BH49" s="815"/>
      <c r="BI49" s="815"/>
      <c r="BJ49" s="815"/>
      <c r="BK49" s="815"/>
      <c r="BL49" s="815"/>
      <c r="BM49" s="815"/>
      <c r="BN49" s="815"/>
      <c r="BO49" s="815"/>
      <c r="BP49" s="815"/>
      <c r="BQ49" s="815"/>
      <c r="BR49" s="815"/>
      <c r="BS49" s="815"/>
      <c r="BT49" s="815"/>
      <c r="BU49" s="815"/>
      <c r="BV49" s="815"/>
      <c r="BW49" s="815"/>
      <c r="BX49" s="815"/>
      <c r="BY49" s="815"/>
      <c r="BZ49" s="815"/>
      <c r="CA49" s="815"/>
      <c r="CB49" s="815"/>
      <c r="CC49" s="815"/>
      <c r="CD49" s="815"/>
      <c r="CE49" s="815"/>
      <c r="CF49" s="815"/>
      <c r="CG49" s="815"/>
      <c r="CH49" s="815"/>
      <c r="CI49" s="815"/>
      <c r="CJ49" s="815"/>
      <c r="CK49" s="815"/>
      <c r="CL49" s="815"/>
      <c r="CM49" s="815"/>
      <c r="CN49" s="815"/>
      <c r="CO49" s="815"/>
      <c r="CP49" s="815"/>
      <c r="CQ49" s="815"/>
      <c r="CR49" s="815"/>
      <c r="CS49" s="815"/>
      <c r="CT49" s="815"/>
      <c r="CU49" s="815"/>
      <c r="CV49" s="815"/>
      <c r="CW49" s="815"/>
      <c r="CX49" s="815"/>
      <c r="CY49" s="815"/>
      <c r="CZ49" s="815"/>
      <c r="DA49" s="815"/>
      <c r="DB49" s="815"/>
      <c r="DC49" s="815"/>
      <c r="DD49" s="815"/>
      <c r="DE49" s="815"/>
      <c r="DF49" s="815"/>
      <c r="DG49" s="815"/>
      <c r="DH49" s="815"/>
      <c r="DI49" s="815"/>
      <c r="DJ49" s="815"/>
      <c r="DK49" s="815"/>
      <c r="DL49" s="815"/>
      <c r="DM49" s="815"/>
      <c r="DN49" s="815"/>
      <c r="DO49" s="815"/>
      <c r="DP49" s="815"/>
      <c r="DQ49" s="815"/>
      <c r="DR49" s="815"/>
      <c r="DS49" s="815"/>
      <c r="DT49" s="815"/>
      <c r="DU49" s="815"/>
      <c r="DV49" s="815"/>
      <c r="DW49" s="815"/>
      <c r="DX49" s="815"/>
      <c r="DY49" s="816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811">
        <f>E55-D55</f>
        <v>9425</v>
      </c>
      <c r="I55" s="811"/>
      <c r="J55" s="811"/>
      <c r="K55" s="811"/>
      <c r="L55" s="811"/>
      <c r="M55" s="811"/>
      <c r="N55" s="811"/>
      <c r="O55" s="811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808">
        <f>H55*H57</f>
        <v>924478.25757575757</v>
      </c>
      <c r="I56" s="808"/>
      <c r="J56" s="808"/>
      <c r="K56" s="808"/>
      <c r="L56" s="808"/>
      <c r="M56" s="808"/>
      <c r="N56" s="808"/>
      <c r="O56" s="808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809">
        <f>D57</f>
        <v>98.087878787878793</v>
      </c>
      <c r="I57" s="809"/>
      <c r="J57" s="809"/>
      <c r="K57" s="809"/>
      <c r="L57" s="809"/>
      <c r="M57" s="809"/>
      <c r="N57" s="809"/>
      <c r="O57" s="809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32" t="s">
        <v>128</v>
      </c>
      <c r="B4" s="832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62365250.420000002</v>
      </c>
      <c r="D6" s="350"/>
      <c r="E6" s="360"/>
      <c r="F6" s="361"/>
      <c r="G6" s="348" t="s">
        <v>130</v>
      </c>
      <c r="H6" s="350"/>
      <c r="I6" s="362">
        <v>23021564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f>24000+879500+15368329.6+9711392.42+7131500</f>
        <v>33114722.02</v>
      </c>
      <c r="E7" s="349"/>
      <c r="G7" s="348" t="s">
        <v>132</v>
      </c>
      <c r="I7" s="362">
        <v>6228964.4000000004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29250528.400000002</v>
      </c>
      <c r="D8" s="348" t="s">
        <v>199</v>
      </c>
      <c r="E8" s="350"/>
      <c r="I8" s="362"/>
      <c r="M8" s="349"/>
    </row>
    <row r="9" spans="1:18" x14ac:dyDescent="0.2">
      <c r="I9" s="366">
        <f>SUM(I6:I8)</f>
        <v>29250528.399999999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9.3231581097586724E-2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1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33" t="s">
        <v>161</v>
      </c>
      <c r="B21" s="834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0.05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62365250.420000002</v>
      </c>
      <c r="D24" s="415">
        <f t="shared" ref="D24:D31" si="0">+$C$6</f>
        <v>62365250.420000002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62365250.420000002</v>
      </c>
      <c r="D25" s="415">
        <f t="shared" si="0"/>
        <v>62365250.420000002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62365250.420000002</v>
      </c>
      <c r="D26" s="415">
        <f t="shared" si="0"/>
        <v>62365250.420000002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62365250.420000002</v>
      </c>
      <c r="D27" s="415">
        <f t="shared" si="0"/>
        <v>62365250.420000002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62365250.420000002</v>
      </c>
      <c r="D28" s="415">
        <f t="shared" si="0"/>
        <v>62365250.420000002</v>
      </c>
      <c r="E28" s="425">
        <v>0</v>
      </c>
      <c r="F28" s="404"/>
      <c r="G28" s="417">
        <f>+$C$12/100*C28*E28*$C$14*C15</f>
        <v>0</v>
      </c>
      <c r="H28" s="417"/>
      <c r="I28" s="407">
        <f t="shared" si="8"/>
        <v>0</v>
      </c>
      <c r="J28" s="418">
        <f t="shared" si="1"/>
        <v>1</v>
      </c>
      <c r="K28" s="407">
        <f t="shared" si="4"/>
        <v>0</v>
      </c>
      <c r="L28" s="419"/>
      <c r="M28" s="407">
        <f>+K28*L28*$C$16</f>
        <v>0</v>
      </c>
      <c r="N28" s="421">
        <f t="shared" si="6"/>
        <v>0</v>
      </c>
      <c r="O28" s="422">
        <f t="shared" si="2"/>
        <v>0</v>
      </c>
      <c r="P28" s="423">
        <f t="shared" si="7"/>
        <v>0</v>
      </c>
      <c r="Q28" s="424">
        <f t="shared" si="3"/>
        <v>0</v>
      </c>
    </row>
    <row r="29" spans="1:17" x14ac:dyDescent="0.2">
      <c r="A29" s="412">
        <v>5.0999999999999996</v>
      </c>
      <c r="B29" s="413" t="s">
        <v>173</v>
      </c>
      <c r="C29" s="414">
        <f>$C$7</f>
        <v>33114722.02</v>
      </c>
      <c r="D29" s="415">
        <f t="shared" si="0"/>
        <v>62365250.420000002</v>
      </c>
      <c r="E29" s="426"/>
      <c r="F29" s="419">
        <v>0</v>
      </c>
      <c r="G29" s="417"/>
      <c r="H29" s="417">
        <f>+$C$12/100*C29*F29*$C$14*C15</f>
        <v>0</v>
      </c>
      <c r="I29" s="407">
        <f t="shared" si="8"/>
        <v>0</v>
      </c>
      <c r="J29" s="418">
        <f t="shared" si="1"/>
        <v>1</v>
      </c>
      <c r="K29" s="407">
        <f t="shared" si="4"/>
        <v>0</v>
      </c>
      <c r="L29" s="419"/>
      <c r="M29" s="407">
        <f t="shared" si="5"/>
        <v>0</v>
      </c>
      <c r="N29" s="421">
        <f t="shared" si="6"/>
        <v>0</v>
      </c>
      <c r="O29" s="422">
        <f t="shared" si="2"/>
        <v>0</v>
      </c>
      <c r="P29" s="423">
        <f t="shared" si="7"/>
        <v>0</v>
      </c>
      <c r="Q29" s="424">
        <f t="shared" si="3"/>
        <v>0</v>
      </c>
    </row>
    <row r="30" spans="1:17" x14ac:dyDescent="0.2">
      <c r="A30" s="412">
        <v>5.2</v>
      </c>
      <c r="B30" s="413" t="s">
        <v>174</v>
      </c>
      <c r="C30" s="414">
        <f>$C$6</f>
        <v>62365250.420000002</v>
      </c>
      <c r="D30" s="415">
        <f t="shared" si="0"/>
        <v>62365250.420000002</v>
      </c>
      <c r="E30" s="425">
        <v>0.37</v>
      </c>
      <c r="F30" s="404"/>
      <c r="G30" s="417">
        <f>+$C$12/100*C30*E30*$C$14*C15</f>
        <v>21513.32033815308</v>
      </c>
      <c r="H30" s="417"/>
      <c r="I30" s="407">
        <f t="shared" si="8"/>
        <v>21513.32033815308</v>
      </c>
      <c r="J30" s="418">
        <f t="shared" si="1"/>
        <v>1</v>
      </c>
      <c r="K30" s="407">
        <f t="shared" si="4"/>
        <v>21513.32033815308</v>
      </c>
      <c r="L30" s="419">
        <v>98.09</v>
      </c>
      <c r="M30" s="407">
        <f t="shared" si="5"/>
        <v>2110241.5919694356</v>
      </c>
      <c r="N30" s="421">
        <f t="shared" si="6"/>
        <v>105512.07959847178</v>
      </c>
      <c r="O30" s="422">
        <f t="shared" si="2"/>
        <v>2215753.6715679076</v>
      </c>
      <c r="P30" s="423">
        <f t="shared" si="7"/>
        <v>170613.03271072888</v>
      </c>
      <c r="Q30" s="424">
        <f t="shared" si="3"/>
        <v>2386366.7042786363</v>
      </c>
    </row>
    <row r="31" spans="1:17" x14ac:dyDescent="0.2">
      <c r="A31" s="412">
        <v>5.3</v>
      </c>
      <c r="B31" s="413" t="s">
        <v>175</v>
      </c>
      <c r="C31" s="414">
        <f>$C$6</f>
        <v>62365250.420000002</v>
      </c>
      <c r="D31" s="415">
        <f t="shared" si="0"/>
        <v>62365250.420000002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0.37</v>
      </c>
      <c r="F33" s="431">
        <f>SUM(F24:F31)</f>
        <v>0</v>
      </c>
      <c r="G33" s="432">
        <f>SUM(G24:G32)</f>
        <v>21513.32033815308</v>
      </c>
      <c r="H33" s="432">
        <f>SUM(H24:H32)</f>
        <v>0</v>
      </c>
      <c r="I33" s="433">
        <f>SUM(I24:I32)</f>
        <v>21513.32033815308</v>
      </c>
      <c r="J33" s="434"/>
      <c r="K33" s="433">
        <f>SUM(K24:K32)</f>
        <v>21513.32033815308</v>
      </c>
      <c r="L33" s="435"/>
      <c r="M33" s="436">
        <f>SUM(M24:M32)</f>
        <v>2110241.5919694356</v>
      </c>
      <c r="N33" s="437">
        <f>SUM(N24:N32)</f>
        <v>105512.07959847178</v>
      </c>
      <c r="O33" s="438">
        <f>SUM(O24:O32)</f>
        <v>2215753.6715679076</v>
      </c>
      <c r="P33" s="438">
        <f>SUM(P24:P32)</f>
        <v>170613.03271072888</v>
      </c>
      <c r="Q33" s="439">
        <f>SUM(Q24:Q32)</f>
        <v>2386366.7042786363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2110241.5919694356</v>
      </c>
      <c r="N35" s="454">
        <f>SUM(N33:N34)</f>
        <v>105512.07959847178</v>
      </c>
      <c r="O35" s="455">
        <f>SUM(O33:O34)</f>
        <v>2215753.6715679076</v>
      </c>
      <c r="P35" s="456">
        <f>SUM(P33:P34)</f>
        <v>170613.03271072888</v>
      </c>
      <c r="Q35" s="455">
        <f>+O35+P35</f>
        <v>2386366.7042786363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3.3836817422490444E-2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32" t="s">
        <v>128</v>
      </c>
      <c r="B4" s="832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6700000</v>
      </c>
      <c r="D6" s="350"/>
      <c r="E6" s="360"/>
      <c r="F6" s="361"/>
      <c r="G6" s="348" t="s">
        <v>130</v>
      </c>
      <c r="H6" s="350"/>
      <c r="I6" s="362">
        <v>4200000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v>2500000</v>
      </c>
      <c r="E7" s="349"/>
      <c r="G7" s="348" t="s">
        <v>132</v>
      </c>
      <c r="I7" s="362">
        <v>0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4200000</v>
      </c>
      <c r="D8" s="348" t="s">
        <v>199</v>
      </c>
      <c r="E8" s="350"/>
      <c r="I8" s="362"/>
      <c r="M8" s="349"/>
    </row>
    <row r="9" spans="1:18" x14ac:dyDescent="0.2">
      <c r="I9" s="366">
        <f>SUM(I6:I8)</f>
        <v>4200000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0.11335131478094666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0.8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33" t="s">
        <v>161</v>
      </c>
      <c r="B21" s="834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6700000</v>
      </c>
      <c r="D24" s="415">
        <f t="shared" ref="D24:D31" si="0">+$C$6</f>
        <v>6700000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6700000</v>
      </c>
      <c r="D25" s="415">
        <f t="shared" si="0"/>
        <v>6700000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6700000</v>
      </c>
      <c r="D26" s="415">
        <f t="shared" si="0"/>
        <v>6700000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6700000</v>
      </c>
      <c r="D27" s="415">
        <f t="shared" si="0"/>
        <v>6700000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6700000</v>
      </c>
      <c r="D28" s="415">
        <f t="shared" si="0"/>
        <v>6700000</v>
      </c>
      <c r="E28" s="425">
        <v>0.18</v>
      </c>
      <c r="F28" s="404"/>
      <c r="G28" s="417">
        <f>+$C$12/100*C28*E28*$C$14*C15</f>
        <v>1093.6134850065732</v>
      </c>
      <c r="H28" s="417"/>
      <c r="I28" s="407">
        <f t="shared" si="8"/>
        <v>1093.6134850065732</v>
      </c>
      <c r="J28" s="418">
        <f t="shared" si="1"/>
        <v>1</v>
      </c>
      <c r="K28" s="407">
        <f t="shared" si="4"/>
        <v>1093.6134850065732</v>
      </c>
      <c r="L28" s="419">
        <v>82</v>
      </c>
      <c r="M28" s="407">
        <f>+K28*L28*$C$16</f>
        <v>89676.305770539009</v>
      </c>
      <c r="N28" s="421">
        <f t="shared" si="6"/>
        <v>0</v>
      </c>
      <c r="O28" s="422">
        <f t="shared" si="2"/>
        <v>89676.305770539009</v>
      </c>
      <c r="P28" s="423">
        <f t="shared" si="7"/>
        <v>6905.0755443315038</v>
      </c>
      <c r="Q28" s="424">
        <f t="shared" si="3"/>
        <v>96581.381314870509</v>
      </c>
    </row>
    <row r="29" spans="1:17" x14ac:dyDescent="0.2">
      <c r="A29" s="412">
        <v>5.0999999999999996</v>
      </c>
      <c r="B29" s="413" t="s">
        <v>173</v>
      </c>
      <c r="C29" s="414">
        <f>$C$7</f>
        <v>2500000</v>
      </c>
      <c r="D29" s="415">
        <f t="shared" si="0"/>
        <v>6700000</v>
      </c>
      <c r="E29" s="426"/>
      <c r="F29" s="419">
        <v>0.3</v>
      </c>
      <c r="G29" s="417"/>
      <c r="H29" s="417">
        <f>+$C$12/100*C29*F29*$C$14*C15</f>
        <v>680.10788868567988</v>
      </c>
      <c r="I29" s="407">
        <f t="shared" si="8"/>
        <v>680.10788868567988</v>
      </c>
      <c r="J29" s="418">
        <f t="shared" si="1"/>
        <v>1</v>
      </c>
      <c r="K29" s="407">
        <f t="shared" si="4"/>
        <v>680.10788868567988</v>
      </c>
      <c r="L29" s="419">
        <v>82</v>
      </c>
      <c r="M29" s="407">
        <f t="shared" si="5"/>
        <v>55768.846872225753</v>
      </c>
      <c r="N29" s="421">
        <f t="shared" si="6"/>
        <v>0</v>
      </c>
      <c r="O29" s="422">
        <f t="shared" si="2"/>
        <v>55768.846872225753</v>
      </c>
      <c r="P29" s="423">
        <f t="shared" si="7"/>
        <v>4294.2012091613833</v>
      </c>
      <c r="Q29" s="424">
        <f t="shared" si="3"/>
        <v>60063.04808138714</v>
      </c>
    </row>
    <row r="30" spans="1:17" x14ac:dyDescent="0.2">
      <c r="A30" s="412">
        <v>5.2</v>
      </c>
      <c r="B30" s="413" t="s">
        <v>174</v>
      </c>
      <c r="C30" s="414">
        <f>$C$6</f>
        <v>6700000</v>
      </c>
      <c r="D30" s="415">
        <f t="shared" si="0"/>
        <v>6700000</v>
      </c>
      <c r="E30" s="425">
        <v>0</v>
      </c>
      <c r="F30" s="404"/>
      <c r="G30" s="417">
        <f>+$C$12/100*C30*E30*$C$14*C15</f>
        <v>0</v>
      </c>
      <c r="H30" s="417"/>
      <c r="I30" s="407">
        <f t="shared" si="8"/>
        <v>0</v>
      </c>
      <c r="J30" s="418">
        <f t="shared" si="1"/>
        <v>1</v>
      </c>
      <c r="K30" s="407">
        <f t="shared" si="4"/>
        <v>0</v>
      </c>
      <c r="L30" s="419"/>
      <c r="M30" s="407">
        <f t="shared" si="5"/>
        <v>0</v>
      </c>
      <c r="N30" s="421">
        <f t="shared" si="6"/>
        <v>0</v>
      </c>
      <c r="O30" s="422">
        <f t="shared" si="2"/>
        <v>0</v>
      </c>
      <c r="P30" s="423">
        <f t="shared" si="7"/>
        <v>0</v>
      </c>
      <c r="Q30" s="424">
        <f t="shared" si="3"/>
        <v>0</v>
      </c>
    </row>
    <row r="31" spans="1:17" x14ac:dyDescent="0.2">
      <c r="A31" s="412">
        <v>5.3</v>
      </c>
      <c r="B31" s="413" t="s">
        <v>175</v>
      </c>
      <c r="C31" s="414">
        <f>$C$6</f>
        <v>6700000</v>
      </c>
      <c r="D31" s="415">
        <f t="shared" si="0"/>
        <v>6700000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0.18</v>
      </c>
      <c r="F33" s="431">
        <f>SUM(F24:F31)</f>
        <v>0.3</v>
      </c>
      <c r="G33" s="432">
        <f>SUM(G24:G32)</f>
        <v>1093.6134850065732</v>
      </c>
      <c r="H33" s="432">
        <f>SUM(H24:H32)</f>
        <v>680.10788868567988</v>
      </c>
      <c r="I33" s="433">
        <f>SUM(I24:I32)</f>
        <v>1773.7213736922531</v>
      </c>
      <c r="J33" s="434"/>
      <c r="K33" s="433">
        <f>SUM(K24:K32)</f>
        <v>1773.7213736922531</v>
      </c>
      <c r="L33" s="435"/>
      <c r="M33" s="436">
        <f>SUM(M24:M32)</f>
        <v>145445.15264276476</v>
      </c>
      <c r="N33" s="437">
        <f>SUM(N24:N32)</f>
        <v>0</v>
      </c>
      <c r="O33" s="438">
        <f>SUM(O24:O32)</f>
        <v>145445.15264276476</v>
      </c>
      <c r="P33" s="438">
        <f>SUM(P24:P32)</f>
        <v>11199.276753492886</v>
      </c>
      <c r="Q33" s="439">
        <f>SUM(Q24:Q32)</f>
        <v>156644.42939625765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145445.15264276476</v>
      </c>
      <c r="N35" s="454">
        <f>SUM(N33:N34)</f>
        <v>0</v>
      </c>
      <c r="O35" s="455">
        <f>SUM(O33:O34)</f>
        <v>145445.15264276476</v>
      </c>
      <c r="P35" s="456">
        <f>SUM(P33:P34)</f>
        <v>11199.276753492886</v>
      </c>
      <c r="Q35" s="455">
        <f>+O35+P35</f>
        <v>156644.42939625765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2.1708231737726083E-2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837" t="s">
        <v>179</v>
      </c>
      <c r="C2" s="838"/>
      <c r="D2" s="838"/>
      <c r="E2" s="484"/>
      <c r="F2" s="720" t="s">
        <v>20</v>
      </c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1"/>
      <c r="T2" s="702" t="s">
        <v>28</v>
      </c>
      <c r="U2" s="703"/>
      <c r="V2" s="703"/>
      <c r="W2" s="703"/>
      <c r="X2" s="703"/>
      <c r="Y2" s="703"/>
      <c r="Z2" s="703"/>
      <c r="AA2" s="703"/>
      <c r="AB2" s="703"/>
      <c r="AC2" s="703"/>
      <c r="AD2" s="703"/>
      <c r="AE2" s="703"/>
      <c r="AF2" s="703"/>
      <c r="AG2" s="703"/>
      <c r="AH2" s="703"/>
      <c r="AI2" s="703"/>
      <c r="AJ2" s="703"/>
      <c r="AK2" s="703"/>
      <c r="AL2" s="703"/>
      <c r="AM2" s="703"/>
      <c r="AN2" s="703"/>
      <c r="AO2" s="703"/>
      <c r="AP2" s="703"/>
      <c r="AQ2" s="722"/>
      <c r="AR2" s="702" t="s">
        <v>77</v>
      </c>
      <c r="AS2" s="703"/>
      <c r="AT2" s="703"/>
      <c r="AU2" s="703"/>
      <c r="AV2" s="703"/>
      <c r="AW2" s="703"/>
      <c r="AX2" s="703"/>
      <c r="AY2" s="703"/>
      <c r="AZ2" s="703"/>
      <c r="BA2" s="703"/>
      <c r="BB2" s="703"/>
      <c r="BC2" s="703"/>
      <c r="BD2" s="703"/>
      <c r="BE2" s="703"/>
      <c r="BF2" s="703"/>
      <c r="BG2" s="703"/>
      <c r="BH2" s="703"/>
      <c r="BI2" s="703"/>
      <c r="BJ2" s="703"/>
      <c r="BK2" s="703"/>
      <c r="BL2" s="703"/>
      <c r="BM2" s="703"/>
      <c r="BN2" s="703"/>
      <c r="BO2" s="722"/>
      <c r="BP2" s="702" t="s">
        <v>76</v>
      </c>
      <c r="BQ2" s="703"/>
      <c r="BR2" s="703"/>
      <c r="BS2" s="703"/>
      <c r="BT2" s="703"/>
      <c r="BU2" s="703"/>
      <c r="BV2" s="703"/>
      <c r="BW2" s="703"/>
      <c r="BX2" s="703"/>
      <c r="BY2" s="703"/>
      <c r="BZ2" s="703"/>
      <c r="CA2" s="703"/>
      <c r="CB2" s="703"/>
      <c r="CC2" s="703"/>
      <c r="CD2" s="703"/>
      <c r="CE2" s="703"/>
      <c r="CF2" s="703"/>
      <c r="CG2" s="703"/>
      <c r="CH2" s="703"/>
      <c r="CI2" s="703"/>
      <c r="CJ2" s="703"/>
      <c r="CK2" s="703"/>
      <c r="CL2" s="703"/>
      <c r="CM2" s="722"/>
      <c r="CN2" s="702" t="s">
        <v>75</v>
      </c>
      <c r="CO2" s="703"/>
      <c r="CP2" s="703"/>
      <c r="CQ2" s="703"/>
      <c r="CR2" s="703"/>
      <c r="CS2" s="703"/>
      <c r="CT2" s="703"/>
      <c r="CU2" s="703"/>
      <c r="CV2" s="703"/>
      <c r="CW2" s="703"/>
      <c r="CX2" s="703"/>
      <c r="CY2" s="703"/>
      <c r="CZ2" s="703"/>
      <c r="DA2" s="703"/>
      <c r="DB2" s="703"/>
      <c r="DC2" s="703"/>
      <c r="DD2" s="703"/>
      <c r="DE2" s="703"/>
      <c r="DF2" s="703"/>
      <c r="DG2" s="703"/>
      <c r="DH2" s="703"/>
      <c r="DI2" s="703"/>
      <c r="DJ2" s="703"/>
      <c r="DK2" s="722"/>
      <c r="DL2" s="702" t="s">
        <v>74</v>
      </c>
      <c r="DM2" s="703"/>
      <c r="DN2" s="703"/>
      <c r="DO2" s="703"/>
      <c r="DP2" s="703"/>
      <c r="DQ2" s="703"/>
      <c r="DR2" s="703"/>
      <c r="DS2" s="703"/>
      <c r="DT2" s="703"/>
      <c r="DU2" s="703"/>
      <c r="DV2" s="703"/>
      <c r="DW2" s="703"/>
      <c r="DX2" s="703"/>
      <c r="DY2" s="703"/>
      <c r="DZ2" s="703"/>
      <c r="EA2" s="703"/>
      <c r="EB2" s="703"/>
      <c r="EC2" s="703"/>
      <c r="EI2" s="484"/>
      <c r="EJ2" s="485"/>
      <c r="EK2" s="738">
        <f>SUM(EK3:EN3)</f>
        <v>0</v>
      </c>
      <c r="EL2" s="739"/>
      <c r="EM2" s="739"/>
      <c r="EN2" s="739"/>
      <c r="EO2" s="485"/>
      <c r="EP2" s="485"/>
      <c r="EQ2" s="68"/>
    </row>
    <row r="3" spans="1:152" s="184" customFormat="1" ht="9" customHeight="1" x14ac:dyDescent="0.15">
      <c r="B3" s="835"/>
      <c r="C3" s="836"/>
      <c r="D3" s="836"/>
      <c r="E3" s="486"/>
      <c r="F3" s="700" t="s">
        <v>7</v>
      </c>
      <c r="G3" s="701"/>
      <c r="H3" s="700" t="s">
        <v>8</v>
      </c>
      <c r="I3" s="701"/>
      <c r="J3" s="700" t="s">
        <v>9</v>
      </c>
      <c r="K3" s="701"/>
      <c r="L3" s="700" t="s">
        <v>10</v>
      </c>
      <c r="M3" s="701"/>
      <c r="N3" s="700" t="s">
        <v>11</v>
      </c>
      <c r="O3" s="701"/>
      <c r="P3" s="700" t="s">
        <v>12</v>
      </c>
      <c r="Q3" s="701"/>
      <c r="R3" s="700" t="s">
        <v>13</v>
      </c>
      <c r="S3" s="701"/>
      <c r="T3" s="700" t="s">
        <v>2</v>
      </c>
      <c r="U3" s="701"/>
      <c r="V3" s="700" t="s">
        <v>3</v>
      </c>
      <c r="W3" s="701"/>
      <c r="X3" s="700" t="s">
        <v>4</v>
      </c>
      <c r="Y3" s="701"/>
      <c r="Z3" s="700" t="s">
        <v>5</v>
      </c>
      <c r="AA3" s="701"/>
      <c r="AB3" s="700" t="s">
        <v>6</v>
      </c>
      <c r="AC3" s="701"/>
      <c r="AD3" s="700" t="s">
        <v>7</v>
      </c>
      <c r="AE3" s="701"/>
      <c r="AF3" s="700" t="s">
        <v>8</v>
      </c>
      <c r="AG3" s="701"/>
      <c r="AH3" s="700" t="s">
        <v>9</v>
      </c>
      <c r="AI3" s="701"/>
      <c r="AJ3" s="700" t="s">
        <v>10</v>
      </c>
      <c r="AK3" s="701"/>
      <c r="AL3" s="700" t="s">
        <v>11</v>
      </c>
      <c r="AM3" s="701"/>
      <c r="AN3" s="700" t="s">
        <v>12</v>
      </c>
      <c r="AO3" s="701"/>
      <c r="AP3" s="700" t="s">
        <v>13</v>
      </c>
      <c r="AQ3" s="701"/>
      <c r="AR3" s="700" t="s">
        <v>2</v>
      </c>
      <c r="AS3" s="701"/>
      <c r="AT3" s="700" t="s">
        <v>3</v>
      </c>
      <c r="AU3" s="701"/>
      <c r="AV3" s="700" t="s">
        <v>4</v>
      </c>
      <c r="AW3" s="701"/>
      <c r="AX3" s="700" t="s">
        <v>5</v>
      </c>
      <c r="AY3" s="701"/>
      <c r="AZ3" s="700" t="s">
        <v>6</v>
      </c>
      <c r="BA3" s="701"/>
      <c r="BB3" s="700" t="s">
        <v>7</v>
      </c>
      <c r="BC3" s="701"/>
      <c r="BD3" s="700" t="s">
        <v>8</v>
      </c>
      <c r="BE3" s="701"/>
      <c r="BF3" s="700" t="s">
        <v>9</v>
      </c>
      <c r="BG3" s="701"/>
      <c r="BH3" s="700" t="s">
        <v>10</v>
      </c>
      <c r="BI3" s="701"/>
      <c r="BJ3" s="700" t="s">
        <v>11</v>
      </c>
      <c r="BK3" s="701"/>
      <c r="BL3" s="700" t="s">
        <v>12</v>
      </c>
      <c r="BM3" s="701"/>
      <c r="BN3" s="700" t="s">
        <v>13</v>
      </c>
      <c r="BO3" s="701"/>
      <c r="BP3" s="700" t="s">
        <v>2</v>
      </c>
      <c r="BQ3" s="701"/>
      <c r="BR3" s="700" t="s">
        <v>3</v>
      </c>
      <c r="BS3" s="701"/>
      <c r="BT3" s="700" t="s">
        <v>4</v>
      </c>
      <c r="BU3" s="701"/>
      <c r="BV3" s="700" t="s">
        <v>5</v>
      </c>
      <c r="BW3" s="701"/>
      <c r="BX3" s="700" t="s">
        <v>6</v>
      </c>
      <c r="BY3" s="701"/>
      <c r="BZ3" s="700" t="s">
        <v>7</v>
      </c>
      <c r="CA3" s="701"/>
      <c r="CB3" s="700" t="s">
        <v>8</v>
      </c>
      <c r="CC3" s="701"/>
      <c r="CD3" s="700" t="s">
        <v>9</v>
      </c>
      <c r="CE3" s="701"/>
      <c r="CF3" s="700" t="s">
        <v>10</v>
      </c>
      <c r="CG3" s="701"/>
      <c r="CH3" s="700" t="s">
        <v>11</v>
      </c>
      <c r="CI3" s="701"/>
      <c r="CJ3" s="700" t="s">
        <v>12</v>
      </c>
      <c r="CK3" s="701"/>
      <c r="CL3" s="700" t="s">
        <v>13</v>
      </c>
      <c r="CM3" s="701"/>
      <c r="CN3" s="700" t="s">
        <v>2</v>
      </c>
      <c r="CO3" s="701"/>
      <c r="CP3" s="700" t="s">
        <v>3</v>
      </c>
      <c r="CQ3" s="701"/>
      <c r="CR3" s="700" t="s">
        <v>4</v>
      </c>
      <c r="CS3" s="701"/>
      <c r="CT3" s="700" t="s">
        <v>5</v>
      </c>
      <c r="CU3" s="701"/>
      <c r="CV3" s="700" t="s">
        <v>6</v>
      </c>
      <c r="CW3" s="701"/>
      <c r="CX3" s="700" t="s">
        <v>7</v>
      </c>
      <c r="CY3" s="701"/>
      <c r="CZ3" s="700" t="s">
        <v>8</v>
      </c>
      <c r="DA3" s="701"/>
      <c r="DB3" s="700" t="s">
        <v>9</v>
      </c>
      <c r="DC3" s="701"/>
      <c r="DD3" s="700" t="s">
        <v>10</v>
      </c>
      <c r="DE3" s="701"/>
      <c r="DF3" s="700" t="s">
        <v>11</v>
      </c>
      <c r="DG3" s="701"/>
      <c r="DH3" s="700" t="s">
        <v>12</v>
      </c>
      <c r="DI3" s="701"/>
      <c r="DJ3" s="700" t="s">
        <v>13</v>
      </c>
      <c r="DK3" s="701"/>
      <c r="DL3" s="700" t="s">
        <v>2</v>
      </c>
      <c r="DM3" s="701"/>
      <c r="DN3" s="700" t="s">
        <v>3</v>
      </c>
      <c r="DO3" s="701"/>
      <c r="DP3" s="700" t="s">
        <v>4</v>
      </c>
      <c r="DQ3" s="701"/>
      <c r="DR3" s="700" t="s">
        <v>5</v>
      </c>
      <c r="DS3" s="701"/>
      <c r="DT3" s="700" t="s">
        <v>6</v>
      </c>
      <c r="DU3" s="701"/>
      <c r="DV3" s="700" t="s">
        <v>7</v>
      </c>
      <c r="DW3" s="701"/>
      <c r="DX3" s="700" t="s">
        <v>8</v>
      </c>
      <c r="DY3" s="701"/>
      <c r="DZ3" s="700" t="s">
        <v>9</v>
      </c>
      <c r="EA3" s="701"/>
      <c r="EB3" s="700" t="s">
        <v>10</v>
      </c>
      <c r="EC3" s="701"/>
      <c r="EI3" s="486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487"/>
      <c r="EP3" s="487"/>
      <c r="EQ3" s="481"/>
    </row>
    <row r="4" spans="1:152" ht="9" customHeight="1" x14ac:dyDescent="0.15">
      <c r="B4" s="186"/>
      <c r="C4" s="488" t="s">
        <v>57</v>
      </c>
      <c r="D4" s="489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733">
        <f>SUM(EM3:EN3)</f>
        <v>0</v>
      </c>
      <c r="EN4" s="734"/>
      <c r="EO4" s="482"/>
      <c r="EP4" s="482"/>
      <c r="EQ4" s="50"/>
    </row>
    <row r="5" spans="1:152" ht="9" customHeight="1" thickBot="1" x14ac:dyDescent="0.2">
      <c r="B5" s="490"/>
      <c r="C5" s="55" t="s">
        <v>56</v>
      </c>
      <c r="D5" s="491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482"/>
      <c r="EK5" s="480"/>
      <c r="EL5" s="480"/>
      <c r="EM5" s="735"/>
      <c r="EN5" s="735"/>
      <c r="EO5" s="482"/>
      <c r="EP5" s="482"/>
      <c r="EQ5" s="50"/>
    </row>
    <row r="6" spans="1:152" ht="9" customHeight="1" x14ac:dyDescent="0.15">
      <c r="B6" s="214"/>
      <c r="C6" s="492" t="s">
        <v>58</v>
      </c>
      <c r="D6" s="493">
        <f>ROUND((D4-(20*8.5))/12,0)</f>
        <v>169</v>
      </c>
      <c r="F6" s="839" t="s">
        <v>20</v>
      </c>
      <c r="G6" s="839"/>
      <c r="H6" s="839"/>
      <c r="I6" s="839"/>
      <c r="J6" s="839"/>
      <c r="K6" s="839"/>
      <c r="L6" s="839"/>
      <c r="M6" s="839"/>
      <c r="N6" s="839"/>
      <c r="O6" s="839"/>
      <c r="P6" s="839"/>
      <c r="Q6" s="839"/>
      <c r="R6" s="839"/>
      <c r="S6" s="840"/>
      <c r="T6" s="702" t="str">
        <f>T2</f>
        <v>Jahr 2022</v>
      </c>
      <c r="U6" s="703"/>
      <c r="V6" s="703"/>
      <c r="W6" s="703"/>
      <c r="X6" s="703"/>
      <c r="Y6" s="703"/>
      <c r="Z6" s="703"/>
      <c r="AA6" s="703"/>
      <c r="AB6" s="703"/>
      <c r="AC6" s="703"/>
      <c r="AD6" s="703"/>
      <c r="AE6" s="703"/>
      <c r="AF6" s="703"/>
      <c r="AG6" s="703"/>
      <c r="AH6" s="703"/>
      <c r="AI6" s="703"/>
      <c r="AJ6" s="703"/>
      <c r="AK6" s="703"/>
      <c r="AL6" s="703"/>
      <c r="AM6" s="703"/>
      <c r="AN6" s="703"/>
      <c r="AO6" s="703"/>
      <c r="AP6" s="703"/>
      <c r="AQ6" s="722"/>
      <c r="AR6" s="702" t="str">
        <f>AR2</f>
        <v>Jahr 2023</v>
      </c>
      <c r="AS6" s="703"/>
      <c r="AT6" s="703"/>
      <c r="AU6" s="703"/>
      <c r="AV6" s="703"/>
      <c r="AW6" s="703"/>
      <c r="AX6" s="703"/>
      <c r="AY6" s="703"/>
      <c r="AZ6" s="703"/>
      <c r="BA6" s="703"/>
      <c r="BB6" s="703"/>
      <c r="BC6" s="703"/>
      <c r="BD6" s="703"/>
      <c r="BE6" s="703"/>
      <c r="BF6" s="703"/>
      <c r="BG6" s="703"/>
      <c r="BH6" s="703"/>
      <c r="BI6" s="703"/>
      <c r="BJ6" s="703"/>
      <c r="BK6" s="703"/>
      <c r="BL6" s="703"/>
      <c r="BM6" s="703"/>
      <c r="BN6" s="703"/>
      <c r="BO6" s="722"/>
      <c r="BP6" s="702" t="str">
        <f>BP2</f>
        <v>Jahr 2024</v>
      </c>
      <c r="BQ6" s="703"/>
      <c r="BR6" s="703"/>
      <c r="BS6" s="703"/>
      <c r="BT6" s="703"/>
      <c r="BU6" s="703"/>
      <c r="BV6" s="703"/>
      <c r="BW6" s="703"/>
      <c r="BX6" s="703"/>
      <c r="BY6" s="703"/>
      <c r="BZ6" s="703"/>
      <c r="CA6" s="703"/>
      <c r="CB6" s="703"/>
      <c r="CC6" s="703"/>
      <c r="CD6" s="703"/>
      <c r="CE6" s="703"/>
      <c r="CF6" s="703"/>
      <c r="CG6" s="703"/>
      <c r="CH6" s="703"/>
      <c r="CI6" s="703"/>
      <c r="CJ6" s="703"/>
      <c r="CK6" s="703"/>
      <c r="CL6" s="703"/>
      <c r="CM6" s="722"/>
      <c r="CN6" s="702" t="str">
        <f>CN2</f>
        <v>Jahr 2025</v>
      </c>
      <c r="CO6" s="703"/>
      <c r="CP6" s="703"/>
      <c r="CQ6" s="703"/>
      <c r="CR6" s="703"/>
      <c r="CS6" s="703"/>
      <c r="CT6" s="703"/>
      <c r="CU6" s="703"/>
      <c r="CV6" s="703"/>
      <c r="CW6" s="703"/>
      <c r="CX6" s="703"/>
      <c r="CY6" s="703"/>
      <c r="CZ6" s="703"/>
      <c r="DA6" s="703"/>
      <c r="DB6" s="703"/>
      <c r="DC6" s="703"/>
      <c r="DD6" s="703"/>
      <c r="DE6" s="703"/>
      <c r="DF6" s="703"/>
      <c r="DG6" s="703"/>
      <c r="DH6" s="703"/>
      <c r="DI6" s="703"/>
      <c r="DJ6" s="703"/>
      <c r="DK6" s="722"/>
      <c r="DL6" s="702" t="str">
        <f>DL2</f>
        <v>Jahr 2026</v>
      </c>
      <c r="DM6" s="703"/>
      <c r="DN6" s="703"/>
      <c r="DO6" s="703"/>
      <c r="DP6" s="703"/>
      <c r="DQ6" s="703"/>
      <c r="DR6" s="703"/>
      <c r="DS6" s="703"/>
      <c r="DT6" s="703"/>
      <c r="DU6" s="703"/>
      <c r="DV6" s="703"/>
      <c r="DW6" s="703"/>
      <c r="DX6" s="703"/>
      <c r="DY6" s="703"/>
      <c r="DZ6" s="703"/>
      <c r="EA6" s="703"/>
      <c r="EB6" s="703"/>
      <c r="EC6" s="703"/>
      <c r="ED6" s="144"/>
      <c r="EE6" s="704" t="s">
        <v>15</v>
      </c>
      <c r="EF6" s="705"/>
      <c r="EG6" s="705"/>
      <c r="EH6" s="706"/>
      <c r="EI6" s="29"/>
      <c r="EJ6" s="29"/>
      <c r="EK6" s="710" t="s">
        <v>52</v>
      </c>
      <c r="EL6" s="711"/>
      <c r="EM6" s="711"/>
      <c r="EN6" s="712"/>
      <c r="EP6" s="29"/>
    </row>
    <row r="7" spans="1:152" ht="9" customHeight="1" thickBot="1" x14ac:dyDescent="0.2">
      <c r="B7" s="201"/>
      <c r="C7" s="488"/>
      <c r="D7" s="489"/>
      <c r="F7" s="700" t="s">
        <v>7</v>
      </c>
      <c r="G7" s="701"/>
      <c r="H7" s="700" t="s">
        <v>8</v>
      </c>
      <c r="I7" s="701"/>
      <c r="J7" s="700" t="s">
        <v>9</v>
      </c>
      <c r="K7" s="701"/>
      <c r="L7" s="700" t="s">
        <v>10</v>
      </c>
      <c r="M7" s="701"/>
      <c r="N7" s="700" t="s">
        <v>11</v>
      </c>
      <c r="O7" s="701"/>
      <c r="P7" s="700" t="s">
        <v>12</v>
      </c>
      <c r="Q7" s="701"/>
      <c r="R7" s="700" t="s">
        <v>13</v>
      </c>
      <c r="S7" s="701"/>
      <c r="T7" s="700" t="s">
        <v>2</v>
      </c>
      <c r="U7" s="701"/>
      <c r="V7" s="700" t="s">
        <v>3</v>
      </c>
      <c r="W7" s="701"/>
      <c r="X7" s="700" t="s">
        <v>4</v>
      </c>
      <c r="Y7" s="701"/>
      <c r="Z7" s="700" t="s">
        <v>5</v>
      </c>
      <c r="AA7" s="701"/>
      <c r="AB7" s="700" t="s">
        <v>6</v>
      </c>
      <c r="AC7" s="701"/>
      <c r="AD7" s="700" t="s">
        <v>7</v>
      </c>
      <c r="AE7" s="701"/>
      <c r="AF7" s="700" t="s">
        <v>8</v>
      </c>
      <c r="AG7" s="701"/>
      <c r="AH7" s="700" t="s">
        <v>9</v>
      </c>
      <c r="AI7" s="701"/>
      <c r="AJ7" s="700" t="s">
        <v>10</v>
      </c>
      <c r="AK7" s="701"/>
      <c r="AL7" s="700" t="s">
        <v>11</v>
      </c>
      <c r="AM7" s="701"/>
      <c r="AN7" s="700" t="s">
        <v>12</v>
      </c>
      <c r="AO7" s="701"/>
      <c r="AP7" s="700" t="s">
        <v>13</v>
      </c>
      <c r="AQ7" s="701"/>
      <c r="AR7" s="700" t="s">
        <v>2</v>
      </c>
      <c r="AS7" s="701"/>
      <c r="AT7" s="700" t="s">
        <v>3</v>
      </c>
      <c r="AU7" s="701"/>
      <c r="AV7" s="700" t="s">
        <v>4</v>
      </c>
      <c r="AW7" s="701"/>
      <c r="AX7" s="700" t="s">
        <v>5</v>
      </c>
      <c r="AY7" s="701"/>
      <c r="AZ7" s="700" t="s">
        <v>6</v>
      </c>
      <c r="BA7" s="701"/>
      <c r="BB7" s="700" t="s">
        <v>7</v>
      </c>
      <c r="BC7" s="701"/>
      <c r="BD7" s="700" t="s">
        <v>8</v>
      </c>
      <c r="BE7" s="701"/>
      <c r="BF7" s="700" t="s">
        <v>9</v>
      </c>
      <c r="BG7" s="701"/>
      <c r="BH7" s="700" t="s">
        <v>10</v>
      </c>
      <c r="BI7" s="701"/>
      <c r="BJ7" s="700" t="s">
        <v>11</v>
      </c>
      <c r="BK7" s="701"/>
      <c r="BL7" s="700" t="s">
        <v>12</v>
      </c>
      <c r="BM7" s="701"/>
      <c r="BN7" s="700" t="s">
        <v>13</v>
      </c>
      <c r="BO7" s="701"/>
      <c r="BP7" s="700" t="s">
        <v>2</v>
      </c>
      <c r="BQ7" s="701"/>
      <c r="BR7" s="700" t="s">
        <v>3</v>
      </c>
      <c r="BS7" s="701"/>
      <c r="BT7" s="700" t="s">
        <v>4</v>
      </c>
      <c r="BU7" s="701"/>
      <c r="BV7" s="700" t="s">
        <v>5</v>
      </c>
      <c r="BW7" s="701"/>
      <c r="BX7" s="700" t="s">
        <v>6</v>
      </c>
      <c r="BY7" s="701"/>
      <c r="BZ7" s="700" t="s">
        <v>7</v>
      </c>
      <c r="CA7" s="701"/>
      <c r="CB7" s="700" t="s">
        <v>8</v>
      </c>
      <c r="CC7" s="701"/>
      <c r="CD7" s="700" t="s">
        <v>9</v>
      </c>
      <c r="CE7" s="701"/>
      <c r="CF7" s="700" t="s">
        <v>10</v>
      </c>
      <c r="CG7" s="701"/>
      <c r="CH7" s="700" t="s">
        <v>11</v>
      </c>
      <c r="CI7" s="701"/>
      <c r="CJ7" s="700" t="s">
        <v>12</v>
      </c>
      <c r="CK7" s="701"/>
      <c r="CL7" s="700" t="s">
        <v>13</v>
      </c>
      <c r="CM7" s="701"/>
      <c r="CN7" s="700" t="s">
        <v>2</v>
      </c>
      <c r="CO7" s="701"/>
      <c r="CP7" s="700" t="s">
        <v>3</v>
      </c>
      <c r="CQ7" s="701"/>
      <c r="CR7" s="700" t="s">
        <v>4</v>
      </c>
      <c r="CS7" s="701"/>
      <c r="CT7" s="700" t="s">
        <v>5</v>
      </c>
      <c r="CU7" s="701"/>
      <c r="CV7" s="700" t="s">
        <v>6</v>
      </c>
      <c r="CW7" s="701"/>
      <c r="CX7" s="700" t="s">
        <v>7</v>
      </c>
      <c r="CY7" s="701"/>
      <c r="CZ7" s="700" t="s">
        <v>8</v>
      </c>
      <c r="DA7" s="701"/>
      <c r="DB7" s="700" t="s">
        <v>9</v>
      </c>
      <c r="DC7" s="701"/>
      <c r="DD7" s="700" t="s">
        <v>10</v>
      </c>
      <c r="DE7" s="701"/>
      <c r="DF7" s="700" t="s">
        <v>11</v>
      </c>
      <c r="DG7" s="701"/>
      <c r="DH7" s="700" t="s">
        <v>12</v>
      </c>
      <c r="DI7" s="701"/>
      <c r="DJ7" s="700" t="s">
        <v>13</v>
      </c>
      <c r="DK7" s="701"/>
      <c r="DL7" s="700" t="s">
        <v>2</v>
      </c>
      <c r="DM7" s="701"/>
      <c r="DN7" s="700" t="s">
        <v>3</v>
      </c>
      <c r="DO7" s="701"/>
      <c r="DP7" s="700" t="s">
        <v>4</v>
      </c>
      <c r="DQ7" s="701"/>
      <c r="DR7" s="700" t="s">
        <v>5</v>
      </c>
      <c r="DS7" s="701"/>
      <c r="DT7" s="700" t="s">
        <v>6</v>
      </c>
      <c r="DU7" s="701"/>
      <c r="DV7" s="700" t="s">
        <v>7</v>
      </c>
      <c r="DW7" s="701"/>
      <c r="DX7" s="700" t="s">
        <v>8</v>
      </c>
      <c r="DY7" s="701"/>
      <c r="DZ7" s="700" t="s">
        <v>9</v>
      </c>
      <c r="EA7" s="701"/>
      <c r="EB7" s="700" t="s">
        <v>10</v>
      </c>
      <c r="EC7" s="701"/>
      <c r="ED7" s="144"/>
      <c r="EE7" s="707"/>
      <c r="EF7" s="708"/>
      <c r="EG7" s="708"/>
      <c r="EH7" s="709"/>
      <c r="EI7" s="29"/>
      <c r="EJ7" s="29"/>
      <c r="EK7" s="713"/>
      <c r="EL7" s="714"/>
      <c r="EM7" s="714"/>
      <c r="EN7" s="715"/>
      <c r="EP7" s="29"/>
    </row>
    <row r="8" spans="1:152" ht="9" customHeight="1" thickBot="1" x14ac:dyDescent="0.2">
      <c r="B8" s="201"/>
      <c r="C8" s="55"/>
      <c r="D8" s="491"/>
      <c r="F8" s="12"/>
      <c r="G8" s="494"/>
      <c r="H8" s="12"/>
      <c r="I8" s="494"/>
      <c r="J8" s="12"/>
      <c r="K8" s="494"/>
      <c r="L8" s="12"/>
      <c r="M8" s="494"/>
      <c r="N8" s="12"/>
      <c r="O8" s="494"/>
      <c r="P8" s="12"/>
      <c r="Q8" s="494"/>
      <c r="R8" s="12"/>
      <c r="S8" s="494"/>
      <c r="T8" s="12"/>
      <c r="U8" s="494"/>
      <c r="V8" s="12"/>
      <c r="W8" s="494"/>
      <c r="X8" s="12"/>
      <c r="Y8" s="494"/>
      <c r="Z8" s="12"/>
      <c r="AA8" s="494"/>
      <c r="AB8" s="12"/>
      <c r="AC8" s="494"/>
      <c r="AD8" s="12"/>
      <c r="AE8" s="494"/>
      <c r="AF8" s="12"/>
      <c r="AG8" s="494"/>
      <c r="AH8" s="12"/>
      <c r="AI8" s="494"/>
      <c r="AJ8" s="12"/>
      <c r="AK8" s="494"/>
      <c r="AL8" s="12"/>
      <c r="AM8" s="494"/>
      <c r="AN8" s="12"/>
      <c r="AO8" s="494"/>
      <c r="AP8" s="12"/>
      <c r="AQ8" s="494"/>
      <c r="AR8" s="12"/>
      <c r="AS8" s="494"/>
      <c r="AT8" s="12"/>
      <c r="AU8" s="494"/>
      <c r="AV8" s="12"/>
      <c r="AW8" s="494"/>
      <c r="AX8" s="12"/>
      <c r="AY8" s="494"/>
      <c r="AZ8" s="12"/>
      <c r="BA8" s="494"/>
      <c r="BB8" s="12"/>
      <c r="BC8" s="494"/>
      <c r="BD8" s="12"/>
      <c r="BE8" s="494"/>
      <c r="BF8" s="12"/>
      <c r="BG8" s="494"/>
      <c r="BH8" s="12"/>
      <c r="BI8" s="494"/>
      <c r="BJ8" s="12"/>
      <c r="BK8" s="494"/>
      <c r="BL8" s="12"/>
      <c r="BM8" s="494"/>
      <c r="BN8" s="12"/>
      <c r="BO8" s="494"/>
      <c r="BP8" s="12"/>
      <c r="BQ8" s="494"/>
      <c r="BR8" s="12"/>
      <c r="BS8" s="494"/>
      <c r="BT8" s="12"/>
      <c r="BU8" s="494"/>
      <c r="BV8" s="12"/>
      <c r="BW8" s="494"/>
      <c r="BX8" s="12"/>
      <c r="BY8" s="494"/>
      <c r="BZ8" s="12"/>
      <c r="CA8" s="494"/>
      <c r="CB8" s="12"/>
      <c r="CC8" s="494"/>
      <c r="CD8" s="12"/>
      <c r="CE8" s="494"/>
      <c r="CF8" s="12"/>
      <c r="CG8" s="494"/>
      <c r="CH8" s="12"/>
      <c r="CI8" s="494"/>
      <c r="CJ8" s="12"/>
      <c r="CK8" s="494"/>
      <c r="CL8" s="12"/>
      <c r="CM8" s="494"/>
      <c r="CN8" s="12"/>
      <c r="CO8" s="494"/>
      <c r="CP8" s="12"/>
      <c r="CQ8" s="494"/>
      <c r="CR8" s="12"/>
      <c r="CS8" s="494"/>
      <c r="CT8" s="12"/>
      <c r="CU8" s="494"/>
      <c r="CV8" s="12"/>
      <c r="CW8" s="494"/>
      <c r="CX8" s="12"/>
      <c r="CY8" s="494"/>
      <c r="CZ8" s="12"/>
      <c r="DA8" s="494"/>
      <c r="DB8" s="12"/>
      <c r="DC8" s="494"/>
      <c r="DD8" s="12"/>
      <c r="DE8" s="494"/>
      <c r="DF8" s="12"/>
      <c r="DG8" s="494"/>
      <c r="DH8" s="12"/>
      <c r="DI8" s="494"/>
      <c r="DJ8" s="12"/>
      <c r="DK8" s="494"/>
      <c r="DL8" s="12"/>
      <c r="DM8" s="494"/>
      <c r="DN8" s="12"/>
      <c r="DO8" s="494"/>
      <c r="DP8" s="12"/>
      <c r="DQ8" s="494"/>
      <c r="DR8" s="12"/>
      <c r="DS8" s="494"/>
      <c r="DT8" s="12"/>
      <c r="DU8" s="494"/>
      <c r="DV8" s="12"/>
      <c r="DW8" s="494"/>
      <c r="DX8" s="12"/>
      <c r="DY8" s="494"/>
      <c r="DZ8" s="12"/>
      <c r="EA8" s="494"/>
      <c r="EB8" s="12"/>
      <c r="EC8" s="494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492" t="s">
        <v>180</v>
      </c>
      <c r="D9" s="493"/>
      <c r="E9" s="49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494"/>
      <c r="AT9" s="12"/>
      <c r="AU9" s="494"/>
      <c r="AV9" s="12"/>
      <c r="AW9" s="494"/>
      <c r="AX9" s="12"/>
      <c r="AY9" s="494"/>
      <c r="AZ9" s="12"/>
      <c r="BA9" s="494"/>
      <c r="BB9" s="12"/>
      <c r="BC9" s="494"/>
      <c r="BD9" s="12"/>
      <c r="BE9" s="494"/>
      <c r="BF9" s="12"/>
      <c r="BG9" s="494"/>
      <c r="BH9" s="12"/>
      <c r="BI9" s="494"/>
      <c r="BJ9" s="12"/>
      <c r="BK9" s="494"/>
      <c r="BL9" s="12"/>
      <c r="BM9" s="494"/>
      <c r="BN9" s="12"/>
      <c r="BO9" s="494"/>
      <c r="BP9" s="12"/>
      <c r="BQ9" s="494"/>
      <c r="BR9" s="12"/>
      <c r="BS9" s="494"/>
      <c r="BT9" s="12"/>
      <c r="BU9" s="494"/>
      <c r="BV9" s="12"/>
      <c r="BW9" s="494"/>
      <c r="BX9" s="12"/>
      <c r="BY9" s="494"/>
      <c r="BZ9" s="12"/>
      <c r="CA9" s="494"/>
      <c r="CB9" s="12"/>
      <c r="CC9" s="494"/>
      <c r="CD9" s="12"/>
      <c r="CE9" s="494"/>
      <c r="CF9" s="12"/>
      <c r="CG9" s="494"/>
      <c r="CH9" s="12"/>
      <c r="CI9" s="494"/>
      <c r="CJ9" s="12"/>
      <c r="CK9" s="494"/>
      <c r="CL9" s="12"/>
      <c r="CM9" s="494"/>
      <c r="CN9" s="12"/>
      <c r="CO9" s="494"/>
      <c r="CP9" s="12"/>
      <c r="CQ9" s="494"/>
      <c r="CR9" s="12"/>
      <c r="CS9" s="494"/>
      <c r="CT9" s="12"/>
      <c r="CU9" s="494"/>
      <c r="CV9" s="12"/>
      <c r="CW9" s="494"/>
      <c r="CX9" s="12"/>
      <c r="CY9" s="494"/>
      <c r="CZ9" s="12"/>
      <c r="DA9" s="494"/>
      <c r="DB9" s="12"/>
      <c r="DC9" s="494"/>
      <c r="DD9" s="12"/>
      <c r="DE9" s="494"/>
      <c r="DF9" s="12"/>
      <c r="DG9" s="494"/>
      <c r="DH9" s="12"/>
      <c r="DI9" s="494"/>
      <c r="DJ9" s="12"/>
      <c r="DK9" s="49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736">
        <f>EM4*(1/($F66))</f>
        <v>0</v>
      </c>
      <c r="EN9" s="737"/>
      <c r="EP9" s="30"/>
      <c r="EQ9" s="144"/>
      <c r="ER9" s="482"/>
      <c r="ES9" s="482"/>
      <c r="ET9" s="482"/>
      <c r="EU9" s="482"/>
      <c r="EV9" s="50"/>
    </row>
    <row r="10" spans="1:152" ht="9" customHeight="1" x14ac:dyDescent="0.15">
      <c r="A10" s="188"/>
      <c r="B10" s="189"/>
      <c r="C10" s="492"/>
      <c r="D10" s="493"/>
      <c r="E10" s="482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  <c r="AA10" s="496"/>
      <c r="AB10" s="496"/>
      <c r="AC10" s="496"/>
      <c r="AD10" s="496"/>
      <c r="AE10" s="496"/>
      <c r="AF10" s="496"/>
      <c r="AG10" s="496"/>
      <c r="AH10" s="496"/>
      <c r="AI10" s="496"/>
      <c r="AJ10" s="496"/>
      <c r="AK10" s="496"/>
      <c r="AL10" s="496"/>
      <c r="AM10" s="496"/>
      <c r="AN10" s="496"/>
      <c r="AO10" s="496"/>
      <c r="AP10" s="496"/>
      <c r="AQ10" s="496"/>
      <c r="AR10" s="497"/>
      <c r="AS10" s="497"/>
      <c r="AT10" s="497"/>
      <c r="AU10" s="497"/>
      <c r="AV10" s="497"/>
      <c r="AW10" s="497"/>
      <c r="AX10" s="497"/>
      <c r="AY10" s="497"/>
      <c r="AZ10" s="497"/>
      <c r="BA10" s="497"/>
      <c r="BB10" s="497"/>
      <c r="BC10" s="497"/>
      <c r="BD10" s="497"/>
      <c r="BE10" s="497"/>
      <c r="BF10" s="497"/>
      <c r="BG10" s="497"/>
      <c r="BH10" s="497"/>
      <c r="BI10" s="497"/>
      <c r="BJ10" s="497"/>
      <c r="BK10" s="497"/>
      <c r="BL10" s="497"/>
      <c r="BM10" s="497"/>
      <c r="BN10" s="497"/>
      <c r="BO10" s="497"/>
      <c r="BP10" s="497"/>
      <c r="BQ10" s="497"/>
      <c r="BR10" s="497"/>
      <c r="BS10" s="497"/>
      <c r="BT10" s="497"/>
      <c r="BU10" s="497"/>
      <c r="BV10" s="497"/>
      <c r="BW10" s="497"/>
      <c r="BX10" s="497"/>
      <c r="BY10" s="497"/>
      <c r="BZ10" s="497"/>
      <c r="CA10" s="497"/>
      <c r="CB10" s="497"/>
      <c r="CC10" s="497"/>
      <c r="CD10" s="497"/>
      <c r="CE10" s="497"/>
      <c r="CF10" s="497"/>
      <c r="CG10" s="497"/>
      <c r="CH10" s="497"/>
      <c r="CI10" s="497"/>
      <c r="CJ10" s="497"/>
      <c r="CK10" s="497"/>
      <c r="CL10" s="497"/>
      <c r="CM10" s="497"/>
      <c r="CN10" s="497"/>
      <c r="CO10" s="497"/>
      <c r="CP10" s="497"/>
      <c r="CQ10" s="497"/>
      <c r="CR10" s="497"/>
      <c r="CS10" s="497"/>
      <c r="CT10" s="497"/>
      <c r="CU10" s="497"/>
      <c r="CV10" s="497"/>
      <c r="CW10" s="497"/>
      <c r="CX10" s="497"/>
      <c r="CY10" s="497"/>
      <c r="CZ10" s="497"/>
      <c r="DA10" s="497"/>
      <c r="DB10" s="497"/>
      <c r="DC10" s="497"/>
      <c r="DD10" s="497"/>
      <c r="DE10" s="497"/>
      <c r="DF10" s="497"/>
      <c r="DG10" s="497"/>
      <c r="DH10" s="497"/>
      <c r="DI10" s="497"/>
      <c r="DJ10" s="497"/>
      <c r="DK10" s="497"/>
      <c r="DL10" s="496"/>
      <c r="DM10" s="496"/>
      <c r="DN10" s="496"/>
      <c r="DO10" s="496"/>
      <c r="DP10" s="496"/>
      <c r="DQ10" s="496"/>
      <c r="DR10" s="496"/>
      <c r="DS10" s="496"/>
      <c r="DT10" s="496"/>
      <c r="DU10" s="496"/>
      <c r="DV10" s="496"/>
      <c r="DW10" s="496"/>
      <c r="DX10" s="496"/>
      <c r="DY10" s="496"/>
      <c r="DZ10" s="496"/>
      <c r="EA10" s="496"/>
      <c r="EB10" s="496"/>
      <c r="EC10" s="496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9" customHeight="1" x14ac:dyDescent="0.15">
      <c r="A11" s="188"/>
      <c r="B11" s="189"/>
      <c r="C11" s="505" t="s">
        <v>181</v>
      </c>
      <c r="D11" s="506"/>
      <c r="E11" s="507"/>
      <c r="F11" s="508"/>
      <c r="G11" s="508"/>
      <c r="H11" s="508"/>
      <c r="I11" s="508"/>
      <c r="J11" s="508"/>
      <c r="K11" s="508"/>
      <c r="L11" s="841" t="s">
        <v>182</v>
      </c>
      <c r="M11" s="841"/>
      <c r="N11" s="841"/>
      <c r="O11" s="841"/>
      <c r="P11" s="841"/>
      <c r="Q11" s="841"/>
      <c r="R11" s="841"/>
      <c r="S11" s="841"/>
      <c r="T11" s="718" t="s">
        <v>116</v>
      </c>
      <c r="U11" s="718"/>
      <c r="V11" s="718"/>
      <c r="W11" s="718"/>
      <c r="X11" s="718"/>
      <c r="Y11" s="718"/>
      <c r="Z11" s="718"/>
      <c r="AA11" s="718"/>
      <c r="AB11" s="718"/>
      <c r="AC11" s="718"/>
      <c r="AD11" s="718"/>
      <c r="AE11" s="718"/>
      <c r="AF11" s="718"/>
      <c r="AG11" s="718"/>
      <c r="AH11" s="718"/>
      <c r="AI11" s="718"/>
      <c r="AJ11" s="718"/>
      <c r="AK11" s="718"/>
      <c r="AL11" s="718"/>
      <c r="AM11" s="718"/>
      <c r="AN11" s="718"/>
      <c r="AO11" s="718"/>
      <c r="AP11" s="718"/>
      <c r="AQ11" s="718"/>
      <c r="AR11" s="718" t="s">
        <v>183</v>
      </c>
      <c r="AS11" s="718"/>
      <c r="AT11" s="718"/>
      <c r="AU11" s="718"/>
      <c r="AV11" s="718"/>
      <c r="AW11" s="718"/>
      <c r="AX11" s="718"/>
      <c r="AY11" s="718"/>
      <c r="AZ11" s="718"/>
      <c r="BA11" s="718"/>
      <c r="BB11" s="718"/>
      <c r="BC11" s="718"/>
      <c r="BD11" s="718"/>
      <c r="BE11" s="718"/>
      <c r="BF11" s="718"/>
      <c r="BG11" s="718"/>
      <c r="BH11" s="718"/>
      <c r="BI11" s="718"/>
      <c r="BJ11" s="718"/>
      <c r="BK11" s="718"/>
      <c r="BL11" s="718"/>
      <c r="BM11" s="718"/>
      <c r="BN11" s="718"/>
      <c r="BO11" s="718"/>
      <c r="BP11" s="718" t="s">
        <v>183</v>
      </c>
      <c r="BQ11" s="718"/>
      <c r="BR11" s="718"/>
      <c r="BS11" s="718"/>
      <c r="BT11" s="718"/>
      <c r="BU11" s="718"/>
      <c r="BV11" s="718"/>
      <c r="BW11" s="718"/>
      <c r="BX11" s="718"/>
      <c r="BY11" s="718"/>
      <c r="BZ11" s="718"/>
      <c r="CA11" s="718"/>
      <c r="CB11" s="718"/>
      <c r="CC11" s="718"/>
      <c r="CD11" s="718"/>
      <c r="CE11" s="718"/>
      <c r="CF11" s="718"/>
      <c r="CG11" s="718"/>
      <c r="CH11" s="718"/>
      <c r="CI11" s="718"/>
      <c r="CJ11" s="718"/>
      <c r="CK11" s="718"/>
      <c r="CL11" s="718"/>
      <c r="CM11" s="718"/>
      <c r="CN11" s="718" t="s">
        <v>183</v>
      </c>
      <c r="CO11" s="718"/>
      <c r="CP11" s="718"/>
      <c r="CQ11" s="718"/>
      <c r="CR11" s="718"/>
      <c r="CS11" s="718"/>
      <c r="CT11" s="718"/>
      <c r="CU11" s="718"/>
      <c r="CV11" s="718"/>
      <c r="CW11" s="718"/>
      <c r="CX11" s="718"/>
      <c r="CY11" s="718"/>
      <c r="CZ11" s="718"/>
      <c r="DA11" s="718"/>
      <c r="DB11" s="718"/>
      <c r="DC11" s="718"/>
      <c r="DD11" s="718"/>
      <c r="DE11" s="718"/>
      <c r="DF11" s="718"/>
      <c r="DG11" s="718"/>
      <c r="DH11" s="718"/>
      <c r="DI11" s="718"/>
      <c r="DJ11" s="718"/>
      <c r="DK11" s="718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9" customHeight="1" x14ac:dyDescent="0.15">
      <c r="A12" s="188"/>
      <c r="B12" s="189"/>
      <c r="C12" s="505" t="s">
        <v>184</v>
      </c>
      <c r="D12" s="506"/>
      <c r="E12" s="507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718" t="s">
        <v>41</v>
      </c>
      <c r="U12" s="718"/>
      <c r="V12" s="718"/>
      <c r="W12" s="718"/>
      <c r="X12" s="718"/>
      <c r="Y12" s="718"/>
      <c r="Z12" s="718"/>
      <c r="AA12" s="718"/>
      <c r="AB12" s="718"/>
      <c r="AC12" s="718"/>
      <c r="AD12" s="718"/>
      <c r="AE12" s="718"/>
      <c r="AF12" s="718"/>
      <c r="AG12" s="718"/>
      <c r="AH12" s="718"/>
      <c r="AI12" s="718"/>
      <c r="AJ12" s="718"/>
      <c r="AK12" s="718"/>
      <c r="AL12" s="718"/>
      <c r="AM12" s="718"/>
      <c r="AN12" s="718"/>
      <c r="AO12" s="718"/>
      <c r="AP12" s="718"/>
      <c r="AQ12" s="718"/>
      <c r="AR12" s="718"/>
      <c r="AS12" s="718"/>
      <c r="AT12" s="718"/>
      <c r="AU12" s="718"/>
      <c r="AV12" s="718"/>
      <c r="AW12" s="718"/>
      <c r="AX12" s="718"/>
      <c r="AY12" s="718"/>
      <c r="AZ12" s="718"/>
      <c r="BA12" s="718"/>
      <c r="BB12" s="718"/>
      <c r="BC12" s="718"/>
      <c r="BD12" s="718"/>
      <c r="BE12" s="718"/>
      <c r="BF12" s="718"/>
      <c r="BG12" s="718"/>
      <c r="BH12" s="718"/>
      <c r="BI12" s="718"/>
      <c r="BJ12" s="718"/>
      <c r="BK12" s="718"/>
      <c r="BL12" s="718"/>
      <c r="BM12" s="718"/>
      <c r="BN12" s="718"/>
      <c r="BO12" s="718"/>
      <c r="BP12" s="732" t="s">
        <v>42</v>
      </c>
      <c r="BQ12" s="718"/>
      <c r="BR12" s="718"/>
      <c r="BS12" s="718"/>
      <c r="BT12" s="718"/>
      <c r="BU12" s="718"/>
      <c r="BV12" s="718"/>
      <c r="BW12" s="718"/>
      <c r="BX12" s="718"/>
      <c r="BY12" s="718"/>
      <c r="BZ12" s="718"/>
      <c r="CA12" s="718"/>
      <c r="CB12" s="718"/>
      <c r="CC12" s="718"/>
      <c r="CD12" s="725"/>
      <c r="CE12" s="724"/>
      <c r="CF12" s="723"/>
      <c r="CG12" s="724"/>
      <c r="CH12" s="723"/>
      <c r="CI12" s="724"/>
      <c r="CJ12" s="723"/>
      <c r="CK12" s="724"/>
      <c r="CL12" s="723"/>
      <c r="CM12" s="724"/>
      <c r="CN12" s="723"/>
      <c r="CO12" s="724"/>
      <c r="CP12" s="723"/>
      <c r="CQ12" s="724"/>
      <c r="CR12" s="723"/>
      <c r="CS12" s="724"/>
      <c r="CT12" s="723"/>
      <c r="CU12" s="724"/>
      <c r="CV12" s="723"/>
      <c r="CW12" s="724"/>
      <c r="CX12" s="723"/>
      <c r="CY12" s="724"/>
      <c r="CZ12" s="723"/>
      <c r="DA12" s="724"/>
      <c r="DB12" s="723"/>
      <c r="DC12" s="724"/>
      <c r="DD12" s="723"/>
      <c r="DE12" s="724"/>
      <c r="DF12" s="723"/>
      <c r="DG12" s="724"/>
      <c r="DH12" s="723"/>
      <c r="DI12" s="724"/>
      <c r="DJ12" s="723"/>
      <c r="DK12" s="724"/>
      <c r="DL12" s="723"/>
      <c r="DM12" s="724"/>
      <c r="DN12" s="509"/>
      <c r="DO12" s="718" t="s">
        <v>43</v>
      </c>
      <c r="DP12" s="718"/>
      <c r="DQ12" s="718"/>
      <c r="DR12" s="718"/>
      <c r="DS12" s="718"/>
      <c r="DT12" s="718"/>
      <c r="DU12" s="718"/>
      <c r="DV12" s="718"/>
      <c r="DW12" s="718"/>
      <c r="DX12" s="718"/>
      <c r="DY12" s="71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26.25" customHeight="1" x14ac:dyDescent="0.15">
      <c r="A13" s="188"/>
      <c r="B13" s="189"/>
      <c r="C13" s="505" t="s">
        <v>185</v>
      </c>
      <c r="D13" s="506"/>
      <c r="E13" s="507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726" t="s">
        <v>117</v>
      </c>
      <c r="U13" s="726"/>
      <c r="V13" s="726"/>
      <c r="W13" s="726"/>
      <c r="X13" s="726"/>
      <c r="Y13" s="726"/>
      <c r="Z13" s="726"/>
      <c r="AA13" s="726"/>
      <c r="AB13" s="726"/>
      <c r="AC13" s="726"/>
      <c r="AD13" s="726"/>
      <c r="AE13" s="726"/>
      <c r="AF13" s="726"/>
      <c r="AG13" s="726"/>
      <c r="AH13" s="726"/>
      <c r="AI13" s="726"/>
      <c r="AJ13" s="726"/>
      <c r="AK13" s="726"/>
      <c r="AL13" s="726"/>
      <c r="AM13" s="726"/>
      <c r="AN13" s="726"/>
      <c r="AO13" s="726"/>
      <c r="AP13" s="726"/>
      <c r="AQ13" s="726"/>
      <c r="AR13" s="726" t="s">
        <v>119</v>
      </c>
      <c r="AS13" s="726"/>
      <c r="AT13" s="726"/>
      <c r="AU13" s="726"/>
      <c r="AV13" s="726"/>
      <c r="AW13" s="726"/>
      <c r="AX13" s="726"/>
      <c r="AY13" s="726"/>
      <c r="AZ13" s="726"/>
      <c r="BA13" s="726"/>
      <c r="BB13" s="726"/>
      <c r="BC13" s="726"/>
      <c r="BD13" s="726"/>
      <c r="BE13" s="726"/>
      <c r="BF13" s="726"/>
      <c r="BG13" s="726"/>
      <c r="BH13" s="726"/>
      <c r="BI13" s="726"/>
      <c r="BJ13" s="726"/>
      <c r="BK13" s="726"/>
      <c r="BL13" s="726"/>
      <c r="BM13" s="726"/>
      <c r="BN13" s="726"/>
      <c r="BO13" s="726"/>
      <c r="BP13" s="718" t="s">
        <v>39</v>
      </c>
      <c r="BQ13" s="718"/>
      <c r="BR13" s="718"/>
      <c r="BS13" s="718"/>
      <c r="BT13" s="718"/>
      <c r="BU13" s="718"/>
      <c r="BV13" s="718"/>
      <c r="BW13" s="718"/>
      <c r="BX13" s="718"/>
      <c r="BY13" s="718"/>
      <c r="BZ13" s="718"/>
      <c r="CA13" s="718"/>
      <c r="CB13" s="718"/>
      <c r="CC13" s="718"/>
      <c r="CD13" s="718"/>
      <c r="CE13" s="718"/>
      <c r="CF13" s="718"/>
      <c r="CG13" s="718"/>
      <c r="CH13" s="718"/>
      <c r="CI13" s="718"/>
      <c r="CJ13" s="718"/>
      <c r="CK13" s="718"/>
      <c r="CL13" s="718"/>
      <c r="CM13" s="718"/>
      <c r="CN13" s="718" t="s">
        <v>40</v>
      </c>
      <c r="CO13" s="718"/>
      <c r="CP13" s="718"/>
      <c r="CQ13" s="718"/>
      <c r="CR13" s="718"/>
      <c r="CS13" s="718"/>
      <c r="CT13" s="718"/>
      <c r="CU13" s="718"/>
      <c r="CV13" s="718"/>
      <c r="CW13" s="718"/>
      <c r="CX13" s="718"/>
      <c r="CY13" s="718"/>
      <c r="CZ13" s="718"/>
      <c r="DA13" s="718"/>
      <c r="DB13" s="718"/>
      <c r="DC13" s="718"/>
      <c r="DD13" s="510"/>
      <c r="DE13" s="510"/>
      <c r="DF13" s="510"/>
      <c r="DG13" s="510"/>
      <c r="DH13" s="510"/>
      <c r="DI13" s="510"/>
      <c r="DJ13" s="510"/>
      <c r="DK13" s="510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x14ac:dyDescent="0.15">
      <c r="A14" s="188"/>
      <c r="B14" s="189"/>
      <c r="C14" s="844" t="s">
        <v>186</v>
      </c>
      <c r="D14" s="846" t="s">
        <v>187</v>
      </c>
      <c r="E14" s="846"/>
      <c r="F14" s="846"/>
      <c r="G14" s="846"/>
      <c r="H14" s="846"/>
      <c r="I14" s="846"/>
      <c r="J14" s="846"/>
      <c r="K14" s="846"/>
      <c r="L14" s="846"/>
      <c r="M14" s="846"/>
      <c r="N14" s="846"/>
      <c r="O14" s="846"/>
      <c r="P14" s="846"/>
      <c r="Q14" s="846"/>
      <c r="R14" s="846"/>
      <c r="S14" s="846"/>
      <c r="T14" s="846"/>
      <c r="U14" s="846"/>
      <c r="V14" s="846"/>
      <c r="W14" s="846"/>
      <c r="X14" s="846"/>
      <c r="Y14" s="846"/>
      <c r="Z14" s="846"/>
      <c r="AA14" s="846"/>
      <c r="AB14" s="846"/>
      <c r="AC14" s="846"/>
      <c r="AD14" s="846"/>
      <c r="AE14" s="846"/>
      <c r="AF14" s="846"/>
      <c r="AG14" s="846"/>
      <c r="AH14" s="846"/>
      <c r="AI14" s="846"/>
      <c r="AJ14" s="846"/>
      <c r="AK14" s="846"/>
      <c r="AL14" s="846"/>
      <c r="AM14" s="846"/>
      <c r="AN14" s="846"/>
      <c r="AO14" s="846"/>
      <c r="AP14" s="846"/>
      <c r="AQ14" s="847"/>
      <c r="AR14" s="718" t="s">
        <v>44</v>
      </c>
      <c r="AS14" s="718"/>
      <c r="AT14" s="718"/>
      <c r="AU14" s="718"/>
      <c r="AV14" s="718"/>
      <c r="AW14" s="718"/>
      <c r="AX14" s="718"/>
      <c r="AY14" s="718"/>
      <c r="AZ14" s="718"/>
      <c r="BA14" s="718"/>
      <c r="BB14" s="718"/>
      <c r="BC14" s="718"/>
      <c r="BD14" s="718"/>
      <c r="BE14" s="718"/>
      <c r="BF14" s="718"/>
      <c r="BG14" s="718"/>
      <c r="BH14" s="718"/>
      <c r="BI14" s="718"/>
      <c r="BJ14" s="718"/>
      <c r="BK14" s="718"/>
      <c r="BL14" s="718"/>
      <c r="BM14" s="718"/>
      <c r="BN14" s="718"/>
      <c r="BO14" s="718"/>
      <c r="BP14" s="718" t="s">
        <v>45</v>
      </c>
      <c r="BQ14" s="718"/>
      <c r="BR14" s="718"/>
      <c r="BS14" s="718"/>
      <c r="BT14" s="718"/>
      <c r="BU14" s="718"/>
      <c r="BV14" s="718"/>
      <c r="BW14" s="718"/>
      <c r="BX14" s="718"/>
      <c r="BY14" s="718"/>
      <c r="BZ14" s="718"/>
      <c r="CA14" s="718"/>
      <c r="CB14" s="718"/>
      <c r="CC14" s="718"/>
      <c r="CD14" s="718"/>
      <c r="CE14" s="718"/>
      <c r="CF14" s="718"/>
      <c r="CG14" s="718"/>
      <c r="CH14" s="718"/>
      <c r="CI14" s="718"/>
      <c r="CJ14" s="718"/>
      <c r="CK14" s="718"/>
      <c r="CL14" s="718"/>
      <c r="CM14" s="718"/>
      <c r="CN14" s="718"/>
      <c r="CO14" s="718"/>
      <c r="CP14" s="718"/>
      <c r="CQ14" s="718"/>
      <c r="CR14" s="718"/>
      <c r="CS14" s="718"/>
      <c r="CT14" s="718"/>
      <c r="CU14" s="718"/>
      <c r="CV14" s="718"/>
      <c r="CW14" s="718"/>
      <c r="CX14" s="718"/>
      <c r="CY14" s="718"/>
      <c r="CZ14" s="718"/>
      <c r="DA14" s="718"/>
      <c r="DB14" s="718"/>
      <c r="DC14" s="718"/>
      <c r="DD14" s="718"/>
      <c r="DE14" s="718"/>
      <c r="DF14" s="718"/>
      <c r="DG14" s="718"/>
      <c r="DH14" s="718"/>
      <c r="DI14" s="718"/>
      <c r="DJ14" s="718"/>
      <c r="DK14" s="718"/>
      <c r="DL14" s="508"/>
      <c r="DM14" s="508"/>
      <c r="DN14" s="508"/>
      <c r="DO14" s="508"/>
      <c r="DP14" s="508"/>
      <c r="DQ14" s="508"/>
      <c r="DR14" s="508"/>
      <c r="DS14" s="508"/>
      <c r="DT14" s="508"/>
      <c r="DU14" s="508"/>
      <c r="DV14" s="508"/>
      <c r="DW14" s="508"/>
      <c r="DX14" s="508"/>
      <c r="DY14" s="508"/>
      <c r="DZ14" s="508"/>
      <c r="EA14" s="508"/>
      <c r="EB14" s="508"/>
      <c r="EC14" s="508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20.25" customHeight="1" x14ac:dyDescent="0.15">
      <c r="A15" s="188"/>
      <c r="B15" s="189"/>
      <c r="C15" s="845"/>
      <c r="D15" s="848"/>
      <c r="E15" s="848"/>
      <c r="F15" s="848"/>
      <c r="G15" s="848"/>
      <c r="H15" s="848"/>
      <c r="I15" s="848"/>
      <c r="J15" s="848"/>
      <c r="K15" s="848"/>
      <c r="L15" s="848"/>
      <c r="M15" s="848"/>
      <c r="N15" s="848"/>
      <c r="O15" s="848"/>
      <c r="P15" s="848"/>
      <c r="Q15" s="848"/>
      <c r="R15" s="848"/>
      <c r="S15" s="848"/>
      <c r="T15" s="848"/>
      <c r="U15" s="848"/>
      <c r="V15" s="848"/>
      <c r="W15" s="848"/>
      <c r="X15" s="848"/>
      <c r="Y15" s="848"/>
      <c r="Z15" s="848"/>
      <c r="AA15" s="848"/>
      <c r="AB15" s="848"/>
      <c r="AC15" s="848"/>
      <c r="AD15" s="848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9"/>
      <c r="AR15" s="719" t="s">
        <v>50</v>
      </c>
      <c r="AS15" s="719"/>
      <c r="AT15" s="719"/>
      <c r="AU15" s="719"/>
      <c r="AV15" s="719"/>
      <c r="AW15" s="719"/>
      <c r="AX15" s="719"/>
      <c r="AY15" s="719"/>
      <c r="AZ15" s="719"/>
      <c r="BA15" s="719"/>
      <c r="BB15" s="719"/>
      <c r="BC15" s="719"/>
      <c r="BD15" s="719"/>
      <c r="BE15" s="719"/>
      <c r="BF15" s="719"/>
      <c r="BG15" s="719"/>
      <c r="BH15" s="719"/>
      <c r="BI15" s="719"/>
      <c r="BJ15" s="719"/>
      <c r="BK15" s="719"/>
      <c r="BL15" s="719"/>
      <c r="BM15" s="719"/>
      <c r="BN15" s="719"/>
      <c r="BO15" s="719"/>
      <c r="BP15" s="719" t="s">
        <v>51</v>
      </c>
      <c r="BQ15" s="719"/>
      <c r="BR15" s="719"/>
      <c r="BS15" s="719"/>
      <c r="BT15" s="719"/>
      <c r="BU15" s="719"/>
      <c r="BV15" s="719"/>
      <c r="BW15" s="719"/>
      <c r="BX15" s="719"/>
      <c r="BY15" s="719"/>
      <c r="BZ15" s="719"/>
      <c r="CA15" s="719"/>
      <c r="CB15" s="719"/>
      <c r="CC15" s="719"/>
      <c r="CD15" s="719"/>
      <c r="CE15" s="719"/>
      <c r="CF15" s="719"/>
      <c r="CG15" s="719"/>
      <c r="CH15" s="719"/>
      <c r="CI15" s="719"/>
      <c r="CJ15" s="719"/>
      <c r="CK15" s="719"/>
      <c r="CL15" s="719"/>
      <c r="CM15" s="719"/>
      <c r="CN15" s="719"/>
      <c r="CO15" s="719"/>
      <c r="CP15" s="719"/>
      <c r="CQ15" s="719"/>
      <c r="CR15" s="719"/>
      <c r="CS15" s="719"/>
      <c r="CT15" s="719"/>
      <c r="CU15" s="719"/>
      <c r="CV15" s="719"/>
      <c r="CW15" s="719"/>
      <c r="CX15" s="719"/>
      <c r="CY15" s="719"/>
      <c r="CZ15" s="719"/>
      <c r="DA15" s="719"/>
      <c r="DB15" s="719"/>
      <c r="DC15" s="719"/>
      <c r="DD15" s="719"/>
      <c r="DE15" s="719"/>
      <c r="DF15" s="719"/>
      <c r="DG15" s="719"/>
      <c r="DH15" s="719"/>
      <c r="DI15" s="719"/>
      <c r="DJ15" s="719"/>
      <c r="DK15" s="719"/>
      <c r="DL15" s="508"/>
      <c r="DM15" s="508"/>
      <c r="DN15" s="508"/>
      <c r="DO15" s="508"/>
      <c r="DP15" s="508"/>
      <c r="DQ15" s="508"/>
      <c r="DR15" s="508"/>
      <c r="DS15" s="508"/>
      <c r="DT15" s="508"/>
      <c r="DU15" s="508"/>
      <c r="DV15" s="508"/>
      <c r="DW15" s="508"/>
      <c r="DX15" s="508"/>
      <c r="DY15" s="508"/>
      <c r="DZ15" s="508"/>
      <c r="EA15" s="508"/>
      <c r="EB15" s="508"/>
      <c r="EC15" s="508"/>
      <c r="ED15" s="49"/>
      <c r="EE15" s="498"/>
      <c r="EF15" s="499"/>
      <c r="EG15" s="499"/>
      <c r="EH15" s="500"/>
      <c r="EI15" s="30"/>
      <c r="EJ15" s="30"/>
      <c r="EK15" s="501"/>
      <c r="EL15" s="502"/>
      <c r="EM15" s="503"/>
      <c r="EN15" s="504"/>
      <c r="EO15" s="49"/>
      <c r="EP15" s="30"/>
      <c r="EQ15" s="49"/>
      <c r="ER15" s="482"/>
      <c r="ES15" s="482"/>
      <c r="ET15" s="482"/>
      <c r="EU15" s="482"/>
      <c r="EV15" s="50"/>
    </row>
    <row r="16" spans="1:152" ht="9" customHeight="1" x14ac:dyDescent="0.15">
      <c r="A16" s="188"/>
      <c r="B16" s="189"/>
      <c r="C16" s="492"/>
      <c r="D16" s="493"/>
      <c r="E16" s="482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7"/>
      <c r="AS16" s="497"/>
      <c r="AT16" s="497"/>
      <c r="AU16" s="497"/>
      <c r="AV16" s="497"/>
      <c r="AW16" s="497"/>
      <c r="AX16" s="497"/>
      <c r="AY16" s="497"/>
      <c r="AZ16" s="497"/>
      <c r="BA16" s="497"/>
      <c r="BB16" s="497"/>
      <c r="BC16" s="497"/>
      <c r="BD16" s="497"/>
      <c r="BE16" s="497"/>
      <c r="BF16" s="497"/>
      <c r="BG16" s="497"/>
      <c r="BH16" s="497"/>
      <c r="BI16" s="497"/>
      <c r="BJ16" s="497"/>
      <c r="BK16" s="497"/>
      <c r="BL16" s="497"/>
      <c r="BM16" s="497"/>
      <c r="BN16" s="497"/>
      <c r="BO16" s="497"/>
      <c r="BP16" s="497"/>
      <c r="BQ16" s="497"/>
      <c r="BR16" s="497"/>
      <c r="BS16" s="497"/>
      <c r="BT16" s="497"/>
      <c r="BU16" s="497"/>
      <c r="BV16" s="497"/>
      <c r="BW16" s="497"/>
      <c r="BX16" s="497"/>
      <c r="BY16" s="497"/>
      <c r="BZ16" s="497"/>
      <c r="CA16" s="497"/>
      <c r="CB16" s="497"/>
      <c r="CC16" s="497"/>
      <c r="CD16" s="497"/>
      <c r="CE16" s="497"/>
      <c r="CF16" s="497"/>
      <c r="CG16" s="497"/>
      <c r="CH16" s="497"/>
      <c r="CI16" s="497"/>
      <c r="CJ16" s="497"/>
      <c r="CK16" s="497"/>
      <c r="CL16" s="497"/>
      <c r="CM16" s="497"/>
      <c r="CN16" s="497"/>
      <c r="CO16" s="497"/>
      <c r="CP16" s="497"/>
      <c r="CQ16" s="497"/>
      <c r="CR16" s="497"/>
      <c r="CS16" s="497"/>
      <c r="CT16" s="497"/>
      <c r="CU16" s="497"/>
      <c r="CV16" s="497"/>
      <c r="CW16" s="497"/>
      <c r="CX16" s="497"/>
      <c r="CY16" s="497"/>
      <c r="CZ16" s="497"/>
      <c r="DA16" s="497"/>
      <c r="DB16" s="497"/>
      <c r="DC16" s="497"/>
      <c r="DD16" s="497"/>
      <c r="DE16" s="497"/>
      <c r="DF16" s="497"/>
      <c r="DG16" s="497"/>
      <c r="DH16" s="497"/>
      <c r="DI16" s="497"/>
      <c r="DJ16" s="497"/>
      <c r="DK16" s="497"/>
      <c r="DL16" s="496"/>
      <c r="DM16" s="496"/>
      <c r="DN16" s="496"/>
      <c r="DO16" s="496"/>
      <c r="DP16" s="496"/>
      <c r="DQ16" s="496"/>
      <c r="DR16" s="496"/>
      <c r="DS16" s="496"/>
      <c r="DT16" s="496"/>
      <c r="DU16" s="496"/>
      <c r="DV16" s="496"/>
      <c r="DW16" s="496"/>
      <c r="DX16" s="496"/>
      <c r="DY16" s="496"/>
      <c r="DZ16" s="496"/>
      <c r="EA16" s="496"/>
      <c r="EB16" s="496"/>
      <c r="EC16" s="496"/>
      <c r="ED16" s="49"/>
      <c r="EE16" s="498"/>
      <c r="EF16" s="499"/>
      <c r="EG16" s="499"/>
      <c r="EH16" s="500"/>
      <c r="EI16" s="30"/>
      <c r="EJ16" s="30"/>
      <c r="EK16" s="501"/>
      <c r="EL16" s="502"/>
      <c r="EM16" s="503"/>
      <c r="EN16" s="504"/>
      <c r="EO16" s="49"/>
      <c r="EP16" s="30"/>
      <c r="EQ16" s="49"/>
      <c r="ER16" s="482"/>
      <c r="ES16" s="482"/>
      <c r="ET16" s="482"/>
      <c r="EU16" s="482"/>
      <c r="EV16" s="50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124"/>
      <c r="C18" s="125"/>
      <c r="D18" s="126"/>
      <c r="E18" s="515"/>
      <c r="F18" s="842"/>
      <c r="G18" s="843"/>
      <c r="H18" s="667"/>
      <c r="I18" s="670"/>
      <c r="J18" s="667"/>
      <c r="K18" s="670"/>
      <c r="L18" s="667"/>
      <c r="M18" s="670"/>
      <c r="N18" s="667"/>
      <c r="O18" s="670"/>
      <c r="P18" s="667"/>
      <c r="Q18" s="670"/>
      <c r="R18" s="667"/>
      <c r="S18" s="670"/>
      <c r="T18" s="667"/>
      <c r="U18" s="670"/>
      <c r="V18" s="667"/>
      <c r="W18" s="670"/>
      <c r="X18" s="667"/>
      <c r="Y18" s="670"/>
      <c r="Z18" s="667"/>
      <c r="AA18" s="670"/>
      <c r="AB18" s="667"/>
      <c r="AC18" s="670"/>
      <c r="AD18" s="667"/>
      <c r="AE18" s="670"/>
      <c r="AF18" s="667"/>
      <c r="AG18" s="670"/>
      <c r="AH18" s="667"/>
      <c r="AI18" s="670"/>
      <c r="AJ18" s="667"/>
      <c r="AK18" s="670"/>
      <c r="AL18" s="667"/>
      <c r="AM18" s="670"/>
      <c r="AN18" s="667"/>
      <c r="AO18" s="670"/>
      <c r="AP18" s="667"/>
      <c r="AQ18" s="670"/>
      <c r="AR18" s="667"/>
      <c r="AS18" s="670"/>
      <c r="AT18" s="667"/>
      <c r="AU18" s="670"/>
      <c r="AV18" s="667"/>
      <c r="AW18" s="670"/>
      <c r="AX18" s="667"/>
      <c r="AY18" s="670"/>
      <c r="AZ18" s="667"/>
      <c r="BA18" s="670"/>
      <c r="BB18" s="667"/>
      <c r="BC18" s="670"/>
      <c r="BD18" s="667"/>
      <c r="BE18" s="670"/>
      <c r="BF18" s="667"/>
      <c r="BG18" s="670"/>
      <c r="BH18" s="667"/>
      <c r="BI18" s="670"/>
      <c r="BJ18" s="667"/>
      <c r="BK18" s="670"/>
      <c r="BL18" s="667"/>
      <c r="BM18" s="670"/>
      <c r="BN18" s="667"/>
      <c r="BO18" s="670"/>
      <c r="BP18" s="667"/>
      <c r="BQ18" s="670"/>
      <c r="BR18" s="667"/>
      <c r="BS18" s="670"/>
      <c r="BT18" s="667"/>
      <c r="BU18" s="670"/>
      <c r="BV18" s="667"/>
      <c r="BW18" s="670"/>
      <c r="BX18" s="667"/>
      <c r="BY18" s="670"/>
      <c r="BZ18" s="667"/>
      <c r="CA18" s="670"/>
      <c r="CB18" s="667"/>
      <c r="CC18" s="670"/>
      <c r="CD18" s="667"/>
      <c r="CE18" s="670"/>
      <c r="CF18" s="667"/>
      <c r="CG18" s="670"/>
      <c r="CH18" s="667"/>
      <c r="CI18" s="670"/>
      <c r="CJ18" s="667"/>
      <c r="CK18" s="670"/>
      <c r="CL18" s="667"/>
      <c r="CM18" s="670"/>
      <c r="CN18" s="667"/>
      <c r="CO18" s="670"/>
      <c r="CP18" s="667"/>
      <c r="CQ18" s="670"/>
      <c r="CR18" s="667"/>
      <c r="CS18" s="670"/>
      <c r="CT18" s="667"/>
      <c r="CU18" s="670"/>
      <c r="CV18" s="667"/>
      <c r="CW18" s="670"/>
      <c r="CX18" s="667"/>
      <c r="CY18" s="670"/>
      <c r="CZ18" s="667"/>
      <c r="DA18" s="670"/>
      <c r="DB18" s="667"/>
      <c r="DC18" s="670"/>
      <c r="DD18" s="667"/>
      <c r="DE18" s="670"/>
      <c r="DF18" s="667"/>
      <c r="DG18" s="670"/>
      <c r="DH18" s="667"/>
      <c r="DI18" s="670"/>
      <c r="DJ18" s="667"/>
      <c r="DK18" s="670"/>
      <c r="DL18" s="667"/>
      <c r="DM18" s="670"/>
      <c r="DN18" s="667"/>
      <c r="DO18" s="670"/>
      <c r="DP18" s="667"/>
      <c r="DQ18" s="670"/>
      <c r="DR18" s="667"/>
      <c r="DS18" s="670"/>
      <c r="DT18" s="667"/>
      <c r="DU18" s="670"/>
      <c r="DV18" s="667"/>
      <c r="DW18" s="670"/>
      <c r="DX18" s="667"/>
      <c r="DY18" s="670"/>
      <c r="DZ18" s="667"/>
      <c r="EA18" s="670"/>
      <c r="EB18" s="667"/>
      <c r="EC18" s="668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20" t="s">
        <v>22</v>
      </c>
      <c r="C19" s="521" t="s">
        <v>18</v>
      </c>
      <c r="D19" s="521" t="s">
        <v>34</v>
      </c>
      <c r="E19" s="522" t="s">
        <v>21</v>
      </c>
      <c r="F19" s="850"/>
      <c r="G19" s="850"/>
      <c r="H19" s="763">
        <v>30</v>
      </c>
      <c r="I19" s="764"/>
      <c r="J19" s="763">
        <v>30</v>
      </c>
      <c r="K19" s="764"/>
      <c r="L19" s="763">
        <v>30</v>
      </c>
      <c r="M19" s="764"/>
      <c r="N19" s="763">
        <v>30</v>
      </c>
      <c r="O19" s="764"/>
      <c r="P19" s="763">
        <v>30</v>
      </c>
      <c r="Q19" s="764"/>
      <c r="R19" s="763">
        <v>30</v>
      </c>
      <c r="S19" s="764"/>
      <c r="T19" s="763">
        <v>30</v>
      </c>
      <c r="U19" s="764"/>
      <c r="V19" s="763">
        <v>30</v>
      </c>
      <c r="W19" s="764"/>
      <c r="X19" s="763">
        <v>30</v>
      </c>
      <c r="Y19" s="764"/>
      <c r="Z19" s="763">
        <v>30</v>
      </c>
      <c r="AA19" s="764"/>
      <c r="AB19" s="763">
        <v>30</v>
      </c>
      <c r="AC19" s="764"/>
      <c r="AD19" s="763">
        <v>30</v>
      </c>
      <c r="AE19" s="764"/>
      <c r="AF19" s="763">
        <v>30</v>
      </c>
      <c r="AG19" s="764"/>
      <c r="AH19" s="763">
        <v>30</v>
      </c>
      <c r="AI19" s="764"/>
      <c r="AJ19" s="763">
        <v>30</v>
      </c>
      <c r="AK19" s="764"/>
      <c r="AL19" s="763">
        <v>30</v>
      </c>
      <c r="AM19" s="764"/>
      <c r="AN19" s="763">
        <v>30</v>
      </c>
      <c r="AO19" s="764"/>
      <c r="AP19" s="763">
        <v>30</v>
      </c>
      <c r="AQ19" s="764"/>
      <c r="AR19" s="763">
        <v>30</v>
      </c>
      <c r="AS19" s="764"/>
      <c r="AT19" s="763">
        <v>30</v>
      </c>
      <c r="AU19" s="764"/>
      <c r="AV19" s="763">
        <v>30</v>
      </c>
      <c r="AW19" s="764"/>
      <c r="AX19" s="763">
        <v>30</v>
      </c>
      <c r="AY19" s="764"/>
      <c r="AZ19" s="763">
        <v>30</v>
      </c>
      <c r="BA19" s="764"/>
      <c r="BB19" s="763">
        <v>30</v>
      </c>
      <c r="BC19" s="764"/>
      <c r="BD19" s="763">
        <v>30</v>
      </c>
      <c r="BE19" s="764"/>
      <c r="BF19" s="763">
        <v>30</v>
      </c>
      <c r="BG19" s="764"/>
      <c r="BH19" s="763">
        <v>30</v>
      </c>
      <c r="BI19" s="764"/>
      <c r="BJ19" s="763">
        <v>30</v>
      </c>
      <c r="BK19" s="764"/>
      <c r="BL19" s="763">
        <v>30</v>
      </c>
      <c r="BM19" s="764"/>
      <c r="BN19" s="763">
        <v>30</v>
      </c>
      <c r="BO19" s="764"/>
      <c r="BP19" s="763">
        <v>30</v>
      </c>
      <c r="BQ19" s="764"/>
      <c r="BR19" s="763">
        <v>30</v>
      </c>
      <c r="BS19" s="764"/>
      <c r="BT19" s="763">
        <v>30</v>
      </c>
      <c r="BU19" s="764"/>
      <c r="BV19" s="763">
        <v>30</v>
      </c>
      <c r="BW19" s="764"/>
      <c r="BX19" s="763">
        <v>30</v>
      </c>
      <c r="BY19" s="764"/>
      <c r="BZ19" s="763">
        <v>30</v>
      </c>
      <c r="CA19" s="764"/>
      <c r="CB19" s="763">
        <v>30</v>
      </c>
      <c r="CC19" s="764"/>
      <c r="CD19" s="763">
        <v>30</v>
      </c>
      <c r="CE19" s="764"/>
      <c r="CF19" s="763">
        <v>30</v>
      </c>
      <c r="CG19" s="764"/>
      <c r="CH19" s="763">
        <v>30</v>
      </c>
      <c r="CI19" s="764"/>
      <c r="CJ19" s="763">
        <v>30</v>
      </c>
      <c r="CK19" s="764"/>
      <c r="CL19" s="763">
        <v>30</v>
      </c>
      <c r="CM19" s="764"/>
      <c r="CN19" s="763">
        <v>30</v>
      </c>
      <c r="CO19" s="764"/>
      <c r="CP19" s="763">
        <v>30</v>
      </c>
      <c r="CQ19" s="764"/>
      <c r="CR19" s="763">
        <v>30</v>
      </c>
      <c r="CS19" s="764"/>
      <c r="CT19" s="763">
        <v>30</v>
      </c>
      <c r="CU19" s="764"/>
      <c r="CV19" s="763">
        <v>30</v>
      </c>
      <c r="CW19" s="764"/>
      <c r="CX19" s="763">
        <v>30</v>
      </c>
      <c r="CY19" s="764"/>
      <c r="CZ19" s="763">
        <v>30</v>
      </c>
      <c r="DA19" s="764"/>
      <c r="DB19" s="763">
        <v>30</v>
      </c>
      <c r="DC19" s="764"/>
      <c r="DD19" s="763">
        <v>30</v>
      </c>
      <c r="DE19" s="764"/>
      <c r="DF19" s="763">
        <v>30</v>
      </c>
      <c r="DG19" s="764"/>
      <c r="DH19" s="692">
        <v>30</v>
      </c>
      <c r="DI19" s="692"/>
      <c r="DJ19" s="692">
        <v>15</v>
      </c>
      <c r="DK19" s="692"/>
      <c r="DL19" s="692">
        <v>15</v>
      </c>
      <c r="DM19" s="692"/>
      <c r="DN19" s="692">
        <v>15</v>
      </c>
      <c r="DO19" s="692"/>
      <c r="DP19" s="692">
        <v>15</v>
      </c>
      <c r="DQ19" s="692"/>
      <c r="DR19" s="692">
        <v>15</v>
      </c>
      <c r="DS19" s="692"/>
      <c r="DT19" s="692">
        <v>15</v>
      </c>
      <c r="DU19" s="692"/>
      <c r="DV19" s="692">
        <v>15</v>
      </c>
      <c r="DW19" s="692"/>
      <c r="DX19" s="671"/>
      <c r="DY19" s="675"/>
      <c r="DZ19" s="671"/>
      <c r="EA19" s="675"/>
      <c r="EB19" s="671"/>
      <c r="EC19" s="672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5"/>
      <c r="EW19" s="696"/>
    </row>
    <row r="20" spans="1:153" ht="9" customHeight="1" x14ac:dyDescent="0.2">
      <c r="A20" s="188"/>
      <c r="B20" s="520" t="s">
        <v>23</v>
      </c>
      <c r="C20" s="521" t="s">
        <v>46</v>
      </c>
      <c r="D20" s="521" t="s">
        <v>78</v>
      </c>
      <c r="E20" s="522" t="s">
        <v>21</v>
      </c>
      <c r="F20" s="850"/>
      <c r="G20" s="850"/>
      <c r="H20" s="692">
        <v>10</v>
      </c>
      <c r="I20" s="692"/>
      <c r="J20" s="692">
        <v>10</v>
      </c>
      <c r="K20" s="692"/>
      <c r="L20" s="692">
        <v>10</v>
      </c>
      <c r="M20" s="692"/>
      <c r="N20" s="692">
        <v>10</v>
      </c>
      <c r="O20" s="692"/>
      <c r="P20" s="692">
        <v>10</v>
      </c>
      <c r="Q20" s="692"/>
      <c r="R20" s="692">
        <v>10</v>
      </c>
      <c r="S20" s="692"/>
      <c r="T20" s="692">
        <v>10</v>
      </c>
      <c r="U20" s="692"/>
      <c r="V20" s="692">
        <v>10</v>
      </c>
      <c r="W20" s="692"/>
      <c r="X20" s="692">
        <v>10</v>
      </c>
      <c r="Y20" s="692"/>
      <c r="Z20" s="692">
        <v>10</v>
      </c>
      <c r="AA20" s="692"/>
      <c r="AB20" s="692">
        <v>10</v>
      </c>
      <c r="AC20" s="692"/>
      <c r="AD20" s="692">
        <v>10</v>
      </c>
      <c r="AE20" s="692"/>
      <c r="AF20" s="692">
        <v>10</v>
      </c>
      <c r="AG20" s="692"/>
      <c r="AH20" s="692">
        <v>10</v>
      </c>
      <c r="AI20" s="692"/>
      <c r="AJ20" s="692">
        <v>10</v>
      </c>
      <c r="AK20" s="692"/>
      <c r="AL20" s="692">
        <v>10</v>
      </c>
      <c r="AM20" s="692"/>
      <c r="AN20" s="692">
        <v>10</v>
      </c>
      <c r="AO20" s="692"/>
      <c r="AP20" s="692">
        <v>10</v>
      </c>
      <c r="AQ20" s="692"/>
      <c r="AR20" s="692">
        <v>10</v>
      </c>
      <c r="AS20" s="692"/>
      <c r="AT20" s="692">
        <v>10</v>
      </c>
      <c r="AU20" s="692"/>
      <c r="AV20" s="692">
        <v>10</v>
      </c>
      <c r="AW20" s="692"/>
      <c r="AX20" s="692">
        <v>10</v>
      </c>
      <c r="AY20" s="692"/>
      <c r="AZ20" s="692">
        <v>10</v>
      </c>
      <c r="BA20" s="692"/>
      <c r="BB20" s="692">
        <v>10</v>
      </c>
      <c r="BC20" s="692"/>
      <c r="BD20" s="692">
        <v>10</v>
      </c>
      <c r="BE20" s="692"/>
      <c r="BF20" s="692">
        <v>10</v>
      </c>
      <c r="BG20" s="692"/>
      <c r="BH20" s="692">
        <v>10</v>
      </c>
      <c r="BI20" s="692"/>
      <c r="BJ20" s="692">
        <v>10</v>
      </c>
      <c r="BK20" s="692"/>
      <c r="BL20" s="692">
        <v>10</v>
      </c>
      <c r="BM20" s="692"/>
      <c r="BN20" s="692">
        <v>10</v>
      </c>
      <c r="BO20" s="692"/>
      <c r="BP20" s="692">
        <v>10</v>
      </c>
      <c r="BQ20" s="692"/>
      <c r="BR20" s="692">
        <v>10</v>
      </c>
      <c r="BS20" s="692"/>
      <c r="BT20" s="692">
        <v>10</v>
      </c>
      <c r="BU20" s="692"/>
      <c r="BV20" s="692">
        <v>10</v>
      </c>
      <c r="BW20" s="692"/>
      <c r="BX20" s="692">
        <v>10</v>
      </c>
      <c r="BY20" s="692"/>
      <c r="BZ20" s="692">
        <v>10</v>
      </c>
      <c r="CA20" s="692"/>
      <c r="CB20" s="692">
        <v>10</v>
      </c>
      <c r="CC20" s="692"/>
      <c r="CD20" s="692">
        <v>10</v>
      </c>
      <c r="CE20" s="692"/>
      <c r="CF20" s="692">
        <v>10</v>
      </c>
      <c r="CG20" s="692"/>
      <c r="CH20" s="692">
        <v>10</v>
      </c>
      <c r="CI20" s="692"/>
      <c r="CJ20" s="692">
        <v>10</v>
      </c>
      <c r="CK20" s="692"/>
      <c r="CL20" s="692">
        <v>10</v>
      </c>
      <c r="CM20" s="692"/>
      <c r="CN20" s="692">
        <v>10</v>
      </c>
      <c r="CO20" s="692"/>
      <c r="CP20" s="692">
        <v>10</v>
      </c>
      <c r="CQ20" s="692"/>
      <c r="CR20" s="692">
        <v>10</v>
      </c>
      <c r="CS20" s="692"/>
      <c r="CT20" s="692">
        <v>10</v>
      </c>
      <c r="CU20" s="692"/>
      <c r="CV20" s="692">
        <v>10</v>
      </c>
      <c r="CW20" s="692"/>
      <c r="CX20" s="692">
        <v>10</v>
      </c>
      <c r="CY20" s="692"/>
      <c r="CZ20" s="692">
        <v>10</v>
      </c>
      <c r="DA20" s="692"/>
      <c r="DB20" s="692">
        <v>10</v>
      </c>
      <c r="DC20" s="692"/>
      <c r="DD20" s="692">
        <v>10</v>
      </c>
      <c r="DE20" s="692"/>
      <c r="DF20" s="692">
        <v>10</v>
      </c>
      <c r="DG20" s="692"/>
      <c r="DH20" s="692">
        <v>10</v>
      </c>
      <c r="DI20" s="692"/>
      <c r="DJ20" s="692">
        <v>10</v>
      </c>
      <c r="DK20" s="692"/>
      <c r="DL20" s="692">
        <v>10</v>
      </c>
      <c r="DM20" s="692"/>
      <c r="DN20" s="692">
        <v>10</v>
      </c>
      <c r="DO20" s="692"/>
      <c r="DP20" s="692">
        <v>10</v>
      </c>
      <c r="DQ20" s="692"/>
      <c r="DR20" s="692">
        <v>10</v>
      </c>
      <c r="DS20" s="692"/>
      <c r="DT20" s="692">
        <v>10</v>
      </c>
      <c r="DU20" s="692"/>
      <c r="DV20" s="692">
        <v>10</v>
      </c>
      <c r="DW20" s="692"/>
      <c r="DX20" s="671"/>
      <c r="DY20" s="675"/>
      <c r="DZ20" s="671"/>
      <c r="EA20" s="675"/>
      <c r="EB20" s="671"/>
      <c r="EC20" s="672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61" si="0">EF20*SUM(F20:EC20)</f>
        <v>0</v>
      </c>
      <c r="EM20" s="533">
        <f t="shared" ref="EM20:EM61" si="1">EG20*SUM(F20:EC20)</f>
        <v>0</v>
      </c>
      <c r="EN20" s="527">
        <f t="shared" ref="EN20:EN61" si="2">EH20*SUM(F20:EC20)</f>
        <v>0</v>
      </c>
      <c r="EO20" s="49"/>
      <c r="EP20" s="49"/>
      <c r="EQ20" s="49"/>
      <c r="ER20" s="528"/>
      <c r="ES20" s="528"/>
      <c r="ET20" s="528"/>
      <c r="EU20" s="529"/>
      <c r="EV20" s="693"/>
      <c r="EW20" s="694"/>
    </row>
    <row r="21" spans="1:153" ht="9" customHeight="1" x14ac:dyDescent="0.2">
      <c r="A21" s="188"/>
      <c r="B21" s="114"/>
      <c r="C21" s="109"/>
      <c r="D21" s="109"/>
      <c r="E21" s="534"/>
      <c r="F21" s="851"/>
      <c r="G21" s="852"/>
      <c r="H21" s="661"/>
      <c r="I21" s="666"/>
      <c r="J21" s="661"/>
      <c r="K21" s="666"/>
      <c r="L21" s="661"/>
      <c r="M21" s="666"/>
      <c r="N21" s="661"/>
      <c r="O21" s="666"/>
      <c r="P21" s="661"/>
      <c r="Q21" s="666"/>
      <c r="R21" s="661"/>
      <c r="S21" s="666"/>
      <c r="T21" s="661"/>
      <c r="U21" s="666"/>
      <c r="V21" s="661"/>
      <c r="W21" s="666"/>
      <c r="X21" s="661"/>
      <c r="Y21" s="666"/>
      <c r="Z21" s="661"/>
      <c r="AA21" s="666"/>
      <c r="AB21" s="661"/>
      <c r="AC21" s="666"/>
      <c r="AD21" s="661"/>
      <c r="AE21" s="666"/>
      <c r="AF21" s="661"/>
      <c r="AG21" s="666"/>
      <c r="AH21" s="661"/>
      <c r="AI21" s="666"/>
      <c r="AJ21" s="661"/>
      <c r="AK21" s="666"/>
      <c r="AL21" s="661"/>
      <c r="AM21" s="666"/>
      <c r="AN21" s="661"/>
      <c r="AO21" s="666"/>
      <c r="AP21" s="661"/>
      <c r="AQ21" s="666"/>
      <c r="AR21" s="661"/>
      <c r="AS21" s="666"/>
      <c r="AT21" s="661"/>
      <c r="AU21" s="666"/>
      <c r="AV21" s="661"/>
      <c r="AW21" s="666"/>
      <c r="AX21" s="661"/>
      <c r="AY21" s="666"/>
      <c r="AZ21" s="661"/>
      <c r="BA21" s="666"/>
      <c r="BB21" s="661"/>
      <c r="BC21" s="666"/>
      <c r="BD21" s="661"/>
      <c r="BE21" s="666"/>
      <c r="BF21" s="661"/>
      <c r="BG21" s="666"/>
      <c r="BH21" s="661"/>
      <c r="BI21" s="666"/>
      <c r="BJ21" s="661"/>
      <c r="BK21" s="666"/>
      <c r="BL21" s="661"/>
      <c r="BM21" s="666"/>
      <c r="BN21" s="661"/>
      <c r="BO21" s="666"/>
      <c r="BP21" s="661"/>
      <c r="BQ21" s="666"/>
      <c r="BR21" s="661"/>
      <c r="BS21" s="666"/>
      <c r="BT21" s="661"/>
      <c r="BU21" s="666"/>
      <c r="BV21" s="661"/>
      <c r="BW21" s="666"/>
      <c r="BX21" s="661"/>
      <c r="BY21" s="666"/>
      <c r="BZ21" s="661"/>
      <c r="CA21" s="666"/>
      <c r="CB21" s="661"/>
      <c r="CC21" s="666"/>
      <c r="CD21" s="661"/>
      <c r="CE21" s="666"/>
      <c r="CF21" s="661"/>
      <c r="CG21" s="666"/>
      <c r="CH21" s="661"/>
      <c r="CI21" s="666"/>
      <c r="CJ21" s="661"/>
      <c r="CK21" s="666"/>
      <c r="CL21" s="661"/>
      <c r="CM21" s="666"/>
      <c r="CN21" s="661"/>
      <c r="CO21" s="666"/>
      <c r="CP21" s="661"/>
      <c r="CQ21" s="666"/>
      <c r="CR21" s="661"/>
      <c r="CS21" s="666"/>
      <c r="CT21" s="661"/>
      <c r="CU21" s="666"/>
      <c r="CV21" s="661"/>
      <c r="CW21" s="666"/>
      <c r="CX21" s="661"/>
      <c r="CY21" s="666"/>
      <c r="CZ21" s="661"/>
      <c r="DA21" s="666"/>
      <c r="DB21" s="661"/>
      <c r="DC21" s="666"/>
      <c r="DD21" s="661"/>
      <c r="DE21" s="666"/>
      <c r="DF21" s="661"/>
      <c r="DG21" s="666"/>
      <c r="DH21" s="661"/>
      <c r="DI21" s="666"/>
      <c r="DJ21" s="661"/>
      <c r="DK21" s="666"/>
      <c r="DL21" s="661"/>
      <c r="DM21" s="666"/>
      <c r="DN21" s="661"/>
      <c r="DO21" s="666"/>
      <c r="DP21" s="661"/>
      <c r="DQ21" s="666"/>
      <c r="DR21" s="661"/>
      <c r="DS21" s="666"/>
      <c r="DT21" s="661"/>
      <c r="DU21" s="666"/>
      <c r="DV21" s="661"/>
      <c r="DW21" s="666"/>
      <c r="DX21" s="661"/>
      <c r="DY21" s="666"/>
      <c r="DZ21" s="661"/>
      <c r="EA21" s="666"/>
      <c r="EB21" s="661"/>
      <c r="EC21" s="662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61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36" t="s">
        <v>21</v>
      </c>
      <c r="F22" s="853"/>
      <c r="G22" s="853"/>
      <c r="H22" s="669"/>
      <c r="I22" s="669"/>
      <c r="J22" s="669"/>
      <c r="K22" s="669"/>
      <c r="L22" s="669"/>
      <c r="M22" s="669"/>
      <c r="N22" s="669"/>
      <c r="O22" s="669"/>
      <c r="P22" s="669"/>
      <c r="Q22" s="669"/>
      <c r="R22" s="669"/>
      <c r="S22" s="669"/>
      <c r="T22" s="669"/>
      <c r="U22" s="669"/>
      <c r="V22" s="669"/>
      <c r="W22" s="669"/>
      <c r="X22" s="669"/>
      <c r="Y22" s="669"/>
      <c r="Z22" s="669"/>
      <c r="AA22" s="669"/>
      <c r="AB22" s="669"/>
      <c r="AC22" s="669"/>
      <c r="AD22" s="669"/>
      <c r="AE22" s="669"/>
      <c r="AF22" s="669"/>
      <c r="AG22" s="669"/>
      <c r="AH22" s="669"/>
      <c r="AI22" s="669"/>
      <c r="AJ22" s="669"/>
      <c r="AK22" s="669"/>
      <c r="AL22" s="669"/>
      <c r="AM22" s="669"/>
      <c r="AN22" s="669"/>
      <c r="AO22" s="669"/>
      <c r="AP22" s="669"/>
      <c r="AQ22" s="669"/>
      <c r="AR22" s="669"/>
      <c r="AS22" s="669"/>
      <c r="AT22" s="669"/>
      <c r="AU22" s="669"/>
      <c r="AV22" s="669"/>
      <c r="AW22" s="669"/>
      <c r="AX22" s="669"/>
      <c r="AY22" s="669"/>
      <c r="AZ22" s="669"/>
      <c r="BA22" s="669"/>
      <c r="BB22" s="669"/>
      <c r="BC22" s="669"/>
      <c r="BD22" s="669"/>
      <c r="BE22" s="669"/>
      <c r="BF22" s="669"/>
      <c r="BG22" s="669"/>
      <c r="BH22" s="669"/>
      <c r="BI22" s="669"/>
      <c r="BJ22" s="669"/>
      <c r="BK22" s="669"/>
      <c r="BL22" s="669"/>
      <c r="BM22" s="669"/>
      <c r="BN22" s="669"/>
      <c r="BO22" s="669"/>
      <c r="BP22" s="669"/>
      <c r="BQ22" s="669"/>
      <c r="BR22" s="669"/>
      <c r="BS22" s="669"/>
      <c r="BT22" s="669"/>
      <c r="BU22" s="669"/>
      <c r="BV22" s="669"/>
      <c r="BW22" s="669"/>
      <c r="BX22" s="669"/>
      <c r="BY22" s="669"/>
      <c r="BZ22" s="669"/>
      <c r="CA22" s="669"/>
      <c r="CB22" s="669"/>
      <c r="CC22" s="669"/>
      <c r="CD22" s="669"/>
      <c r="CE22" s="669"/>
      <c r="CF22" s="669"/>
      <c r="CG22" s="669"/>
      <c r="CH22" s="669"/>
      <c r="CI22" s="669"/>
      <c r="CJ22" s="669"/>
      <c r="CK22" s="669"/>
      <c r="CL22" s="669"/>
      <c r="CM22" s="669"/>
      <c r="CN22" s="669"/>
      <c r="CO22" s="669"/>
      <c r="CP22" s="669"/>
      <c r="CQ22" s="669"/>
      <c r="CR22" s="669"/>
      <c r="CS22" s="669"/>
      <c r="CT22" s="669"/>
      <c r="CU22" s="669"/>
      <c r="CV22" s="669"/>
      <c r="CW22" s="669"/>
      <c r="CX22" s="669"/>
      <c r="CY22" s="669"/>
      <c r="CZ22" s="669"/>
      <c r="DA22" s="669"/>
      <c r="DB22" s="669"/>
      <c r="DC22" s="669"/>
      <c r="DD22" s="669"/>
      <c r="DE22" s="669"/>
      <c r="DF22" s="669"/>
      <c r="DG22" s="669"/>
      <c r="DH22" s="669"/>
      <c r="DI22" s="669"/>
      <c r="DJ22" s="669"/>
      <c r="DK22" s="669"/>
      <c r="DL22" s="669"/>
      <c r="DM22" s="669"/>
      <c r="DN22" s="669"/>
      <c r="DO22" s="669"/>
      <c r="DP22" s="669"/>
      <c r="DQ22" s="669"/>
      <c r="DR22" s="669"/>
      <c r="DS22" s="669"/>
      <c r="DT22" s="669"/>
      <c r="DU22" s="669"/>
      <c r="DV22" s="669"/>
      <c r="DW22" s="669"/>
      <c r="DX22" s="667"/>
      <c r="DY22" s="670"/>
      <c r="DZ22" s="667"/>
      <c r="EA22" s="670"/>
      <c r="EB22" s="667"/>
      <c r="EC22" s="668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114"/>
      <c r="C23" s="115"/>
      <c r="D23" s="115"/>
      <c r="E23" s="534"/>
      <c r="F23" s="851"/>
      <c r="G23" s="852"/>
      <c r="H23" s="661"/>
      <c r="I23" s="666"/>
      <c r="J23" s="661"/>
      <c r="K23" s="666"/>
      <c r="L23" s="661"/>
      <c r="M23" s="666"/>
      <c r="N23" s="661"/>
      <c r="O23" s="666"/>
      <c r="P23" s="661"/>
      <c r="Q23" s="666"/>
      <c r="R23" s="661"/>
      <c r="S23" s="666"/>
      <c r="T23" s="661"/>
      <c r="U23" s="666"/>
      <c r="V23" s="661"/>
      <c r="W23" s="666"/>
      <c r="X23" s="661"/>
      <c r="Y23" s="666"/>
      <c r="Z23" s="661"/>
      <c r="AA23" s="666"/>
      <c r="AB23" s="661"/>
      <c r="AC23" s="666"/>
      <c r="AD23" s="661"/>
      <c r="AE23" s="666"/>
      <c r="AF23" s="661"/>
      <c r="AG23" s="666"/>
      <c r="AH23" s="661"/>
      <c r="AI23" s="666"/>
      <c r="AJ23" s="661"/>
      <c r="AK23" s="666"/>
      <c r="AL23" s="661"/>
      <c r="AM23" s="666"/>
      <c r="AN23" s="661"/>
      <c r="AO23" s="666"/>
      <c r="AP23" s="661"/>
      <c r="AQ23" s="666"/>
      <c r="AR23" s="661"/>
      <c r="AS23" s="666"/>
      <c r="AT23" s="661"/>
      <c r="AU23" s="666"/>
      <c r="AV23" s="661"/>
      <c r="AW23" s="666"/>
      <c r="AX23" s="661"/>
      <c r="AY23" s="666"/>
      <c r="AZ23" s="661"/>
      <c r="BA23" s="666"/>
      <c r="BB23" s="661"/>
      <c r="BC23" s="666"/>
      <c r="BD23" s="661"/>
      <c r="BE23" s="666"/>
      <c r="BF23" s="661"/>
      <c r="BG23" s="666"/>
      <c r="BH23" s="661"/>
      <c r="BI23" s="666"/>
      <c r="BJ23" s="661"/>
      <c r="BK23" s="666"/>
      <c r="BL23" s="661"/>
      <c r="BM23" s="666"/>
      <c r="BN23" s="661"/>
      <c r="BO23" s="666"/>
      <c r="BP23" s="661"/>
      <c r="BQ23" s="666"/>
      <c r="BR23" s="661"/>
      <c r="BS23" s="666"/>
      <c r="BT23" s="661"/>
      <c r="BU23" s="666"/>
      <c r="BV23" s="661"/>
      <c r="BW23" s="666"/>
      <c r="BX23" s="661"/>
      <c r="BY23" s="666"/>
      <c r="BZ23" s="661"/>
      <c r="CA23" s="666"/>
      <c r="CB23" s="661"/>
      <c r="CC23" s="666"/>
      <c r="CD23" s="661"/>
      <c r="CE23" s="666"/>
      <c r="CF23" s="661"/>
      <c r="CG23" s="666"/>
      <c r="CH23" s="661"/>
      <c r="CI23" s="666"/>
      <c r="CJ23" s="661"/>
      <c r="CK23" s="666"/>
      <c r="CL23" s="661"/>
      <c r="CM23" s="666"/>
      <c r="CN23" s="661"/>
      <c r="CO23" s="666"/>
      <c r="CP23" s="661"/>
      <c r="CQ23" s="666"/>
      <c r="CR23" s="661"/>
      <c r="CS23" s="666"/>
      <c r="CT23" s="661"/>
      <c r="CU23" s="666"/>
      <c r="CV23" s="661"/>
      <c r="CW23" s="666"/>
      <c r="CX23" s="661"/>
      <c r="CY23" s="666"/>
      <c r="CZ23" s="661"/>
      <c r="DA23" s="666"/>
      <c r="DB23" s="661"/>
      <c r="DC23" s="666"/>
      <c r="DD23" s="661"/>
      <c r="DE23" s="666"/>
      <c r="DF23" s="661"/>
      <c r="DG23" s="666"/>
      <c r="DH23" s="661"/>
      <c r="DI23" s="666"/>
      <c r="DJ23" s="661"/>
      <c r="DK23" s="666"/>
      <c r="DL23" s="661"/>
      <c r="DM23" s="666"/>
      <c r="DN23" s="661"/>
      <c r="DO23" s="666"/>
      <c r="DP23" s="661"/>
      <c r="DQ23" s="666"/>
      <c r="DR23" s="661"/>
      <c r="DS23" s="666"/>
      <c r="DT23" s="661"/>
      <c r="DU23" s="666"/>
      <c r="DV23" s="661"/>
      <c r="DW23" s="666"/>
      <c r="DX23" s="661"/>
      <c r="DY23" s="666"/>
      <c r="DZ23" s="661"/>
      <c r="EA23" s="666"/>
      <c r="EB23" s="661"/>
      <c r="EC23" s="662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9" customHeight="1" x14ac:dyDescent="0.2">
      <c r="A24" s="144"/>
      <c r="B24" s="111" t="s">
        <v>188</v>
      </c>
      <c r="C24" s="106" t="s">
        <v>36</v>
      </c>
      <c r="D24" s="106" t="s">
        <v>188</v>
      </c>
      <c r="E24" s="537" t="s">
        <v>188</v>
      </c>
      <c r="F24" s="854"/>
      <c r="G24" s="854"/>
      <c r="H24" s="669"/>
      <c r="I24" s="669"/>
      <c r="J24" s="669"/>
      <c r="K24" s="669"/>
      <c r="L24" s="669"/>
      <c r="M24" s="669"/>
      <c r="N24" s="669"/>
      <c r="O24" s="669"/>
      <c r="P24" s="669"/>
      <c r="Q24" s="669"/>
      <c r="R24" s="669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69"/>
      <c r="AF24" s="669"/>
      <c r="AG24" s="669"/>
      <c r="AH24" s="669"/>
      <c r="AI24" s="669"/>
      <c r="AJ24" s="669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69"/>
      <c r="BA24" s="669"/>
      <c r="BB24" s="669"/>
      <c r="BC24" s="669"/>
      <c r="BD24" s="669"/>
      <c r="BE24" s="669"/>
      <c r="BF24" s="669"/>
      <c r="BG24" s="669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BT24" s="669"/>
      <c r="BU24" s="669"/>
      <c r="BV24" s="669"/>
      <c r="BW24" s="669"/>
      <c r="BX24" s="669"/>
      <c r="BY24" s="669"/>
      <c r="BZ24" s="669"/>
      <c r="CA24" s="669"/>
      <c r="CB24" s="669"/>
      <c r="CC24" s="669"/>
      <c r="CD24" s="669"/>
      <c r="CE24" s="669"/>
      <c r="CF24" s="669"/>
      <c r="CG24" s="669"/>
      <c r="CH24" s="669"/>
      <c r="CI24" s="669"/>
      <c r="CJ24" s="669"/>
      <c r="CK24" s="669"/>
      <c r="CL24" s="669"/>
      <c r="CM24" s="669"/>
      <c r="CN24" s="669"/>
      <c r="CO24" s="669"/>
      <c r="CP24" s="669"/>
      <c r="CQ24" s="669"/>
      <c r="CR24" s="669"/>
      <c r="CS24" s="669"/>
      <c r="CT24" s="669"/>
      <c r="CU24" s="669"/>
      <c r="CV24" s="669"/>
      <c r="CW24" s="669"/>
      <c r="CX24" s="669"/>
      <c r="CY24" s="669"/>
      <c r="CZ24" s="669"/>
      <c r="DA24" s="669"/>
      <c r="DB24" s="669"/>
      <c r="DC24" s="669"/>
      <c r="DD24" s="669"/>
      <c r="DE24" s="669"/>
      <c r="DF24" s="669"/>
      <c r="DG24" s="669"/>
      <c r="DH24" s="669"/>
      <c r="DI24" s="669"/>
      <c r="DJ24" s="669"/>
      <c r="DK24" s="669"/>
      <c r="DL24" s="669"/>
      <c r="DM24" s="669"/>
      <c r="DN24" s="669"/>
      <c r="DO24" s="669"/>
      <c r="DP24" s="669"/>
      <c r="DQ24" s="669"/>
      <c r="DR24" s="669"/>
      <c r="DS24" s="669"/>
      <c r="DT24" s="669"/>
      <c r="DU24" s="669"/>
      <c r="DV24" s="669"/>
      <c r="DW24" s="669"/>
      <c r="DX24" s="667"/>
      <c r="DY24" s="670"/>
      <c r="DZ24" s="667"/>
      <c r="EA24" s="670"/>
      <c r="EB24" s="667"/>
      <c r="EC24" s="668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44"/>
      <c r="B25" s="112"/>
      <c r="C25" s="109"/>
      <c r="D25" s="538"/>
      <c r="E25" s="539"/>
      <c r="F25" s="540"/>
      <c r="G25" s="540"/>
      <c r="H25" s="661"/>
      <c r="I25" s="666"/>
      <c r="J25" s="661"/>
      <c r="K25" s="666"/>
      <c r="L25" s="661"/>
      <c r="M25" s="666"/>
      <c r="N25" s="661"/>
      <c r="O25" s="666"/>
      <c r="P25" s="661"/>
      <c r="Q25" s="666"/>
      <c r="R25" s="661"/>
      <c r="S25" s="666"/>
      <c r="T25" s="661"/>
      <c r="U25" s="666"/>
      <c r="V25" s="661"/>
      <c r="W25" s="666"/>
      <c r="X25" s="661"/>
      <c r="Y25" s="666"/>
      <c r="Z25" s="661"/>
      <c r="AA25" s="666"/>
      <c r="AB25" s="661"/>
      <c r="AC25" s="666"/>
      <c r="AD25" s="661"/>
      <c r="AE25" s="666"/>
      <c r="AF25" s="661"/>
      <c r="AG25" s="666"/>
      <c r="AH25" s="661"/>
      <c r="AI25" s="666"/>
      <c r="AJ25" s="661"/>
      <c r="AK25" s="666"/>
      <c r="AL25" s="661"/>
      <c r="AM25" s="666"/>
      <c r="AN25" s="661"/>
      <c r="AO25" s="666"/>
      <c r="AP25" s="661"/>
      <c r="AQ25" s="666"/>
      <c r="AR25" s="661"/>
      <c r="AS25" s="666"/>
      <c r="AT25" s="661"/>
      <c r="AU25" s="666"/>
      <c r="AV25" s="661"/>
      <c r="AW25" s="666"/>
      <c r="AX25" s="661"/>
      <c r="AY25" s="666"/>
      <c r="AZ25" s="661"/>
      <c r="BA25" s="666"/>
      <c r="BB25" s="661"/>
      <c r="BC25" s="666"/>
      <c r="BD25" s="661"/>
      <c r="BE25" s="666"/>
      <c r="BF25" s="661"/>
      <c r="BG25" s="666"/>
      <c r="BH25" s="661"/>
      <c r="BI25" s="666"/>
      <c r="BJ25" s="661"/>
      <c r="BK25" s="666"/>
      <c r="BL25" s="661"/>
      <c r="BM25" s="666"/>
      <c r="BN25" s="661"/>
      <c r="BO25" s="666"/>
      <c r="BP25" s="661"/>
      <c r="BQ25" s="666"/>
      <c r="BR25" s="661"/>
      <c r="BS25" s="666"/>
      <c r="BT25" s="661"/>
      <c r="BU25" s="666"/>
      <c r="BV25" s="661"/>
      <c r="BW25" s="666"/>
      <c r="BX25" s="661"/>
      <c r="BY25" s="666"/>
      <c r="BZ25" s="661"/>
      <c r="CA25" s="666"/>
      <c r="CB25" s="661"/>
      <c r="CC25" s="666"/>
      <c r="CD25" s="661"/>
      <c r="CE25" s="666"/>
      <c r="CF25" s="661"/>
      <c r="CG25" s="666"/>
      <c r="CH25" s="661"/>
      <c r="CI25" s="666"/>
      <c r="CJ25" s="661"/>
      <c r="CK25" s="666"/>
      <c r="CL25" s="661"/>
      <c r="CM25" s="666"/>
      <c r="CN25" s="661"/>
      <c r="CO25" s="666"/>
      <c r="CP25" s="661"/>
      <c r="CQ25" s="666"/>
      <c r="CR25" s="661"/>
      <c r="CS25" s="666"/>
      <c r="CT25" s="661"/>
      <c r="CU25" s="666"/>
      <c r="CV25" s="661"/>
      <c r="CW25" s="666"/>
      <c r="CX25" s="661"/>
      <c r="CY25" s="666"/>
      <c r="CZ25" s="661"/>
      <c r="DA25" s="666"/>
      <c r="DB25" s="661"/>
      <c r="DC25" s="666"/>
      <c r="DD25" s="661"/>
      <c r="DE25" s="666"/>
      <c r="DF25" s="661"/>
      <c r="DG25" s="666"/>
      <c r="DH25" s="661"/>
      <c r="DI25" s="666"/>
      <c r="DJ25" s="661"/>
      <c r="DK25" s="666"/>
      <c r="DL25" s="661"/>
      <c r="DM25" s="666"/>
      <c r="DN25" s="661"/>
      <c r="DO25" s="666"/>
      <c r="DP25" s="661"/>
      <c r="DQ25" s="666"/>
      <c r="DR25" s="661"/>
      <c r="DS25" s="666"/>
      <c r="DT25" s="661"/>
      <c r="DU25" s="666"/>
      <c r="DV25" s="661"/>
      <c r="DW25" s="666"/>
      <c r="DX25" s="661"/>
      <c r="DY25" s="666"/>
      <c r="DZ25" s="661"/>
      <c r="EA25" s="666"/>
      <c r="EB25" s="661"/>
      <c r="EC25" s="662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9" customHeight="1" x14ac:dyDescent="0.2">
      <c r="A26" s="188"/>
      <c r="B26" s="113" t="s">
        <v>188</v>
      </c>
      <c r="C26" s="106" t="s">
        <v>189</v>
      </c>
      <c r="D26" s="106" t="s">
        <v>190</v>
      </c>
      <c r="E26" s="536" t="s">
        <v>188</v>
      </c>
      <c r="F26" s="855"/>
      <c r="G26" s="855"/>
      <c r="H26" s="669"/>
      <c r="I26" s="669"/>
      <c r="J26" s="669"/>
      <c r="K26" s="669"/>
      <c r="L26" s="669"/>
      <c r="M26" s="669"/>
      <c r="N26" s="669"/>
      <c r="O26" s="669"/>
      <c r="P26" s="669"/>
      <c r="Q26" s="669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69"/>
      <c r="AF26" s="669"/>
      <c r="AG26" s="669"/>
      <c r="AH26" s="669"/>
      <c r="AI26" s="669"/>
      <c r="AJ26" s="669"/>
      <c r="AK26" s="669"/>
      <c r="AL26" s="669"/>
      <c r="AM26" s="669"/>
      <c r="AN26" s="669"/>
      <c r="AO26" s="669"/>
      <c r="AP26" s="669"/>
      <c r="AQ26" s="669"/>
      <c r="AR26" s="669"/>
      <c r="AS26" s="669"/>
      <c r="AT26" s="669"/>
      <c r="AU26" s="669"/>
      <c r="AV26" s="669"/>
      <c r="AW26" s="669"/>
      <c r="AX26" s="669"/>
      <c r="AY26" s="669"/>
      <c r="AZ26" s="669"/>
      <c r="BA26" s="669"/>
      <c r="BB26" s="669"/>
      <c r="BC26" s="669"/>
      <c r="BD26" s="669"/>
      <c r="BE26" s="669"/>
      <c r="BF26" s="669"/>
      <c r="BG26" s="669"/>
      <c r="BH26" s="669"/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BT26" s="669"/>
      <c r="BU26" s="669"/>
      <c r="BV26" s="669"/>
      <c r="BW26" s="669"/>
      <c r="BX26" s="669"/>
      <c r="BY26" s="669"/>
      <c r="BZ26" s="669"/>
      <c r="CA26" s="669"/>
      <c r="CB26" s="669"/>
      <c r="CC26" s="669"/>
      <c r="CD26" s="669"/>
      <c r="CE26" s="669"/>
      <c r="CF26" s="669"/>
      <c r="CG26" s="669"/>
      <c r="CH26" s="669"/>
      <c r="CI26" s="669"/>
      <c r="CJ26" s="669"/>
      <c r="CK26" s="669"/>
      <c r="CL26" s="669"/>
      <c r="CM26" s="669"/>
      <c r="CN26" s="669"/>
      <c r="CO26" s="669"/>
      <c r="CP26" s="669"/>
      <c r="CQ26" s="669"/>
      <c r="CR26" s="669"/>
      <c r="CS26" s="669"/>
      <c r="CT26" s="669"/>
      <c r="CU26" s="669"/>
      <c r="CV26" s="669"/>
      <c r="CW26" s="669"/>
      <c r="CX26" s="669"/>
      <c r="CY26" s="669"/>
      <c r="CZ26" s="669"/>
      <c r="DA26" s="669"/>
      <c r="DB26" s="669"/>
      <c r="DC26" s="669"/>
      <c r="DD26" s="669"/>
      <c r="DE26" s="669"/>
      <c r="DF26" s="669"/>
      <c r="DG26" s="669"/>
      <c r="DH26" s="669"/>
      <c r="DI26" s="669"/>
      <c r="DJ26" s="669"/>
      <c r="DK26" s="669"/>
      <c r="DL26" s="669"/>
      <c r="DM26" s="669"/>
      <c r="DN26" s="669"/>
      <c r="DO26" s="669"/>
      <c r="DP26" s="669"/>
      <c r="DQ26" s="669"/>
      <c r="DR26" s="669"/>
      <c r="DS26" s="669"/>
      <c r="DT26" s="669"/>
      <c r="DU26" s="669"/>
      <c r="DV26" s="669"/>
      <c r="DW26" s="669"/>
      <c r="DX26" s="667"/>
      <c r="DY26" s="670"/>
      <c r="DZ26" s="667"/>
      <c r="EA26" s="670"/>
      <c r="EB26" s="667"/>
      <c r="EC26" s="668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9"/>
      <c r="EV26" s="50"/>
    </row>
    <row r="27" spans="1:153" ht="9" customHeight="1" x14ac:dyDescent="0.2">
      <c r="A27" s="144"/>
      <c r="B27" s="108"/>
      <c r="C27" s="109"/>
      <c r="D27" s="538"/>
      <c r="E27" s="539"/>
      <c r="F27" s="856"/>
      <c r="G27" s="857"/>
      <c r="H27" s="661"/>
      <c r="I27" s="666"/>
      <c r="J27" s="661"/>
      <c r="K27" s="666"/>
      <c r="L27" s="661"/>
      <c r="M27" s="666"/>
      <c r="N27" s="661"/>
      <c r="O27" s="666"/>
      <c r="P27" s="661"/>
      <c r="Q27" s="666"/>
      <c r="R27" s="661"/>
      <c r="S27" s="666"/>
      <c r="T27" s="661"/>
      <c r="U27" s="666"/>
      <c r="V27" s="661"/>
      <c r="W27" s="666"/>
      <c r="X27" s="661"/>
      <c r="Y27" s="666"/>
      <c r="Z27" s="661"/>
      <c r="AA27" s="666"/>
      <c r="AB27" s="661"/>
      <c r="AC27" s="666"/>
      <c r="AD27" s="661"/>
      <c r="AE27" s="666"/>
      <c r="AF27" s="661"/>
      <c r="AG27" s="666"/>
      <c r="AH27" s="661"/>
      <c r="AI27" s="666"/>
      <c r="AJ27" s="661"/>
      <c r="AK27" s="666"/>
      <c r="AL27" s="661"/>
      <c r="AM27" s="666"/>
      <c r="AN27" s="661"/>
      <c r="AO27" s="666"/>
      <c r="AP27" s="661"/>
      <c r="AQ27" s="666"/>
      <c r="AR27" s="661"/>
      <c r="AS27" s="666"/>
      <c r="AT27" s="661"/>
      <c r="AU27" s="666"/>
      <c r="AV27" s="661"/>
      <c r="AW27" s="666"/>
      <c r="AX27" s="661"/>
      <c r="AY27" s="666"/>
      <c r="AZ27" s="661"/>
      <c r="BA27" s="666"/>
      <c r="BB27" s="661"/>
      <c r="BC27" s="666"/>
      <c r="BD27" s="661"/>
      <c r="BE27" s="666"/>
      <c r="BF27" s="661"/>
      <c r="BG27" s="666"/>
      <c r="BH27" s="661"/>
      <c r="BI27" s="666"/>
      <c r="BJ27" s="661"/>
      <c r="BK27" s="666"/>
      <c r="BL27" s="661"/>
      <c r="BM27" s="666"/>
      <c r="BN27" s="661"/>
      <c r="BO27" s="666"/>
      <c r="BP27" s="661"/>
      <c r="BQ27" s="666"/>
      <c r="BR27" s="661"/>
      <c r="BS27" s="666"/>
      <c r="BT27" s="661"/>
      <c r="BU27" s="666"/>
      <c r="BV27" s="661"/>
      <c r="BW27" s="666"/>
      <c r="BX27" s="661"/>
      <c r="BY27" s="666"/>
      <c r="BZ27" s="661"/>
      <c r="CA27" s="666"/>
      <c r="CB27" s="661"/>
      <c r="CC27" s="666"/>
      <c r="CD27" s="661"/>
      <c r="CE27" s="666"/>
      <c r="CF27" s="661"/>
      <c r="CG27" s="666"/>
      <c r="CH27" s="661"/>
      <c r="CI27" s="666"/>
      <c r="CJ27" s="661"/>
      <c r="CK27" s="666"/>
      <c r="CL27" s="661"/>
      <c r="CM27" s="666"/>
      <c r="CN27" s="661"/>
      <c r="CO27" s="666"/>
      <c r="CP27" s="661"/>
      <c r="CQ27" s="666"/>
      <c r="CR27" s="661"/>
      <c r="CS27" s="666"/>
      <c r="CT27" s="661"/>
      <c r="CU27" s="666"/>
      <c r="CV27" s="661"/>
      <c r="CW27" s="666"/>
      <c r="CX27" s="661"/>
      <c r="CY27" s="666"/>
      <c r="CZ27" s="661"/>
      <c r="DA27" s="666"/>
      <c r="DB27" s="661"/>
      <c r="DC27" s="666"/>
      <c r="DD27" s="661"/>
      <c r="DE27" s="666"/>
      <c r="DF27" s="661"/>
      <c r="DG27" s="666"/>
      <c r="DH27" s="661"/>
      <c r="DI27" s="666"/>
      <c r="DJ27" s="661"/>
      <c r="DK27" s="666"/>
      <c r="DL27" s="661"/>
      <c r="DM27" s="666"/>
      <c r="DN27" s="661"/>
      <c r="DO27" s="666"/>
      <c r="DP27" s="661"/>
      <c r="DQ27" s="666"/>
      <c r="DR27" s="661"/>
      <c r="DS27" s="666"/>
      <c r="DT27" s="661"/>
      <c r="DU27" s="666"/>
      <c r="DV27" s="661"/>
      <c r="DW27" s="666"/>
      <c r="DX27" s="661"/>
      <c r="DY27" s="666"/>
      <c r="DZ27" s="661"/>
      <c r="EA27" s="666"/>
      <c r="EB27" s="661"/>
      <c r="EC27" s="662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9" customHeight="1" x14ac:dyDescent="0.2">
      <c r="A28" s="144"/>
      <c r="B28" s="105" t="s">
        <v>188</v>
      </c>
      <c r="C28" s="106" t="s">
        <v>189</v>
      </c>
      <c r="D28" s="106" t="s">
        <v>188</v>
      </c>
      <c r="E28" s="537" t="s">
        <v>188</v>
      </c>
      <c r="F28" s="858"/>
      <c r="G28" s="859"/>
      <c r="H28" s="669"/>
      <c r="I28" s="669"/>
      <c r="J28" s="669"/>
      <c r="K28" s="669"/>
      <c r="L28" s="669"/>
      <c r="M28" s="669"/>
      <c r="N28" s="669"/>
      <c r="O28" s="669"/>
      <c r="P28" s="669"/>
      <c r="Q28" s="669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69"/>
      <c r="AF28" s="669"/>
      <c r="AG28" s="669"/>
      <c r="AH28" s="669"/>
      <c r="AI28" s="669"/>
      <c r="AJ28" s="669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9"/>
      <c r="BC28" s="669"/>
      <c r="BD28" s="669"/>
      <c r="BE28" s="669"/>
      <c r="BF28" s="669"/>
      <c r="BG28" s="669"/>
      <c r="BH28" s="669"/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BT28" s="669"/>
      <c r="BU28" s="669"/>
      <c r="BV28" s="669"/>
      <c r="BW28" s="669"/>
      <c r="BX28" s="669"/>
      <c r="BY28" s="669"/>
      <c r="BZ28" s="669"/>
      <c r="CA28" s="669"/>
      <c r="CB28" s="669"/>
      <c r="CC28" s="669"/>
      <c r="CD28" s="669"/>
      <c r="CE28" s="669"/>
      <c r="CF28" s="669"/>
      <c r="CG28" s="669"/>
      <c r="CH28" s="669"/>
      <c r="CI28" s="669"/>
      <c r="CJ28" s="669"/>
      <c r="CK28" s="669"/>
      <c r="CL28" s="669"/>
      <c r="CM28" s="669"/>
      <c r="CN28" s="669"/>
      <c r="CO28" s="669"/>
      <c r="CP28" s="669"/>
      <c r="CQ28" s="669"/>
      <c r="CR28" s="669"/>
      <c r="CS28" s="669"/>
      <c r="CT28" s="669"/>
      <c r="CU28" s="669"/>
      <c r="CV28" s="669"/>
      <c r="CW28" s="669"/>
      <c r="CX28" s="669"/>
      <c r="CY28" s="669"/>
      <c r="CZ28" s="669"/>
      <c r="DA28" s="669"/>
      <c r="DB28" s="669"/>
      <c r="DC28" s="669"/>
      <c r="DD28" s="669"/>
      <c r="DE28" s="669"/>
      <c r="DF28" s="669"/>
      <c r="DG28" s="669"/>
      <c r="DH28" s="669"/>
      <c r="DI28" s="669"/>
      <c r="DJ28" s="669"/>
      <c r="DK28" s="669"/>
      <c r="DL28" s="669"/>
      <c r="DM28" s="669"/>
      <c r="DN28" s="669"/>
      <c r="DO28" s="669"/>
      <c r="DP28" s="669"/>
      <c r="DQ28" s="669"/>
      <c r="DR28" s="669"/>
      <c r="DS28" s="669"/>
      <c r="DT28" s="669"/>
      <c r="DU28" s="669"/>
      <c r="DV28" s="669"/>
      <c r="DW28" s="669"/>
      <c r="DX28" s="667"/>
      <c r="DY28" s="670"/>
      <c r="DZ28" s="667"/>
      <c r="EA28" s="670"/>
      <c r="EB28" s="667"/>
      <c r="EC28" s="668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44"/>
      <c r="B29" s="108"/>
      <c r="C29" s="109"/>
      <c r="D29" s="538"/>
      <c r="E29" s="539"/>
      <c r="F29" s="541"/>
      <c r="G29" s="541"/>
      <c r="H29" s="661"/>
      <c r="I29" s="666"/>
      <c r="J29" s="661"/>
      <c r="K29" s="666"/>
      <c r="L29" s="661"/>
      <c r="M29" s="666"/>
      <c r="N29" s="661"/>
      <c r="O29" s="666"/>
      <c r="P29" s="661"/>
      <c r="Q29" s="666"/>
      <c r="R29" s="661"/>
      <c r="S29" s="666"/>
      <c r="T29" s="661"/>
      <c r="U29" s="666"/>
      <c r="V29" s="661"/>
      <c r="W29" s="666"/>
      <c r="X29" s="661"/>
      <c r="Y29" s="666"/>
      <c r="Z29" s="661"/>
      <c r="AA29" s="666"/>
      <c r="AB29" s="661"/>
      <c r="AC29" s="666"/>
      <c r="AD29" s="661"/>
      <c r="AE29" s="666"/>
      <c r="AF29" s="661"/>
      <c r="AG29" s="666"/>
      <c r="AH29" s="661"/>
      <c r="AI29" s="666"/>
      <c r="AJ29" s="661"/>
      <c r="AK29" s="666"/>
      <c r="AL29" s="661"/>
      <c r="AM29" s="666"/>
      <c r="AN29" s="661"/>
      <c r="AO29" s="666"/>
      <c r="AP29" s="661"/>
      <c r="AQ29" s="666"/>
      <c r="AR29" s="661"/>
      <c r="AS29" s="666"/>
      <c r="AT29" s="661"/>
      <c r="AU29" s="666"/>
      <c r="AV29" s="661"/>
      <c r="AW29" s="666"/>
      <c r="AX29" s="661"/>
      <c r="AY29" s="666"/>
      <c r="AZ29" s="661"/>
      <c r="BA29" s="666"/>
      <c r="BB29" s="661"/>
      <c r="BC29" s="666"/>
      <c r="BD29" s="661"/>
      <c r="BE29" s="666"/>
      <c r="BF29" s="661"/>
      <c r="BG29" s="666"/>
      <c r="BH29" s="661"/>
      <c r="BI29" s="666"/>
      <c r="BJ29" s="661"/>
      <c r="BK29" s="666"/>
      <c r="BL29" s="661"/>
      <c r="BM29" s="666"/>
      <c r="BN29" s="661"/>
      <c r="BO29" s="666"/>
      <c r="BP29" s="661"/>
      <c r="BQ29" s="666"/>
      <c r="BR29" s="661"/>
      <c r="BS29" s="666"/>
      <c r="BT29" s="661"/>
      <c r="BU29" s="666"/>
      <c r="BV29" s="661"/>
      <c r="BW29" s="666"/>
      <c r="BX29" s="661"/>
      <c r="BY29" s="666"/>
      <c r="BZ29" s="661"/>
      <c r="CA29" s="666"/>
      <c r="CB29" s="661"/>
      <c r="CC29" s="666"/>
      <c r="CD29" s="661"/>
      <c r="CE29" s="666"/>
      <c r="CF29" s="661"/>
      <c r="CG29" s="666"/>
      <c r="CH29" s="661"/>
      <c r="CI29" s="666"/>
      <c r="CJ29" s="661"/>
      <c r="CK29" s="666"/>
      <c r="CL29" s="661"/>
      <c r="CM29" s="666"/>
      <c r="CN29" s="661"/>
      <c r="CO29" s="666"/>
      <c r="CP29" s="661"/>
      <c r="CQ29" s="666"/>
      <c r="CR29" s="661"/>
      <c r="CS29" s="666"/>
      <c r="CT29" s="661"/>
      <c r="CU29" s="666"/>
      <c r="CV29" s="661"/>
      <c r="CW29" s="666"/>
      <c r="CX29" s="661"/>
      <c r="CY29" s="666"/>
      <c r="CZ29" s="661"/>
      <c r="DA29" s="666"/>
      <c r="DB29" s="661"/>
      <c r="DC29" s="666"/>
      <c r="DD29" s="661"/>
      <c r="DE29" s="666"/>
      <c r="DF29" s="661"/>
      <c r="DG29" s="666"/>
      <c r="DH29" s="661"/>
      <c r="DI29" s="666"/>
      <c r="DJ29" s="661"/>
      <c r="DK29" s="666"/>
      <c r="DL29" s="661"/>
      <c r="DM29" s="666"/>
      <c r="DN29" s="661"/>
      <c r="DO29" s="666"/>
      <c r="DP29" s="661"/>
      <c r="DQ29" s="666"/>
      <c r="DR29" s="661"/>
      <c r="DS29" s="666"/>
      <c r="DT29" s="661"/>
      <c r="DU29" s="666"/>
      <c r="DV29" s="661"/>
      <c r="DW29" s="666"/>
      <c r="DX29" s="661"/>
      <c r="DY29" s="666"/>
      <c r="DZ29" s="661"/>
      <c r="EA29" s="666"/>
      <c r="EB29" s="661"/>
      <c r="EC29" s="662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519"/>
      <c r="EV29" s="50"/>
    </row>
    <row r="30" spans="1:153" ht="9" customHeight="1" x14ac:dyDescent="0.2">
      <c r="A30" s="144"/>
      <c r="B30" s="105" t="s">
        <v>188</v>
      </c>
      <c r="C30" s="106" t="s">
        <v>189</v>
      </c>
      <c r="D30" s="106" t="s">
        <v>188</v>
      </c>
      <c r="E30" s="537" t="s">
        <v>188</v>
      </c>
      <c r="F30" s="858"/>
      <c r="G30" s="859"/>
      <c r="H30" s="669"/>
      <c r="I30" s="669"/>
      <c r="J30" s="669"/>
      <c r="K30" s="669"/>
      <c r="L30" s="669"/>
      <c r="M30" s="669"/>
      <c r="N30" s="669"/>
      <c r="O30" s="669"/>
      <c r="P30" s="669"/>
      <c r="Q30" s="669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69"/>
      <c r="AF30" s="669"/>
      <c r="AG30" s="669"/>
      <c r="AH30" s="669"/>
      <c r="AI30" s="669"/>
      <c r="AJ30" s="669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69"/>
      <c r="BA30" s="669"/>
      <c r="BB30" s="669"/>
      <c r="BC30" s="669"/>
      <c r="BD30" s="669"/>
      <c r="BE30" s="669"/>
      <c r="BF30" s="669"/>
      <c r="BG30" s="669"/>
      <c r="BH30" s="669"/>
      <c r="BI30" s="669"/>
      <c r="BJ30" s="669"/>
      <c r="BK30" s="669"/>
      <c r="BL30" s="669"/>
      <c r="BM30" s="669"/>
      <c r="BN30" s="669"/>
      <c r="BO30" s="669"/>
      <c r="BP30" s="669"/>
      <c r="BQ30" s="669"/>
      <c r="BR30" s="669"/>
      <c r="BS30" s="669"/>
      <c r="BT30" s="669"/>
      <c r="BU30" s="669"/>
      <c r="BV30" s="669"/>
      <c r="BW30" s="669"/>
      <c r="BX30" s="669"/>
      <c r="BY30" s="669"/>
      <c r="BZ30" s="669"/>
      <c r="CA30" s="669"/>
      <c r="CB30" s="669"/>
      <c r="CC30" s="669"/>
      <c r="CD30" s="669"/>
      <c r="CE30" s="669"/>
      <c r="CF30" s="669"/>
      <c r="CG30" s="669"/>
      <c r="CH30" s="669"/>
      <c r="CI30" s="669"/>
      <c r="CJ30" s="669"/>
      <c r="CK30" s="669"/>
      <c r="CL30" s="669"/>
      <c r="CM30" s="669"/>
      <c r="CN30" s="669"/>
      <c r="CO30" s="669"/>
      <c r="CP30" s="669"/>
      <c r="CQ30" s="669"/>
      <c r="CR30" s="669"/>
      <c r="CS30" s="669"/>
      <c r="CT30" s="669"/>
      <c r="CU30" s="669"/>
      <c r="CV30" s="669"/>
      <c r="CW30" s="669"/>
      <c r="CX30" s="669"/>
      <c r="CY30" s="669"/>
      <c r="CZ30" s="669"/>
      <c r="DA30" s="669"/>
      <c r="DB30" s="669"/>
      <c r="DC30" s="669"/>
      <c r="DD30" s="669"/>
      <c r="DE30" s="669"/>
      <c r="DF30" s="669"/>
      <c r="DG30" s="669"/>
      <c r="DH30" s="669"/>
      <c r="DI30" s="669"/>
      <c r="DJ30" s="669"/>
      <c r="DK30" s="669"/>
      <c r="DL30" s="669"/>
      <c r="DM30" s="669"/>
      <c r="DN30" s="669"/>
      <c r="DO30" s="669"/>
      <c r="DP30" s="669"/>
      <c r="DQ30" s="669"/>
      <c r="DR30" s="669"/>
      <c r="DS30" s="669"/>
      <c r="DT30" s="669"/>
      <c r="DU30" s="669"/>
      <c r="DV30" s="669"/>
      <c r="DW30" s="669"/>
      <c r="DX30" s="667"/>
      <c r="DY30" s="670"/>
      <c r="DZ30" s="667"/>
      <c r="EA30" s="670"/>
      <c r="EB30" s="667"/>
      <c r="EC30" s="668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44"/>
      <c r="B31" s="108"/>
      <c r="C31" s="109"/>
      <c r="D31" s="538"/>
      <c r="E31" s="539"/>
      <c r="F31" s="541"/>
      <c r="G31" s="541"/>
      <c r="H31" s="661"/>
      <c r="I31" s="666"/>
      <c r="J31" s="661"/>
      <c r="K31" s="666"/>
      <c r="L31" s="661"/>
      <c r="M31" s="666"/>
      <c r="N31" s="661"/>
      <c r="O31" s="666"/>
      <c r="P31" s="661"/>
      <c r="Q31" s="666"/>
      <c r="R31" s="661"/>
      <c r="S31" s="666"/>
      <c r="T31" s="661"/>
      <c r="U31" s="666"/>
      <c r="V31" s="661"/>
      <c r="W31" s="666"/>
      <c r="X31" s="661"/>
      <c r="Y31" s="666"/>
      <c r="Z31" s="661"/>
      <c r="AA31" s="666"/>
      <c r="AB31" s="661"/>
      <c r="AC31" s="666"/>
      <c r="AD31" s="661"/>
      <c r="AE31" s="666"/>
      <c r="AF31" s="661"/>
      <c r="AG31" s="666"/>
      <c r="AH31" s="661"/>
      <c r="AI31" s="666"/>
      <c r="AJ31" s="661"/>
      <c r="AK31" s="666"/>
      <c r="AL31" s="661"/>
      <c r="AM31" s="666"/>
      <c r="AN31" s="661"/>
      <c r="AO31" s="666"/>
      <c r="AP31" s="661"/>
      <c r="AQ31" s="666"/>
      <c r="AR31" s="661"/>
      <c r="AS31" s="666"/>
      <c r="AT31" s="661"/>
      <c r="AU31" s="666"/>
      <c r="AV31" s="661"/>
      <c r="AW31" s="666"/>
      <c r="AX31" s="661"/>
      <c r="AY31" s="666"/>
      <c r="AZ31" s="661"/>
      <c r="BA31" s="666"/>
      <c r="BB31" s="661"/>
      <c r="BC31" s="666"/>
      <c r="BD31" s="661"/>
      <c r="BE31" s="666"/>
      <c r="BF31" s="661"/>
      <c r="BG31" s="666"/>
      <c r="BH31" s="661"/>
      <c r="BI31" s="666"/>
      <c r="BJ31" s="661"/>
      <c r="BK31" s="666"/>
      <c r="BL31" s="661"/>
      <c r="BM31" s="666"/>
      <c r="BN31" s="661"/>
      <c r="BO31" s="666"/>
      <c r="BP31" s="661"/>
      <c r="BQ31" s="666"/>
      <c r="BR31" s="661"/>
      <c r="BS31" s="666"/>
      <c r="BT31" s="661"/>
      <c r="BU31" s="666"/>
      <c r="BV31" s="661"/>
      <c r="BW31" s="666"/>
      <c r="BX31" s="661"/>
      <c r="BY31" s="666"/>
      <c r="BZ31" s="661"/>
      <c r="CA31" s="666"/>
      <c r="CB31" s="661"/>
      <c r="CC31" s="666"/>
      <c r="CD31" s="661"/>
      <c r="CE31" s="666"/>
      <c r="CF31" s="661"/>
      <c r="CG31" s="666"/>
      <c r="CH31" s="661"/>
      <c r="CI31" s="666"/>
      <c r="CJ31" s="661"/>
      <c r="CK31" s="666"/>
      <c r="CL31" s="661"/>
      <c r="CM31" s="666"/>
      <c r="CN31" s="661"/>
      <c r="CO31" s="666"/>
      <c r="CP31" s="661"/>
      <c r="CQ31" s="666"/>
      <c r="CR31" s="661"/>
      <c r="CS31" s="666"/>
      <c r="CT31" s="661"/>
      <c r="CU31" s="666"/>
      <c r="CV31" s="661"/>
      <c r="CW31" s="666"/>
      <c r="CX31" s="661"/>
      <c r="CY31" s="666"/>
      <c r="CZ31" s="661"/>
      <c r="DA31" s="666"/>
      <c r="DB31" s="661"/>
      <c r="DC31" s="666"/>
      <c r="DD31" s="661"/>
      <c r="DE31" s="666"/>
      <c r="DF31" s="661"/>
      <c r="DG31" s="666"/>
      <c r="DH31" s="661"/>
      <c r="DI31" s="666"/>
      <c r="DJ31" s="661"/>
      <c r="DK31" s="666"/>
      <c r="DL31" s="661"/>
      <c r="DM31" s="666"/>
      <c r="DN31" s="661"/>
      <c r="DO31" s="666"/>
      <c r="DP31" s="661"/>
      <c r="DQ31" s="666"/>
      <c r="DR31" s="661"/>
      <c r="DS31" s="666"/>
      <c r="DT31" s="661"/>
      <c r="DU31" s="666"/>
      <c r="DV31" s="661"/>
      <c r="DW31" s="666"/>
      <c r="DX31" s="661"/>
      <c r="DY31" s="666"/>
      <c r="DZ31" s="661"/>
      <c r="EA31" s="666"/>
      <c r="EB31" s="661"/>
      <c r="EC31" s="662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519"/>
      <c r="EV31" s="50"/>
    </row>
    <row r="32" spans="1:153" ht="9" customHeight="1" x14ac:dyDescent="0.2">
      <c r="A32" s="144"/>
      <c r="B32" s="111" t="s">
        <v>188</v>
      </c>
      <c r="C32" s="106" t="s">
        <v>189</v>
      </c>
      <c r="D32" s="106" t="s">
        <v>188</v>
      </c>
      <c r="E32" s="343" t="s">
        <v>188</v>
      </c>
      <c r="F32" s="854"/>
      <c r="G32" s="854"/>
      <c r="H32" s="669"/>
      <c r="I32" s="669"/>
      <c r="J32" s="669"/>
      <c r="K32" s="669"/>
      <c r="L32" s="669"/>
      <c r="M32" s="669"/>
      <c r="N32" s="669"/>
      <c r="O32" s="669"/>
      <c r="P32" s="669"/>
      <c r="Q32" s="669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69"/>
      <c r="AF32" s="669"/>
      <c r="AG32" s="669"/>
      <c r="AH32" s="669"/>
      <c r="AI32" s="669"/>
      <c r="AJ32" s="669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69"/>
      <c r="BA32" s="669"/>
      <c r="BB32" s="669"/>
      <c r="BC32" s="669"/>
      <c r="BD32" s="669"/>
      <c r="BE32" s="669"/>
      <c r="BF32" s="669"/>
      <c r="BG32" s="669"/>
      <c r="BH32" s="669"/>
      <c r="BI32" s="669"/>
      <c r="BJ32" s="669"/>
      <c r="BK32" s="669"/>
      <c r="BL32" s="669"/>
      <c r="BM32" s="669"/>
      <c r="BN32" s="669"/>
      <c r="BO32" s="669"/>
      <c r="BP32" s="669"/>
      <c r="BQ32" s="669"/>
      <c r="BR32" s="669"/>
      <c r="BS32" s="669"/>
      <c r="BT32" s="669"/>
      <c r="BU32" s="669"/>
      <c r="BV32" s="669"/>
      <c r="BW32" s="669"/>
      <c r="BX32" s="669"/>
      <c r="BY32" s="669"/>
      <c r="BZ32" s="669"/>
      <c r="CA32" s="669"/>
      <c r="CB32" s="669"/>
      <c r="CC32" s="669"/>
      <c r="CD32" s="669"/>
      <c r="CE32" s="669"/>
      <c r="CF32" s="669"/>
      <c r="CG32" s="669"/>
      <c r="CH32" s="669"/>
      <c r="CI32" s="669"/>
      <c r="CJ32" s="669"/>
      <c r="CK32" s="669"/>
      <c r="CL32" s="669"/>
      <c r="CM32" s="669"/>
      <c r="CN32" s="669"/>
      <c r="CO32" s="669"/>
      <c r="CP32" s="669"/>
      <c r="CQ32" s="669"/>
      <c r="CR32" s="669"/>
      <c r="CS32" s="669"/>
      <c r="CT32" s="669"/>
      <c r="CU32" s="669"/>
      <c r="CV32" s="669"/>
      <c r="CW32" s="669"/>
      <c r="CX32" s="669"/>
      <c r="CY32" s="669"/>
      <c r="CZ32" s="669"/>
      <c r="DA32" s="669"/>
      <c r="DB32" s="669"/>
      <c r="DC32" s="669"/>
      <c r="DD32" s="669"/>
      <c r="DE32" s="669"/>
      <c r="DF32" s="669"/>
      <c r="DG32" s="669"/>
      <c r="DH32" s="669"/>
      <c r="DI32" s="669"/>
      <c r="DJ32" s="669"/>
      <c r="DK32" s="669"/>
      <c r="DL32" s="669"/>
      <c r="DM32" s="669"/>
      <c r="DN32" s="669"/>
      <c r="DO32" s="669"/>
      <c r="DP32" s="669"/>
      <c r="DQ32" s="669"/>
      <c r="DR32" s="669"/>
      <c r="DS32" s="669"/>
      <c r="DT32" s="669"/>
      <c r="DU32" s="669"/>
      <c r="DV32" s="669"/>
      <c r="DW32" s="669"/>
      <c r="DX32" s="667"/>
      <c r="DY32" s="670"/>
      <c r="DZ32" s="667"/>
      <c r="EA32" s="670"/>
      <c r="EB32" s="667"/>
      <c r="EC32" s="668"/>
      <c r="ED32" s="49"/>
      <c r="EE32" s="523">
        <v>0</v>
      </c>
      <c r="EF32" s="530">
        <v>0</v>
      </c>
      <c r="EG32" s="530">
        <v>0</v>
      </c>
      <c r="EH32" s="524">
        <v>0</v>
      </c>
      <c r="EI32" s="49"/>
      <c r="EJ32" s="49"/>
      <c r="EK32" s="525">
        <f t="shared" si="3"/>
        <v>0</v>
      </c>
      <c r="EL32" s="533">
        <f t="shared" si="0"/>
        <v>0</v>
      </c>
      <c r="EM32" s="533">
        <f t="shared" si="1"/>
        <v>0</v>
      </c>
      <c r="EN32" s="527">
        <f t="shared" si="2"/>
        <v>0</v>
      </c>
      <c r="EO32" s="49"/>
      <c r="EP32" s="49"/>
      <c r="EQ32" s="49"/>
      <c r="ER32" s="528"/>
      <c r="ES32" s="528"/>
      <c r="ET32" s="528"/>
      <c r="EU32" s="528"/>
      <c r="EV32" s="50"/>
    </row>
    <row r="33" spans="1:152" ht="9" customHeight="1" x14ac:dyDescent="0.2">
      <c r="A33" s="144"/>
      <c r="B33" s="108"/>
      <c r="C33" s="169"/>
      <c r="D33" s="170"/>
      <c r="E33" s="171"/>
      <c r="F33" s="540"/>
      <c r="G33" s="540"/>
      <c r="H33" s="661"/>
      <c r="I33" s="666"/>
      <c r="J33" s="661"/>
      <c r="K33" s="666"/>
      <c r="L33" s="661"/>
      <c r="M33" s="666"/>
      <c r="N33" s="661"/>
      <c r="O33" s="666"/>
      <c r="P33" s="661"/>
      <c r="Q33" s="666"/>
      <c r="R33" s="661"/>
      <c r="S33" s="666"/>
      <c r="T33" s="661"/>
      <c r="U33" s="666"/>
      <c r="V33" s="661"/>
      <c r="W33" s="666"/>
      <c r="X33" s="661"/>
      <c r="Y33" s="666"/>
      <c r="Z33" s="661"/>
      <c r="AA33" s="666"/>
      <c r="AB33" s="661"/>
      <c r="AC33" s="666"/>
      <c r="AD33" s="661"/>
      <c r="AE33" s="666"/>
      <c r="AF33" s="661"/>
      <c r="AG33" s="666"/>
      <c r="AH33" s="661"/>
      <c r="AI33" s="666"/>
      <c r="AJ33" s="661"/>
      <c r="AK33" s="666"/>
      <c r="AL33" s="661"/>
      <c r="AM33" s="666"/>
      <c r="AN33" s="661"/>
      <c r="AO33" s="666"/>
      <c r="AP33" s="661"/>
      <c r="AQ33" s="666"/>
      <c r="AR33" s="661"/>
      <c r="AS33" s="666"/>
      <c r="AT33" s="661"/>
      <c r="AU33" s="666"/>
      <c r="AV33" s="661"/>
      <c r="AW33" s="666"/>
      <c r="AX33" s="661"/>
      <c r="AY33" s="666"/>
      <c r="AZ33" s="661"/>
      <c r="BA33" s="666"/>
      <c r="BB33" s="661"/>
      <c r="BC33" s="666"/>
      <c r="BD33" s="661"/>
      <c r="BE33" s="666"/>
      <c r="BF33" s="661"/>
      <c r="BG33" s="666"/>
      <c r="BH33" s="661"/>
      <c r="BI33" s="666"/>
      <c r="BJ33" s="661"/>
      <c r="BK33" s="666"/>
      <c r="BL33" s="661"/>
      <c r="BM33" s="666"/>
      <c r="BN33" s="661"/>
      <c r="BO33" s="666"/>
      <c r="BP33" s="661"/>
      <c r="BQ33" s="666"/>
      <c r="BR33" s="661"/>
      <c r="BS33" s="666"/>
      <c r="BT33" s="661"/>
      <c r="BU33" s="666"/>
      <c r="BV33" s="661"/>
      <c r="BW33" s="666"/>
      <c r="BX33" s="661"/>
      <c r="BY33" s="666"/>
      <c r="BZ33" s="661"/>
      <c r="CA33" s="666"/>
      <c r="CB33" s="661"/>
      <c r="CC33" s="666"/>
      <c r="CD33" s="661"/>
      <c r="CE33" s="666"/>
      <c r="CF33" s="661"/>
      <c r="CG33" s="666"/>
      <c r="CH33" s="661"/>
      <c r="CI33" s="666"/>
      <c r="CJ33" s="661"/>
      <c r="CK33" s="666"/>
      <c r="CL33" s="661"/>
      <c r="CM33" s="666"/>
      <c r="CN33" s="661"/>
      <c r="CO33" s="666"/>
      <c r="CP33" s="661"/>
      <c r="CQ33" s="666"/>
      <c r="CR33" s="661"/>
      <c r="CS33" s="666"/>
      <c r="CT33" s="661"/>
      <c r="CU33" s="666"/>
      <c r="CV33" s="661"/>
      <c r="CW33" s="666"/>
      <c r="CX33" s="661"/>
      <c r="CY33" s="666"/>
      <c r="CZ33" s="661"/>
      <c r="DA33" s="666"/>
      <c r="DB33" s="661"/>
      <c r="DC33" s="666"/>
      <c r="DD33" s="661"/>
      <c r="DE33" s="666"/>
      <c r="DF33" s="661"/>
      <c r="DG33" s="666"/>
      <c r="DH33" s="661"/>
      <c r="DI33" s="666"/>
      <c r="DJ33" s="661"/>
      <c r="DK33" s="666"/>
      <c r="DL33" s="661"/>
      <c r="DM33" s="666"/>
      <c r="DN33" s="661"/>
      <c r="DO33" s="666"/>
      <c r="DP33" s="661"/>
      <c r="DQ33" s="666"/>
      <c r="DR33" s="661"/>
      <c r="DS33" s="666"/>
      <c r="DT33" s="661"/>
      <c r="DU33" s="666"/>
      <c r="DV33" s="661"/>
      <c r="DW33" s="666"/>
      <c r="DX33" s="661"/>
      <c r="DY33" s="666"/>
      <c r="DZ33" s="661"/>
      <c r="EA33" s="666"/>
      <c r="EB33" s="661"/>
      <c r="EC33" s="662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32">
        <f t="shared" si="3"/>
        <v>0</v>
      </c>
      <c r="EL33" s="535">
        <f t="shared" si="0"/>
        <v>0</v>
      </c>
      <c r="EM33" s="535">
        <f t="shared" si="1"/>
        <v>0</v>
      </c>
      <c r="EN33" s="34">
        <f t="shared" si="2"/>
        <v>0</v>
      </c>
      <c r="EO33" s="49"/>
      <c r="EP33" s="49"/>
      <c r="EQ33" s="49"/>
      <c r="ER33" s="519"/>
      <c r="ES33" s="519"/>
      <c r="ET33" s="519"/>
      <c r="EU33" s="519"/>
      <c r="EV33" s="50"/>
    </row>
    <row r="34" spans="1:152" ht="9" customHeight="1" x14ac:dyDescent="0.2">
      <c r="A34" s="144"/>
      <c r="B34" s="111" t="s">
        <v>188</v>
      </c>
      <c r="C34" s="106" t="s">
        <v>189</v>
      </c>
      <c r="D34" s="106" t="s">
        <v>188</v>
      </c>
      <c r="E34" s="537" t="s">
        <v>188</v>
      </c>
      <c r="F34" s="854"/>
      <c r="G34" s="854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  <c r="BX34" s="669"/>
      <c r="BY34" s="669"/>
      <c r="BZ34" s="669"/>
      <c r="CA34" s="669"/>
      <c r="CB34" s="669"/>
      <c r="CC34" s="669"/>
      <c r="CD34" s="669"/>
      <c r="CE34" s="669"/>
      <c r="CF34" s="669"/>
      <c r="CG34" s="669"/>
      <c r="CH34" s="669"/>
      <c r="CI34" s="669"/>
      <c r="CJ34" s="669"/>
      <c r="CK34" s="669"/>
      <c r="CL34" s="669"/>
      <c r="CM34" s="669"/>
      <c r="CN34" s="669"/>
      <c r="CO34" s="669"/>
      <c r="CP34" s="669"/>
      <c r="CQ34" s="669"/>
      <c r="CR34" s="669"/>
      <c r="CS34" s="669"/>
      <c r="CT34" s="669"/>
      <c r="CU34" s="669"/>
      <c r="CV34" s="669"/>
      <c r="CW34" s="669"/>
      <c r="CX34" s="669"/>
      <c r="CY34" s="669"/>
      <c r="CZ34" s="669"/>
      <c r="DA34" s="669"/>
      <c r="DB34" s="669"/>
      <c r="DC34" s="669"/>
      <c r="DD34" s="669"/>
      <c r="DE34" s="669"/>
      <c r="DF34" s="669"/>
      <c r="DG34" s="669"/>
      <c r="DH34" s="669"/>
      <c r="DI34" s="669"/>
      <c r="DJ34" s="669"/>
      <c r="DK34" s="669"/>
      <c r="DL34" s="669"/>
      <c r="DM34" s="669"/>
      <c r="DN34" s="669"/>
      <c r="DO34" s="669"/>
      <c r="DP34" s="669"/>
      <c r="DQ34" s="669"/>
      <c r="DR34" s="669"/>
      <c r="DS34" s="669"/>
      <c r="DT34" s="669"/>
      <c r="DU34" s="669"/>
      <c r="DV34" s="669"/>
      <c r="DW34" s="669"/>
      <c r="DX34" s="667"/>
      <c r="DY34" s="670"/>
      <c r="DZ34" s="667"/>
      <c r="EA34" s="670"/>
      <c r="EB34" s="667"/>
      <c r="EC34" s="668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525">
        <f t="shared" si="3"/>
        <v>0</v>
      </c>
      <c r="EL34" s="533">
        <f t="shared" si="0"/>
        <v>0</v>
      </c>
      <c r="EM34" s="533">
        <f t="shared" si="1"/>
        <v>0</v>
      </c>
      <c r="EN34" s="527">
        <f t="shared" si="2"/>
        <v>0</v>
      </c>
      <c r="EO34" s="49"/>
      <c r="EP34" s="49"/>
      <c r="EQ34" s="49"/>
      <c r="ER34" s="528"/>
      <c r="ES34" s="528"/>
      <c r="ET34" s="528"/>
      <c r="EU34" s="528"/>
      <c r="EV34" s="50"/>
    </row>
    <row r="35" spans="1:152" ht="9" customHeight="1" x14ac:dyDescent="0.2">
      <c r="A35" s="144"/>
      <c r="B35" s="112"/>
      <c r="C35" s="109"/>
      <c r="D35" s="538"/>
      <c r="E35" s="539"/>
      <c r="F35" s="540"/>
      <c r="G35" s="540"/>
      <c r="H35" s="661"/>
      <c r="I35" s="666"/>
      <c r="J35" s="661"/>
      <c r="K35" s="666"/>
      <c r="L35" s="661"/>
      <c r="M35" s="666"/>
      <c r="N35" s="661"/>
      <c r="O35" s="666"/>
      <c r="P35" s="661"/>
      <c r="Q35" s="666"/>
      <c r="R35" s="661"/>
      <c r="S35" s="666"/>
      <c r="T35" s="661"/>
      <c r="U35" s="666"/>
      <c r="V35" s="661"/>
      <c r="W35" s="666"/>
      <c r="X35" s="661"/>
      <c r="Y35" s="666"/>
      <c r="Z35" s="661"/>
      <c r="AA35" s="666"/>
      <c r="AB35" s="661"/>
      <c r="AC35" s="666"/>
      <c r="AD35" s="661"/>
      <c r="AE35" s="666"/>
      <c r="AF35" s="661"/>
      <c r="AG35" s="666"/>
      <c r="AH35" s="661"/>
      <c r="AI35" s="666"/>
      <c r="AJ35" s="661"/>
      <c r="AK35" s="666"/>
      <c r="AL35" s="661"/>
      <c r="AM35" s="666"/>
      <c r="AN35" s="661"/>
      <c r="AO35" s="666"/>
      <c r="AP35" s="661"/>
      <c r="AQ35" s="666"/>
      <c r="AR35" s="661"/>
      <c r="AS35" s="666"/>
      <c r="AT35" s="661"/>
      <c r="AU35" s="666"/>
      <c r="AV35" s="661"/>
      <c r="AW35" s="666"/>
      <c r="AX35" s="661"/>
      <c r="AY35" s="666"/>
      <c r="AZ35" s="661"/>
      <c r="BA35" s="666"/>
      <c r="BB35" s="661"/>
      <c r="BC35" s="666"/>
      <c r="BD35" s="661"/>
      <c r="BE35" s="666"/>
      <c r="BF35" s="661"/>
      <c r="BG35" s="666"/>
      <c r="BH35" s="661"/>
      <c r="BI35" s="666"/>
      <c r="BJ35" s="661"/>
      <c r="BK35" s="666"/>
      <c r="BL35" s="661"/>
      <c r="BM35" s="666"/>
      <c r="BN35" s="661"/>
      <c r="BO35" s="666"/>
      <c r="BP35" s="661"/>
      <c r="BQ35" s="666"/>
      <c r="BR35" s="661"/>
      <c r="BS35" s="666"/>
      <c r="BT35" s="661"/>
      <c r="BU35" s="666"/>
      <c r="BV35" s="661"/>
      <c r="BW35" s="666"/>
      <c r="BX35" s="661"/>
      <c r="BY35" s="666"/>
      <c r="BZ35" s="661"/>
      <c r="CA35" s="666"/>
      <c r="CB35" s="661"/>
      <c r="CC35" s="666"/>
      <c r="CD35" s="661"/>
      <c r="CE35" s="666"/>
      <c r="CF35" s="661"/>
      <c r="CG35" s="666"/>
      <c r="CH35" s="661"/>
      <c r="CI35" s="666"/>
      <c r="CJ35" s="661"/>
      <c r="CK35" s="666"/>
      <c r="CL35" s="661"/>
      <c r="CM35" s="666"/>
      <c r="CN35" s="661"/>
      <c r="CO35" s="666"/>
      <c r="CP35" s="661"/>
      <c r="CQ35" s="666"/>
      <c r="CR35" s="661"/>
      <c r="CS35" s="666"/>
      <c r="CT35" s="661"/>
      <c r="CU35" s="666"/>
      <c r="CV35" s="661"/>
      <c r="CW35" s="666"/>
      <c r="CX35" s="661"/>
      <c r="CY35" s="666"/>
      <c r="CZ35" s="661"/>
      <c r="DA35" s="666"/>
      <c r="DB35" s="661"/>
      <c r="DC35" s="666"/>
      <c r="DD35" s="661"/>
      <c r="DE35" s="666"/>
      <c r="DF35" s="661"/>
      <c r="DG35" s="666"/>
      <c r="DH35" s="661"/>
      <c r="DI35" s="666"/>
      <c r="DJ35" s="661"/>
      <c r="DK35" s="666"/>
      <c r="DL35" s="661"/>
      <c r="DM35" s="666"/>
      <c r="DN35" s="661"/>
      <c r="DO35" s="666"/>
      <c r="DP35" s="661"/>
      <c r="DQ35" s="666"/>
      <c r="DR35" s="661"/>
      <c r="DS35" s="666"/>
      <c r="DT35" s="661"/>
      <c r="DU35" s="666"/>
      <c r="DV35" s="661"/>
      <c r="DW35" s="666"/>
      <c r="DX35" s="661"/>
      <c r="DY35" s="666"/>
      <c r="DZ35" s="661"/>
      <c r="EA35" s="666"/>
      <c r="EB35" s="661"/>
      <c r="EC35" s="662"/>
      <c r="ED35" s="49"/>
      <c r="EE35" s="523">
        <v>0</v>
      </c>
      <c r="EF35" s="530">
        <v>0</v>
      </c>
      <c r="EG35" s="530">
        <v>0</v>
      </c>
      <c r="EH35" s="524">
        <v>0</v>
      </c>
      <c r="EI35" s="49"/>
      <c r="EJ35" s="49"/>
      <c r="EK35" s="32">
        <f t="shared" si="3"/>
        <v>0</v>
      </c>
      <c r="EL35" s="535">
        <f t="shared" si="0"/>
        <v>0</v>
      </c>
      <c r="EM35" s="535">
        <f t="shared" si="1"/>
        <v>0</v>
      </c>
      <c r="EN35" s="34">
        <f t="shared" si="2"/>
        <v>0</v>
      </c>
      <c r="EO35" s="49"/>
      <c r="EP35" s="49"/>
      <c r="EQ35" s="49"/>
      <c r="ER35" s="519"/>
      <c r="ES35" s="519"/>
      <c r="ET35" s="519"/>
      <c r="EU35" s="519"/>
      <c r="EV35" s="50"/>
    </row>
    <row r="36" spans="1:152" ht="9" customHeight="1" x14ac:dyDescent="0.2">
      <c r="A36" s="144"/>
      <c r="B36" s="105" t="s">
        <v>188</v>
      </c>
      <c r="C36" s="106" t="s">
        <v>189</v>
      </c>
      <c r="D36" s="106" t="s">
        <v>190</v>
      </c>
      <c r="E36" s="536" t="s">
        <v>188</v>
      </c>
      <c r="F36" s="855"/>
      <c r="G36" s="855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69"/>
      <c r="AF36" s="669"/>
      <c r="AG36" s="669"/>
      <c r="AH36" s="669"/>
      <c r="AI36" s="669"/>
      <c r="AJ36" s="669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AZ36" s="669"/>
      <c r="BA36" s="669"/>
      <c r="BB36" s="669"/>
      <c r="BC36" s="669"/>
      <c r="BD36" s="669"/>
      <c r="BE36" s="669"/>
      <c r="BF36" s="669"/>
      <c r="BG36" s="669"/>
      <c r="BH36" s="669"/>
      <c r="BI36" s="669"/>
      <c r="BJ36" s="669"/>
      <c r="BK36" s="669"/>
      <c r="BL36" s="669"/>
      <c r="BM36" s="669"/>
      <c r="BN36" s="669"/>
      <c r="BO36" s="669"/>
      <c r="BP36" s="669"/>
      <c r="BQ36" s="669"/>
      <c r="BR36" s="669"/>
      <c r="BS36" s="669"/>
      <c r="BT36" s="669"/>
      <c r="BU36" s="669"/>
      <c r="BV36" s="669"/>
      <c r="BW36" s="669"/>
      <c r="BX36" s="669"/>
      <c r="BY36" s="669"/>
      <c r="BZ36" s="669"/>
      <c r="CA36" s="669"/>
      <c r="CB36" s="669"/>
      <c r="CC36" s="669"/>
      <c r="CD36" s="669"/>
      <c r="CE36" s="669"/>
      <c r="CF36" s="669"/>
      <c r="CG36" s="669"/>
      <c r="CH36" s="669"/>
      <c r="CI36" s="669"/>
      <c r="CJ36" s="669"/>
      <c r="CK36" s="669"/>
      <c r="CL36" s="669"/>
      <c r="CM36" s="669"/>
      <c r="CN36" s="669"/>
      <c r="CO36" s="669"/>
      <c r="CP36" s="669"/>
      <c r="CQ36" s="669"/>
      <c r="CR36" s="669"/>
      <c r="CS36" s="669"/>
      <c r="CT36" s="669"/>
      <c r="CU36" s="669"/>
      <c r="CV36" s="669"/>
      <c r="CW36" s="669"/>
      <c r="CX36" s="669"/>
      <c r="CY36" s="669"/>
      <c r="CZ36" s="669"/>
      <c r="DA36" s="669"/>
      <c r="DB36" s="669"/>
      <c r="DC36" s="669"/>
      <c r="DD36" s="669"/>
      <c r="DE36" s="669"/>
      <c r="DF36" s="669"/>
      <c r="DG36" s="669"/>
      <c r="DH36" s="669"/>
      <c r="DI36" s="669"/>
      <c r="DJ36" s="669"/>
      <c r="DK36" s="669"/>
      <c r="DL36" s="669"/>
      <c r="DM36" s="669"/>
      <c r="DN36" s="669"/>
      <c r="DO36" s="669"/>
      <c r="DP36" s="669"/>
      <c r="DQ36" s="669"/>
      <c r="DR36" s="669"/>
      <c r="DS36" s="669"/>
      <c r="DT36" s="669"/>
      <c r="DU36" s="669"/>
      <c r="DV36" s="669"/>
      <c r="DW36" s="669"/>
      <c r="DX36" s="667"/>
      <c r="DY36" s="670"/>
      <c r="DZ36" s="667"/>
      <c r="EA36" s="670"/>
      <c r="EB36" s="667"/>
      <c r="EC36" s="668"/>
      <c r="ED36" s="49"/>
      <c r="EE36" s="523">
        <v>0</v>
      </c>
      <c r="EF36" s="530">
        <v>0</v>
      </c>
      <c r="EG36" s="530">
        <v>0</v>
      </c>
      <c r="EH36" s="524">
        <v>0</v>
      </c>
      <c r="EI36" s="49"/>
      <c r="EJ36" s="49"/>
      <c r="EK36" s="525">
        <f t="shared" si="3"/>
        <v>0</v>
      </c>
      <c r="EL36" s="533">
        <f t="shared" si="0"/>
        <v>0</v>
      </c>
      <c r="EM36" s="533">
        <f t="shared" si="1"/>
        <v>0</v>
      </c>
      <c r="EN36" s="527">
        <f t="shared" si="2"/>
        <v>0</v>
      </c>
      <c r="EO36" s="49"/>
      <c r="EP36" s="49"/>
      <c r="EQ36" s="49"/>
      <c r="ER36" s="528"/>
      <c r="ES36" s="528"/>
      <c r="ET36" s="528"/>
      <c r="EU36" s="529"/>
      <c r="EV36" s="50"/>
    </row>
    <row r="37" spans="1:152" ht="9" customHeight="1" x14ac:dyDescent="0.2">
      <c r="A37" s="144"/>
      <c r="B37" s="108"/>
      <c r="C37" s="538"/>
      <c r="D37" s="538"/>
      <c r="E37" s="539"/>
      <c r="F37" s="856"/>
      <c r="G37" s="857"/>
      <c r="H37" s="661"/>
      <c r="I37" s="666"/>
      <c r="J37" s="661"/>
      <c r="K37" s="666"/>
      <c r="L37" s="661"/>
      <c r="M37" s="666"/>
      <c r="N37" s="661"/>
      <c r="O37" s="666"/>
      <c r="P37" s="661"/>
      <c r="Q37" s="666"/>
      <c r="R37" s="661"/>
      <c r="S37" s="666"/>
      <c r="T37" s="661"/>
      <c r="U37" s="666"/>
      <c r="V37" s="661"/>
      <c r="W37" s="666"/>
      <c r="X37" s="661"/>
      <c r="Y37" s="666"/>
      <c r="Z37" s="661"/>
      <c r="AA37" s="666"/>
      <c r="AB37" s="661"/>
      <c r="AC37" s="666"/>
      <c r="AD37" s="661"/>
      <c r="AE37" s="666"/>
      <c r="AF37" s="661"/>
      <c r="AG37" s="666"/>
      <c r="AH37" s="661"/>
      <c r="AI37" s="666"/>
      <c r="AJ37" s="661"/>
      <c r="AK37" s="666"/>
      <c r="AL37" s="661"/>
      <c r="AM37" s="666"/>
      <c r="AN37" s="661"/>
      <c r="AO37" s="666"/>
      <c r="AP37" s="661"/>
      <c r="AQ37" s="666"/>
      <c r="AR37" s="661"/>
      <c r="AS37" s="666"/>
      <c r="AT37" s="661"/>
      <c r="AU37" s="666"/>
      <c r="AV37" s="661"/>
      <c r="AW37" s="666"/>
      <c r="AX37" s="661"/>
      <c r="AY37" s="666"/>
      <c r="AZ37" s="661"/>
      <c r="BA37" s="666"/>
      <c r="BB37" s="661"/>
      <c r="BC37" s="666"/>
      <c r="BD37" s="661"/>
      <c r="BE37" s="666"/>
      <c r="BF37" s="661"/>
      <c r="BG37" s="666"/>
      <c r="BH37" s="661"/>
      <c r="BI37" s="666"/>
      <c r="BJ37" s="661"/>
      <c r="BK37" s="666"/>
      <c r="BL37" s="661"/>
      <c r="BM37" s="666"/>
      <c r="BN37" s="661"/>
      <c r="BO37" s="666"/>
      <c r="BP37" s="661"/>
      <c r="BQ37" s="666"/>
      <c r="BR37" s="661"/>
      <c r="BS37" s="666"/>
      <c r="BT37" s="661"/>
      <c r="BU37" s="666"/>
      <c r="BV37" s="661"/>
      <c r="BW37" s="666"/>
      <c r="BX37" s="661"/>
      <c r="BY37" s="666"/>
      <c r="BZ37" s="661"/>
      <c r="CA37" s="666"/>
      <c r="CB37" s="661"/>
      <c r="CC37" s="666"/>
      <c r="CD37" s="661"/>
      <c r="CE37" s="666"/>
      <c r="CF37" s="661"/>
      <c r="CG37" s="666"/>
      <c r="CH37" s="661"/>
      <c r="CI37" s="666"/>
      <c r="CJ37" s="661"/>
      <c r="CK37" s="666"/>
      <c r="CL37" s="661"/>
      <c r="CM37" s="666"/>
      <c r="CN37" s="661"/>
      <c r="CO37" s="666"/>
      <c r="CP37" s="661"/>
      <c r="CQ37" s="666"/>
      <c r="CR37" s="661"/>
      <c r="CS37" s="666"/>
      <c r="CT37" s="661"/>
      <c r="CU37" s="666"/>
      <c r="CV37" s="661"/>
      <c r="CW37" s="666"/>
      <c r="CX37" s="661"/>
      <c r="CY37" s="666"/>
      <c r="CZ37" s="661"/>
      <c r="DA37" s="666"/>
      <c r="DB37" s="661"/>
      <c r="DC37" s="666"/>
      <c r="DD37" s="661"/>
      <c r="DE37" s="666"/>
      <c r="DF37" s="661"/>
      <c r="DG37" s="666"/>
      <c r="DH37" s="661"/>
      <c r="DI37" s="666"/>
      <c r="DJ37" s="661"/>
      <c r="DK37" s="666"/>
      <c r="DL37" s="661"/>
      <c r="DM37" s="666"/>
      <c r="DN37" s="661"/>
      <c r="DO37" s="666"/>
      <c r="DP37" s="661"/>
      <c r="DQ37" s="666"/>
      <c r="DR37" s="661"/>
      <c r="DS37" s="666"/>
      <c r="DT37" s="661"/>
      <c r="DU37" s="666"/>
      <c r="DV37" s="661"/>
      <c r="DW37" s="666"/>
      <c r="DX37" s="661"/>
      <c r="DY37" s="666"/>
      <c r="DZ37" s="661"/>
      <c r="EA37" s="666"/>
      <c r="EB37" s="661"/>
      <c r="EC37" s="662"/>
      <c r="ED37" s="49"/>
      <c r="EE37" s="523">
        <v>0</v>
      </c>
      <c r="EF37" s="530">
        <v>0</v>
      </c>
      <c r="EG37" s="530">
        <v>0</v>
      </c>
      <c r="EH37" s="524">
        <v>0</v>
      </c>
      <c r="EI37" s="49"/>
      <c r="EJ37" s="49"/>
      <c r="EK37" s="32">
        <f t="shared" si="3"/>
        <v>0</v>
      </c>
      <c r="EL37" s="535">
        <f t="shared" si="0"/>
        <v>0</v>
      </c>
      <c r="EM37" s="535">
        <f t="shared" si="1"/>
        <v>0</v>
      </c>
      <c r="EN37" s="34">
        <f t="shared" si="2"/>
        <v>0</v>
      </c>
      <c r="EO37" s="49"/>
      <c r="EP37" s="49"/>
      <c r="EQ37" s="49"/>
      <c r="ER37" s="519"/>
      <c r="ES37" s="519"/>
      <c r="ET37" s="519"/>
      <c r="EU37" s="482"/>
      <c r="EV37" s="50"/>
    </row>
    <row r="38" spans="1:152" ht="9" customHeight="1" x14ac:dyDescent="0.2">
      <c r="A38" s="188"/>
      <c r="B38" s="113" t="s">
        <v>188</v>
      </c>
      <c r="C38" s="106" t="s">
        <v>189</v>
      </c>
      <c r="D38" s="106" t="s">
        <v>190</v>
      </c>
      <c r="E38" s="536" t="s">
        <v>188</v>
      </c>
      <c r="F38" s="855"/>
      <c r="G38" s="855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669"/>
      <c r="AB38" s="669"/>
      <c r="AC38" s="669"/>
      <c r="AD38" s="669"/>
      <c r="AE38" s="669"/>
      <c r="AF38" s="669"/>
      <c r="AG38" s="669"/>
      <c r="AH38" s="669"/>
      <c r="AI38" s="669"/>
      <c r="AJ38" s="669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AZ38" s="669"/>
      <c r="BA38" s="669"/>
      <c r="BB38" s="669"/>
      <c r="BC38" s="669"/>
      <c r="BD38" s="669"/>
      <c r="BE38" s="669"/>
      <c r="BF38" s="669"/>
      <c r="BG38" s="669"/>
      <c r="BH38" s="669"/>
      <c r="BI38" s="669"/>
      <c r="BJ38" s="669"/>
      <c r="BK38" s="669"/>
      <c r="BL38" s="669"/>
      <c r="BM38" s="669"/>
      <c r="BN38" s="669"/>
      <c r="BO38" s="669"/>
      <c r="BP38" s="669"/>
      <c r="BQ38" s="669"/>
      <c r="BR38" s="669"/>
      <c r="BS38" s="669"/>
      <c r="BT38" s="669"/>
      <c r="BU38" s="669"/>
      <c r="BV38" s="669"/>
      <c r="BW38" s="669"/>
      <c r="BX38" s="669"/>
      <c r="BY38" s="669"/>
      <c r="BZ38" s="669"/>
      <c r="CA38" s="669"/>
      <c r="CB38" s="669"/>
      <c r="CC38" s="669"/>
      <c r="CD38" s="669"/>
      <c r="CE38" s="669"/>
      <c r="CF38" s="669"/>
      <c r="CG38" s="669"/>
      <c r="CH38" s="669"/>
      <c r="CI38" s="669"/>
      <c r="CJ38" s="669"/>
      <c r="CK38" s="669"/>
      <c r="CL38" s="669"/>
      <c r="CM38" s="669"/>
      <c r="CN38" s="669"/>
      <c r="CO38" s="669"/>
      <c r="CP38" s="669"/>
      <c r="CQ38" s="669"/>
      <c r="CR38" s="669"/>
      <c r="CS38" s="669"/>
      <c r="CT38" s="669"/>
      <c r="CU38" s="669"/>
      <c r="CV38" s="669"/>
      <c r="CW38" s="669"/>
      <c r="CX38" s="669"/>
      <c r="CY38" s="669"/>
      <c r="CZ38" s="669"/>
      <c r="DA38" s="669"/>
      <c r="DB38" s="669"/>
      <c r="DC38" s="669"/>
      <c r="DD38" s="669"/>
      <c r="DE38" s="669"/>
      <c r="DF38" s="669"/>
      <c r="DG38" s="669"/>
      <c r="DH38" s="669"/>
      <c r="DI38" s="669"/>
      <c r="DJ38" s="669"/>
      <c r="DK38" s="669"/>
      <c r="DL38" s="669"/>
      <c r="DM38" s="669"/>
      <c r="DN38" s="669"/>
      <c r="DO38" s="669"/>
      <c r="DP38" s="669"/>
      <c r="DQ38" s="669"/>
      <c r="DR38" s="669"/>
      <c r="DS38" s="669"/>
      <c r="DT38" s="669"/>
      <c r="DU38" s="669"/>
      <c r="DV38" s="669"/>
      <c r="DW38" s="669"/>
      <c r="DX38" s="667"/>
      <c r="DY38" s="670"/>
      <c r="DZ38" s="667"/>
      <c r="EA38" s="670"/>
      <c r="EB38" s="667"/>
      <c r="EC38" s="668"/>
      <c r="ED38" s="49"/>
      <c r="EE38" s="523">
        <v>0</v>
      </c>
      <c r="EF38" s="530">
        <v>0</v>
      </c>
      <c r="EG38" s="530">
        <v>0</v>
      </c>
      <c r="EH38" s="524">
        <v>0</v>
      </c>
      <c r="EI38" s="49"/>
      <c r="EJ38" s="49"/>
      <c r="EK38" s="525">
        <f t="shared" si="3"/>
        <v>0</v>
      </c>
      <c r="EL38" s="533">
        <f t="shared" si="0"/>
        <v>0</v>
      </c>
      <c r="EM38" s="533">
        <f t="shared" si="1"/>
        <v>0</v>
      </c>
      <c r="EN38" s="527">
        <f t="shared" si="2"/>
        <v>0</v>
      </c>
      <c r="EO38" s="49"/>
      <c r="EP38" s="49"/>
      <c r="EQ38" s="49"/>
      <c r="ER38" s="528"/>
      <c r="ES38" s="528"/>
      <c r="ET38" s="528"/>
      <c r="EU38" s="529"/>
      <c r="EV38" s="50"/>
    </row>
    <row r="39" spans="1:152" ht="9" customHeight="1" x14ac:dyDescent="0.2">
      <c r="A39" s="144"/>
      <c r="B39" s="108"/>
      <c r="C39" s="109"/>
      <c r="D39" s="538"/>
      <c r="E39" s="539"/>
      <c r="F39" s="856"/>
      <c r="G39" s="857"/>
      <c r="H39" s="661"/>
      <c r="I39" s="666"/>
      <c r="J39" s="661"/>
      <c r="K39" s="666"/>
      <c r="L39" s="661"/>
      <c r="M39" s="666"/>
      <c r="N39" s="661"/>
      <c r="O39" s="666"/>
      <c r="P39" s="661"/>
      <c r="Q39" s="666"/>
      <c r="R39" s="661"/>
      <c r="S39" s="666"/>
      <c r="T39" s="661"/>
      <c r="U39" s="666"/>
      <c r="V39" s="661"/>
      <c r="W39" s="666"/>
      <c r="X39" s="661"/>
      <c r="Y39" s="666"/>
      <c r="Z39" s="661"/>
      <c r="AA39" s="666"/>
      <c r="AB39" s="661"/>
      <c r="AC39" s="666"/>
      <c r="AD39" s="661"/>
      <c r="AE39" s="666"/>
      <c r="AF39" s="661"/>
      <c r="AG39" s="666"/>
      <c r="AH39" s="661"/>
      <c r="AI39" s="666"/>
      <c r="AJ39" s="661"/>
      <c r="AK39" s="666"/>
      <c r="AL39" s="661"/>
      <c r="AM39" s="666"/>
      <c r="AN39" s="661"/>
      <c r="AO39" s="666"/>
      <c r="AP39" s="661"/>
      <c r="AQ39" s="666"/>
      <c r="AR39" s="661"/>
      <c r="AS39" s="666"/>
      <c r="AT39" s="661"/>
      <c r="AU39" s="666"/>
      <c r="AV39" s="661"/>
      <c r="AW39" s="666"/>
      <c r="AX39" s="661"/>
      <c r="AY39" s="666"/>
      <c r="AZ39" s="661"/>
      <c r="BA39" s="666"/>
      <c r="BB39" s="661"/>
      <c r="BC39" s="666"/>
      <c r="BD39" s="661"/>
      <c r="BE39" s="666"/>
      <c r="BF39" s="661"/>
      <c r="BG39" s="666"/>
      <c r="BH39" s="661"/>
      <c r="BI39" s="666"/>
      <c r="BJ39" s="661"/>
      <c r="BK39" s="666"/>
      <c r="BL39" s="661"/>
      <c r="BM39" s="666"/>
      <c r="BN39" s="661"/>
      <c r="BO39" s="666"/>
      <c r="BP39" s="661"/>
      <c r="BQ39" s="666"/>
      <c r="BR39" s="661"/>
      <c r="BS39" s="666"/>
      <c r="BT39" s="661"/>
      <c r="BU39" s="666"/>
      <c r="BV39" s="661"/>
      <c r="BW39" s="666"/>
      <c r="BX39" s="661"/>
      <c r="BY39" s="666"/>
      <c r="BZ39" s="661"/>
      <c r="CA39" s="666"/>
      <c r="CB39" s="661"/>
      <c r="CC39" s="666"/>
      <c r="CD39" s="661"/>
      <c r="CE39" s="666"/>
      <c r="CF39" s="661"/>
      <c r="CG39" s="666"/>
      <c r="CH39" s="661"/>
      <c r="CI39" s="666"/>
      <c r="CJ39" s="661"/>
      <c r="CK39" s="666"/>
      <c r="CL39" s="661"/>
      <c r="CM39" s="666"/>
      <c r="CN39" s="661"/>
      <c r="CO39" s="666"/>
      <c r="CP39" s="661"/>
      <c r="CQ39" s="666"/>
      <c r="CR39" s="661"/>
      <c r="CS39" s="666"/>
      <c r="CT39" s="661"/>
      <c r="CU39" s="666"/>
      <c r="CV39" s="661"/>
      <c r="CW39" s="666"/>
      <c r="CX39" s="661"/>
      <c r="CY39" s="666"/>
      <c r="CZ39" s="661"/>
      <c r="DA39" s="666"/>
      <c r="DB39" s="661"/>
      <c r="DC39" s="666"/>
      <c r="DD39" s="661"/>
      <c r="DE39" s="666"/>
      <c r="DF39" s="661"/>
      <c r="DG39" s="666"/>
      <c r="DH39" s="661"/>
      <c r="DI39" s="666"/>
      <c r="DJ39" s="661"/>
      <c r="DK39" s="666"/>
      <c r="DL39" s="661"/>
      <c r="DM39" s="666"/>
      <c r="DN39" s="661"/>
      <c r="DO39" s="666"/>
      <c r="DP39" s="661"/>
      <c r="DQ39" s="666"/>
      <c r="DR39" s="661"/>
      <c r="DS39" s="666"/>
      <c r="DT39" s="661"/>
      <c r="DU39" s="666"/>
      <c r="DV39" s="661"/>
      <c r="DW39" s="666"/>
      <c r="DX39" s="661"/>
      <c r="DY39" s="666"/>
      <c r="DZ39" s="661"/>
      <c r="EA39" s="666"/>
      <c r="EB39" s="661"/>
      <c r="EC39" s="662"/>
      <c r="ED39" s="49"/>
      <c r="EE39" s="523">
        <v>0</v>
      </c>
      <c r="EF39" s="530">
        <v>0</v>
      </c>
      <c r="EG39" s="530">
        <v>0</v>
      </c>
      <c r="EH39" s="524">
        <v>0</v>
      </c>
      <c r="EI39" s="49"/>
      <c r="EJ39" s="49"/>
      <c r="EK39" s="32">
        <f t="shared" si="3"/>
        <v>0</v>
      </c>
      <c r="EL39" s="535">
        <f t="shared" si="0"/>
        <v>0</v>
      </c>
      <c r="EM39" s="535">
        <f t="shared" si="1"/>
        <v>0</v>
      </c>
      <c r="EN39" s="34">
        <f t="shared" si="2"/>
        <v>0</v>
      </c>
      <c r="EO39" s="49"/>
      <c r="EP39" s="49"/>
      <c r="EQ39" s="49"/>
      <c r="ER39" s="519"/>
      <c r="ES39" s="519"/>
      <c r="ET39" s="519"/>
      <c r="EU39" s="482"/>
      <c r="EV39" s="50"/>
    </row>
    <row r="40" spans="1:152" ht="9" customHeight="1" x14ac:dyDescent="0.2">
      <c r="A40" s="144"/>
      <c r="B40" s="105" t="s">
        <v>188</v>
      </c>
      <c r="C40" s="106" t="s">
        <v>189</v>
      </c>
      <c r="D40" s="106" t="s">
        <v>188</v>
      </c>
      <c r="E40" s="537" t="s">
        <v>188</v>
      </c>
      <c r="F40" s="858"/>
      <c r="G40" s="859"/>
      <c r="H40" s="669"/>
      <c r="I40" s="669"/>
      <c r="J40" s="669"/>
      <c r="K40" s="669"/>
      <c r="L40" s="669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669"/>
      <c r="Y40" s="669"/>
      <c r="Z40" s="669"/>
      <c r="AA40" s="669"/>
      <c r="AB40" s="669"/>
      <c r="AC40" s="669"/>
      <c r="AD40" s="669"/>
      <c r="AE40" s="669"/>
      <c r="AF40" s="669"/>
      <c r="AG40" s="669"/>
      <c r="AH40" s="669"/>
      <c r="AI40" s="669"/>
      <c r="AJ40" s="669"/>
      <c r="AK40" s="669"/>
      <c r="AL40" s="669"/>
      <c r="AM40" s="669"/>
      <c r="AN40" s="669"/>
      <c r="AO40" s="669"/>
      <c r="AP40" s="669"/>
      <c r="AQ40" s="669"/>
      <c r="AR40" s="669"/>
      <c r="AS40" s="669"/>
      <c r="AT40" s="669"/>
      <c r="AU40" s="669"/>
      <c r="AV40" s="669"/>
      <c r="AW40" s="669"/>
      <c r="AX40" s="669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  <c r="BR40" s="669"/>
      <c r="BS40" s="669"/>
      <c r="BT40" s="669"/>
      <c r="BU40" s="669"/>
      <c r="BV40" s="669"/>
      <c r="BW40" s="669"/>
      <c r="BX40" s="669"/>
      <c r="BY40" s="669"/>
      <c r="BZ40" s="669"/>
      <c r="CA40" s="669"/>
      <c r="CB40" s="669"/>
      <c r="CC40" s="669"/>
      <c r="CD40" s="669"/>
      <c r="CE40" s="669"/>
      <c r="CF40" s="669"/>
      <c r="CG40" s="669"/>
      <c r="CH40" s="669"/>
      <c r="CI40" s="669"/>
      <c r="CJ40" s="669"/>
      <c r="CK40" s="669"/>
      <c r="CL40" s="669"/>
      <c r="CM40" s="669"/>
      <c r="CN40" s="669"/>
      <c r="CO40" s="669"/>
      <c r="CP40" s="669"/>
      <c r="CQ40" s="669"/>
      <c r="CR40" s="669"/>
      <c r="CS40" s="669"/>
      <c r="CT40" s="669"/>
      <c r="CU40" s="669"/>
      <c r="CV40" s="669"/>
      <c r="CW40" s="669"/>
      <c r="CX40" s="669"/>
      <c r="CY40" s="669"/>
      <c r="CZ40" s="669"/>
      <c r="DA40" s="669"/>
      <c r="DB40" s="669"/>
      <c r="DC40" s="669"/>
      <c r="DD40" s="669"/>
      <c r="DE40" s="669"/>
      <c r="DF40" s="669"/>
      <c r="DG40" s="669"/>
      <c r="DH40" s="669"/>
      <c r="DI40" s="669"/>
      <c r="DJ40" s="669"/>
      <c r="DK40" s="669"/>
      <c r="DL40" s="669"/>
      <c r="DM40" s="669"/>
      <c r="DN40" s="669"/>
      <c r="DO40" s="669"/>
      <c r="DP40" s="669"/>
      <c r="DQ40" s="669"/>
      <c r="DR40" s="669"/>
      <c r="DS40" s="669"/>
      <c r="DT40" s="669"/>
      <c r="DU40" s="669"/>
      <c r="DV40" s="669"/>
      <c r="DW40" s="669"/>
      <c r="DX40" s="667"/>
      <c r="DY40" s="670"/>
      <c r="DZ40" s="667"/>
      <c r="EA40" s="670"/>
      <c r="EB40" s="667"/>
      <c r="EC40" s="668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8"/>
      <c r="EV40" s="50"/>
    </row>
    <row r="41" spans="1:152" ht="9" customHeight="1" x14ac:dyDescent="0.2">
      <c r="A41" s="144"/>
      <c r="B41" s="108"/>
      <c r="C41" s="109"/>
      <c r="D41" s="538"/>
      <c r="E41" s="539"/>
      <c r="F41" s="541"/>
      <c r="G41" s="541"/>
      <c r="H41" s="661"/>
      <c r="I41" s="666"/>
      <c r="J41" s="661"/>
      <c r="K41" s="666"/>
      <c r="L41" s="661"/>
      <c r="M41" s="666"/>
      <c r="N41" s="661"/>
      <c r="O41" s="666"/>
      <c r="P41" s="661"/>
      <c r="Q41" s="666"/>
      <c r="R41" s="661"/>
      <c r="S41" s="666"/>
      <c r="T41" s="661"/>
      <c r="U41" s="666"/>
      <c r="V41" s="661"/>
      <c r="W41" s="666"/>
      <c r="X41" s="661"/>
      <c r="Y41" s="666"/>
      <c r="Z41" s="661"/>
      <c r="AA41" s="666"/>
      <c r="AB41" s="661"/>
      <c r="AC41" s="666"/>
      <c r="AD41" s="661"/>
      <c r="AE41" s="666"/>
      <c r="AF41" s="661"/>
      <c r="AG41" s="666"/>
      <c r="AH41" s="661"/>
      <c r="AI41" s="666"/>
      <c r="AJ41" s="661"/>
      <c r="AK41" s="666"/>
      <c r="AL41" s="661"/>
      <c r="AM41" s="666"/>
      <c r="AN41" s="661"/>
      <c r="AO41" s="666"/>
      <c r="AP41" s="661"/>
      <c r="AQ41" s="666"/>
      <c r="AR41" s="661"/>
      <c r="AS41" s="666"/>
      <c r="AT41" s="661"/>
      <c r="AU41" s="666"/>
      <c r="AV41" s="661"/>
      <c r="AW41" s="666"/>
      <c r="AX41" s="661"/>
      <c r="AY41" s="666"/>
      <c r="AZ41" s="661"/>
      <c r="BA41" s="666"/>
      <c r="BB41" s="661"/>
      <c r="BC41" s="666"/>
      <c r="BD41" s="661"/>
      <c r="BE41" s="666"/>
      <c r="BF41" s="661"/>
      <c r="BG41" s="666"/>
      <c r="BH41" s="661"/>
      <c r="BI41" s="666"/>
      <c r="BJ41" s="661"/>
      <c r="BK41" s="666"/>
      <c r="BL41" s="661"/>
      <c r="BM41" s="666"/>
      <c r="BN41" s="661"/>
      <c r="BO41" s="666"/>
      <c r="BP41" s="661"/>
      <c r="BQ41" s="666"/>
      <c r="BR41" s="661"/>
      <c r="BS41" s="666"/>
      <c r="BT41" s="661"/>
      <c r="BU41" s="666"/>
      <c r="BV41" s="661"/>
      <c r="BW41" s="666"/>
      <c r="BX41" s="661"/>
      <c r="BY41" s="666"/>
      <c r="BZ41" s="661"/>
      <c r="CA41" s="666"/>
      <c r="CB41" s="661"/>
      <c r="CC41" s="666"/>
      <c r="CD41" s="661"/>
      <c r="CE41" s="666"/>
      <c r="CF41" s="661"/>
      <c r="CG41" s="666"/>
      <c r="CH41" s="661"/>
      <c r="CI41" s="666"/>
      <c r="CJ41" s="661"/>
      <c r="CK41" s="666"/>
      <c r="CL41" s="661"/>
      <c r="CM41" s="666"/>
      <c r="CN41" s="661"/>
      <c r="CO41" s="666"/>
      <c r="CP41" s="661"/>
      <c r="CQ41" s="666"/>
      <c r="CR41" s="661"/>
      <c r="CS41" s="666"/>
      <c r="CT41" s="661"/>
      <c r="CU41" s="666"/>
      <c r="CV41" s="661"/>
      <c r="CW41" s="666"/>
      <c r="CX41" s="661"/>
      <c r="CY41" s="666"/>
      <c r="CZ41" s="661"/>
      <c r="DA41" s="666"/>
      <c r="DB41" s="661"/>
      <c r="DC41" s="666"/>
      <c r="DD41" s="661"/>
      <c r="DE41" s="666"/>
      <c r="DF41" s="661"/>
      <c r="DG41" s="666"/>
      <c r="DH41" s="661"/>
      <c r="DI41" s="666"/>
      <c r="DJ41" s="661"/>
      <c r="DK41" s="666"/>
      <c r="DL41" s="661"/>
      <c r="DM41" s="666"/>
      <c r="DN41" s="661"/>
      <c r="DO41" s="666"/>
      <c r="DP41" s="661"/>
      <c r="DQ41" s="666"/>
      <c r="DR41" s="661"/>
      <c r="DS41" s="666"/>
      <c r="DT41" s="661"/>
      <c r="DU41" s="666"/>
      <c r="DV41" s="661"/>
      <c r="DW41" s="666"/>
      <c r="DX41" s="661"/>
      <c r="DY41" s="666"/>
      <c r="DZ41" s="661"/>
      <c r="EA41" s="666"/>
      <c r="EB41" s="661"/>
      <c r="EC41" s="662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519"/>
      <c r="EV41" s="50"/>
    </row>
    <row r="42" spans="1:152" ht="9" customHeight="1" x14ac:dyDescent="0.2">
      <c r="A42" s="144"/>
      <c r="B42" s="105" t="s">
        <v>188</v>
      </c>
      <c r="C42" s="106" t="s">
        <v>189</v>
      </c>
      <c r="D42" s="106" t="s">
        <v>188</v>
      </c>
      <c r="E42" s="537" t="s">
        <v>188</v>
      </c>
      <c r="F42" s="858"/>
      <c r="G42" s="85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69"/>
      <c r="AF42" s="669"/>
      <c r="AG42" s="669"/>
      <c r="AH42" s="669"/>
      <c r="AI42" s="669"/>
      <c r="AJ42" s="669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AZ42" s="669"/>
      <c r="BA42" s="669"/>
      <c r="BB42" s="669"/>
      <c r="BC42" s="669"/>
      <c r="BD42" s="669"/>
      <c r="BE42" s="669"/>
      <c r="BF42" s="669"/>
      <c r="BG42" s="669"/>
      <c r="BH42" s="669"/>
      <c r="BI42" s="669"/>
      <c r="BJ42" s="669"/>
      <c r="BK42" s="669"/>
      <c r="BL42" s="669"/>
      <c r="BM42" s="669"/>
      <c r="BN42" s="669"/>
      <c r="BO42" s="669"/>
      <c r="BP42" s="669"/>
      <c r="BQ42" s="669"/>
      <c r="BR42" s="669"/>
      <c r="BS42" s="669"/>
      <c r="BT42" s="669"/>
      <c r="BU42" s="669"/>
      <c r="BV42" s="669"/>
      <c r="BW42" s="669"/>
      <c r="BX42" s="669"/>
      <c r="BY42" s="669"/>
      <c r="BZ42" s="669"/>
      <c r="CA42" s="669"/>
      <c r="CB42" s="669"/>
      <c r="CC42" s="669"/>
      <c r="CD42" s="669"/>
      <c r="CE42" s="669"/>
      <c r="CF42" s="669"/>
      <c r="CG42" s="669"/>
      <c r="CH42" s="669"/>
      <c r="CI42" s="669"/>
      <c r="CJ42" s="669"/>
      <c r="CK42" s="669"/>
      <c r="CL42" s="669"/>
      <c r="CM42" s="669"/>
      <c r="CN42" s="669"/>
      <c r="CO42" s="669"/>
      <c r="CP42" s="669"/>
      <c r="CQ42" s="669"/>
      <c r="CR42" s="669"/>
      <c r="CS42" s="669"/>
      <c r="CT42" s="669"/>
      <c r="CU42" s="669"/>
      <c r="CV42" s="669"/>
      <c r="CW42" s="669"/>
      <c r="CX42" s="669"/>
      <c r="CY42" s="669"/>
      <c r="CZ42" s="669"/>
      <c r="DA42" s="669"/>
      <c r="DB42" s="669"/>
      <c r="DC42" s="669"/>
      <c r="DD42" s="669"/>
      <c r="DE42" s="669"/>
      <c r="DF42" s="669"/>
      <c r="DG42" s="669"/>
      <c r="DH42" s="669"/>
      <c r="DI42" s="669"/>
      <c r="DJ42" s="669"/>
      <c r="DK42" s="669"/>
      <c r="DL42" s="669"/>
      <c r="DM42" s="669"/>
      <c r="DN42" s="669"/>
      <c r="DO42" s="669"/>
      <c r="DP42" s="669"/>
      <c r="DQ42" s="669"/>
      <c r="DR42" s="669"/>
      <c r="DS42" s="669"/>
      <c r="DT42" s="669"/>
      <c r="DU42" s="669"/>
      <c r="DV42" s="669"/>
      <c r="DW42" s="669"/>
      <c r="DX42" s="667"/>
      <c r="DY42" s="670"/>
      <c r="DZ42" s="667"/>
      <c r="EA42" s="670"/>
      <c r="EB42" s="667"/>
      <c r="EC42" s="668"/>
      <c r="ED42" s="49"/>
      <c r="EE42" s="523">
        <v>0</v>
      </c>
      <c r="EF42" s="530">
        <v>0</v>
      </c>
      <c r="EG42" s="530">
        <v>0</v>
      </c>
      <c r="EH42" s="524">
        <v>0</v>
      </c>
      <c r="EI42" s="49"/>
      <c r="EJ42" s="49"/>
      <c r="EK42" s="525">
        <f t="shared" si="3"/>
        <v>0</v>
      </c>
      <c r="EL42" s="533">
        <f t="shared" si="0"/>
        <v>0</v>
      </c>
      <c r="EM42" s="533">
        <f t="shared" si="1"/>
        <v>0</v>
      </c>
      <c r="EN42" s="527">
        <f t="shared" si="2"/>
        <v>0</v>
      </c>
      <c r="EO42" s="49"/>
      <c r="EP42" s="49"/>
      <c r="EQ42" s="49"/>
      <c r="ER42" s="528"/>
      <c r="ES42" s="528"/>
      <c r="ET42" s="528"/>
      <c r="EU42" s="528"/>
      <c r="EV42" s="50"/>
    </row>
    <row r="43" spans="1:152" ht="9" customHeight="1" x14ac:dyDescent="0.2">
      <c r="A43" s="144"/>
      <c r="B43" s="108"/>
      <c r="C43" s="109"/>
      <c r="D43" s="538"/>
      <c r="E43" s="539"/>
      <c r="F43" s="541"/>
      <c r="G43" s="541"/>
      <c r="H43" s="661"/>
      <c r="I43" s="666"/>
      <c r="J43" s="661"/>
      <c r="K43" s="666"/>
      <c r="L43" s="661"/>
      <c r="M43" s="666"/>
      <c r="N43" s="661"/>
      <c r="O43" s="666"/>
      <c r="P43" s="661"/>
      <c r="Q43" s="666"/>
      <c r="R43" s="661"/>
      <c r="S43" s="666"/>
      <c r="T43" s="661"/>
      <c r="U43" s="666"/>
      <c r="V43" s="661"/>
      <c r="W43" s="666"/>
      <c r="X43" s="661"/>
      <c r="Y43" s="666"/>
      <c r="Z43" s="661"/>
      <c r="AA43" s="666"/>
      <c r="AB43" s="661"/>
      <c r="AC43" s="666"/>
      <c r="AD43" s="661"/>
      <c r="AE43" s="666"/>
      <c r="AF43" s="661"/>
      <c r="AG43" s="666"/>
      <c r="AH43" s="661"/>
      <c r="AI43" s="666"/>
      <c r="AJ43" s="661"/>
      <c r="AK43" s="666"/>
      <c r="AL43" s="661"/>
      <c r="AM43" s="666"/>
      <c r="AN43" s="661"/>
      <c r="AO43" s="666"/>
      <c r="AP43" s="661"/>
      <c r="AQ43" s="666"/>
      <c r="AR43" s="661"/>
      <c r="AS43" s="666"/>
      <c r="AT43" s="661"/>
      <c r="AU43" s="666"/>
      <c r="AV43" s="661"/>
      <c r="AW43" s="666"/>
      <c r="AX43" s="661"/>
      <c r="AY43" s="666"/>
      <c r="AZ43" s="661"/>
      <c r="BA43" s="666"/>
      <c r="BB43" s="661"/>
      <c r="BC43" s="666"/>
      <c r="BD43" s="661"/>
      <c r="BE43" s="666"/>
      <c r="BF43" s="661"/>
      <c r="BG43" s="666"/>
      <c r="BH43" s="661"/>
      <c r="BI43" s="666"/>
      <c r="BJ43" s="661"/>
      <c r="BK43" s="666"/>
      <c r="BL43" s="661"/>
      <c r="BM43" s="666"/>
      <c r="BN43" s="661"/>
      <c r="BO43" s="666"/>
      <c r="BP43" s="661"/>
      <c r="BQ43" s="666"/>
      <c r="BR43" s="661"/>
      <c r="BS43" s="666"/>
      <c r="BT43" s="661"/>
      <c r="BU43" s="666"/>
      <c r="BV43" s="661"/>
      <c r="BW43" s="666"/>
      <c r="BX43" s="661"/>
      <c r="BY43" s="666"/>
      <c r="BZ43" s="661"/>
      <c r="CA43" s="666"/>
      <c r="CB43" s="661"/>
      <c r="CC43" s="666"/>
      <c r="CD43" s="661"/>
      <c r="CE43" s="666"/>
      <c r="CF43" s="661"/>
      <c r="CG43" s="666"/>
      <c r="CH43" s="661"/>
      <c r="CI43" s="666"/>
      <c r="CJ43" s="661"/>
      <c r="CK43" s="666"/>
      <c r="CL43" s="661"/>
      <c r="CM43" s="666"/>
      <c r="CN43" s="661"/>
      <c r="CO43" s="666"/>
      <c r="CP43" s="661"/>
      <c r="CQ43" s="666"/>
      <c r="CR43" s="661"/>
      <c r="CS43" s="666"/>
      <c r="CT43" s="661"/>
      <c r="CU43" s="666"/>
      <c r="CV43" s="661"/>
      <c r="CW43" s="666"/>
      <c r="CX43" s="661"/>
      <c r="CY43" s="666"/>
      <c r="CZ43" s="661"/>
      <c r="DA43" s="666"/>
      <c r="DB43" s="661"/>
      <c r="DC43" s="666"/>
      <c r="DD43" s="661"/>
      <c r="DE43" s="666"/>
      <c r="DF43" s="661"/>
      <c r="DG43" s="666"/>
      <c r="DH43" s="661"/>
      <c r="DI43" s="666"/>
      <c r="DJ43" s="661"/>
      <c r="DK43" s="666"/>
      <c r="DL43" s="661"/>
      <c r="DM43" s="666"/>
      <c r="DN43" s="661"/>
      <c r="DO43" s="666"/>
      <c r="DP43" s="661"/>
      <c r="DQ43" s="666"/>
      <c r="DR43" s="661"/>
      <c r="DS43" s="666"/>
      <c r="DT43" s="661"/>
      <c r="DU43" s="666"/>
      <c r="DV43" s="661"/>
      <c r="DW43" s="666"/>
      <c r="DX43" s="661"/>
      <c r="DY43" s="666"/>
      <c r="DZ43" s="661"/>
      <c r="EA43" s="666"/>
      <c r="EB43" s="661"/>
      <c r="EC43" s="662"/>
      <c r="ED43" s="49"/>
      <c r="EE43" s="523">
        <v>0</v>
      </c>
      <c r="EF43" s="530">
        <v>0</v>
      </c>
      <c r="EG43" s="530">
        <v>0</v>
      </c>
      <c r="EH43" s="524">
        <v>0</v>
      </c>
      <c r="EI43" s="49"/>
      <c r="EJ43" s="49"/>
      <c r="EK43" s="32">
        <f t="shared" si="3"/>
        <v>0</v>
      </c>
      <c r="EL43" s="535">
        <f t="shared" si="0"/>
        <v>0</v>
      </c>
      <c r="EM43" s="535">
        <f t="shared" si="1"/>
        <v>0</v>
      </c>
      <c r="EN43" s="34">
        <f t="shared" si="2"/>
        <v>0</v>
      </c>
      <c r="EO43" s="49"/>
      <c r="EP43" s="49"/>
      <c r="EQ43" s="49"/>
      <c r="ER43" s="519"/>
      <c r="ES43" s="519"/>
      <c r="ET43" s="519"/>
      <c r="EU43" s="519"/>
      <c r="EV43" s="50"/>
    </row>
    <row r="44" spans="1:152" ht="9" customHeight="1" x14ac:dyDescent="0.2">
      <c r="A44" s="144"/>
      <c r="B44" s="111" t="s">
        <v>188</v>
      </c>
      <c r="C44" s="106" t="s">
        <v>189</v>
      </c>
      <c r="D44" s="106" t="s">
        <v>188</v>
      </c>
      <c r="E44" s="343" t="s">
        <v>188</v>
      </c>
      <c r="F44" s="854"/>
      <c r="G44" s="854"/>
      <c r="H44" s="669"/>
      <c r="I44" s="669"/>
      <c r="J44" s="669"/>
      <c r="K44" s="669"/>
      <c r="L44" s="669"/>
      <c r="M44" s="669"/>
      <c r="N44" s="669"/>
      <c r="O44" s="669"/>
      <c r="P44" s="669"/>
      <c r="Q44" s="669"/>
      <c r="R44" s="669"/>
      <c r="S44" s="669"/>
      <c r="T44" s="669"/>
      <c r="U44" s="669"/>
      <c r="V44" s="669"/>
      <c r="W44" s="669"/>
      <c r="X44" s="669"/>
      <c r="Y44" s="669"/>
      <c r="Z44" s="669"/>
      <c r="AA44" s="669"/>
      <c r="AB44" s="669"/>
      <c r="AC44" s="669"/>
      <c r="AD44" s="669"/>
      <c r="AE44" s="669"/>
      <c r="AF44" s="669"/>
      <c r="AG44" s="669"/>
      <c r="AH44" s="669"/>
      <c r="AI44" s="669"/>
      <c r="AJ44" s="669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AZ44" s="669"/>
      <c r="BA44" s="669"/>
      <c r="BB44" s="669"/>
      <c r="BC44" s="669"/>
      <c r="BD44" s="669"/>
      <c r="BE44" s="669"/>
      <c r="BF44" s="669"/>
      <c r="BG44" s="669"/>
      <c r="BH44" s="669"/>
      <c r="BI44" s="669"/>
      <c r="BJ44" s="669"/>
      <c r="BK44" s="669"/>
      <c r="BL44" s="669"/>
      <c r="BM44" s="669"/>
      <c r="BN44" s="669"/>
      <c r="BO44" s="669"/>
      <c r="BP44" s="669"/>
      <c r="BQ44" s="669"/>
      <c r="BR44" s="669"/>
      <c r="BS44" s="669"/>
      <c r="BT44" s="669"/>
      <c r="BU44" s="669"/>
      <c r="BV44" s="669"/>
      <c r="BW44" s="669"/>
      <c r="BX44" s="669"/>
      <c r="BY44" s="669"/>
      <c r="BZ44" s="669"/>
      <c r="CA44" s="669"/>
      <c r="CB44" s="669"/>
      <c r="CC44" s="669"/>
      <c r="CD44" s="669"/>
      <c r="CE44" s="669"/>
      <c r="CF44" s="669"/>
      <c r="CG44" s="669"/>
      <c r="CH44" s="669"/>
      <c r="CI44" s="669"/>
      <c r="CJ44" s="669"/>
      <c r="CK44" s="669"/>
      <c r="CL44" s="669"/>
      <c r="CM44" s="669"/>
      <c r="CN44" s="669"/>
      <c r="CO44" s="669"/>
      <c r="CP44" s="669"/>
      <c r="CQ44" s="669"/>
      <c r="CR44" s="669"/>
      <c r="CS44" s="669"/>
      <c r="CT44" s="669"/>
      <c r="CU44" s="669"/>
      <c r="CV44" s="669"/>
      <c r="CW44" s="669"/>
      <c r="CX44" s="669"/>
      <c r="CY44" s="669"/>
      <c r="CZ44" s="669"/>
      <c r="DA44" s="669"/>
      <c r="DB44" s="669"/>
      <c r="DC44" s="669"/>
      <c r="DD44" s="669"/>
      <c r="DE44" s="669"/>
      <c r="DF44" s="669"/>
      <c r="DG44" s="669"/>
      <c r="DH44" s="669"/>
      <c r="DI44" s="669"/>
      <c r="DJ44" s="669"/>
      <c r="DK44" s="669"/>
      <c r="DL44" s="669"/>
      <c r="DM44" s="669"/>
      <c r="DN44" s="669"/>
      <c r="DO44" s="669"/>
      <c r="DP44" s="669"/>
      <c r="DQ44" s="669"/>
      <c r="DR44" s="669"/>
      <c r="DS44" s="669"/>
      <c r="DT44" s="669"/>
      <c r="DU44" s="669"/>
      <c r="DV44" s="669"/>
      <c r="DW44" s="669"/>
      <c r="DX44" s="667"/>
      <c r="DY44" s="670"/>
      <c r="DZ44" s="667"/>
      <c r="EA44" s="670"/>
      <c r="EB44" s="667"/>
      <c r="EC44" s="668"/>
      <c r="ED44" s="49"/>
      <c r="EE44" s="523">
        <v>0</v>
      </c>
      <c r="EF44" s="530">
        <v>0</v>
      </c>
      <c r="EG44" s="530">
        <v>0</v>
      </c>
      <c r="EH44" s="524">
        <v>0</v>
      </c>
      <c r="EI44" s="49"/>
      <c r="EJ44" s="49"/>
      <c r="EK44" s="525">
        <f t="shared" si="3"/>
        <v>0</v>
      </c>
      <c r="EL44" s="533">
        <f t="shared" si="0"/>
        <v>0</v>
      </c>
      <c r="EM44" s="533">
        <f t="shared" si="1"/>
        <v>0</v>
      </c>
      <c r="EN44" s="527">
        <f t="shared" si="2"/>
        <v>0</v>
      </c>
      <c r="EO44" s="49"/>
      <c r="EP44" s="49"/>
      <c r="EQ44" s="49"/>
      <c r="ER44" s="528"/>
      <c r="ES44" s="528"/>
      <c r="ET44" s="528"/>
      <c r="EU44" s="528"/>
      <c r="EV44" s="50"/>
    </row>
    <row r="45" spans="1:152" ht="9" customHeight="1" x14ac:dyDescent="0.2">
      <c r="A45" s="144"/>
      <c r="B45" s="108"/>
      <c r="C45" s="169"/>
      <c r="D45" s="170"/>
      <c r="E45" s="171"/>
      <c r="F45" s="540"/>
      <c r="G45" s="540"/>
      <c r="H45" s="661"/>
      <c r="I45" s="666"/>
      <c r="J45" s="661"/>
      <c r="K45" s="666"/>
      <c r="L45" s="661"/>
      <c r="M45" s="666"/>
      <c r="N45" s="661"/>
      <c r="O45" s="666"/>
      <c r="P45" s="661"/>
      <c r="Q45" s="666"/>
      <c r="R45" s="661"/>
      <c r="S45" s="666"/>
      <c r="T45" s="661"/>
      <c r="U45" s="666"/>
      <c r="V45" s="661"/>
      <c r="W45" s="666"/>
      <c r="X45" s="661"/>
      <c r="Y45" s="666"/>
      <c r="Z45" s="661"/>
      <c r="AA45" s="666"/>
      <c r="AB45" s="661"/>
      <c r="AC45" s="666"/>
      <c r="AD45" s="661"/>
      <c r="AE45" s="666"/>
      <c r="AF45" s="661"/>
      <c r="AG45" s="666"/>
      <c r="AH45" s="661"/>
      <c r="AI45" s="666"/>
      <c r="AJ45" s="661"/>
      <c r="AK45" s="666"/>
      <c r="AL45" s="661"/>
      <c r="AM45" s="666"/>
      <c r="AN45" s="661"/>
      <c r="AO45" s="666"/>
      <c r="AP45" s="661"/>
      <c r="AQ45" s="666"/>
      <c r="AR45" s="661"/>
      <c r="AS45" s="666"/>
      <c r="AT45" s="661"/>
      <c r="AU45" s="666"/>
      <c r="AV45" s="661"/>
      <c r="AW45" s="666"/>
      <c r="AX45" s="661"/>
      <c r="AY45" s="666"/>
      <c r="AZ45" s="661"/>
      <c r="BA45" s="666"/>
      <c r="BB45" s="661"/>
      <c r="BC45" s="666"/>
      <c r="BD45" s="661"/>
      <c r="BE45" s="666"/>
      <c r="BF45" s="661"/>
      <c r="BG45" s="666"/>
      <c r="BH45" s="661"/>
      <c r="BI45" s="666"/>
      <c r="BJ45" s="661"/>
      <c r="BK45" s="666"/>
      <c r="BL45" s="661"/>
      <c r="BM45" s="666"/>
      <c r="BN45" s="661"/>
      <c r="BO45" s="666"/>
      <c r="BP45" s="661"/>
      <c r="BQ45" s="666"/>
      <c r="BR45" s="661"/>
      <c r="BS45" s="666"/>
      <c r="BT45" s="661"/>
      <c r="BU45" s="666"/>
      <c r="BV45" s="661"/>
      <c r="BW45" s="666"/>
      <c r="BX45" s="661"/>
      <c r="BY45" s="666"/>
      <c r="BZ45" s="661"/>
      <c r="CA45" s="666"/>
      <c r="CB45" s="661"/>
      <c r="CC45" s="666"/>
      <c r="CD45" s="661"/>
      <c r="CE45" s="666"/>
      <c r="CF45" s="661"/>
      <c r="CG45" s="666"/>
      <c r="CH45" s="661"/>
      <c r="CI45" s="666"/>
      <c r="CJ45" s="661"/>
      <c r="CK45" s="666"/>
      <c r="CL45" s="661"/>
      <c r="CM45" s="666"/>
      <c r="CN45" s="661"/>
      <c r="CO45" s="666"/>
      <c r="CP45" s="661"/>
      <c r="CQ45" s="666"/>
      <c r="CR45" s="661"/>
      <c r="CS45" s="666"/>
      <c r="CT45" s="661"/>
      <c r="CU45" s="666"/>
      <c r="CV45" s="661"/>
      <c r="CW45" s="666"/>
      <c r="CX45" s="661"/>
      <c r="CY45" s="666"/>
      <c r="CZ45" s="661"/>
      <c r="DA45" s="666"/>
      <c r="DB45" s="661"/>
      <c r="DC45" s="666"/>
      <c r="DD45" s="661"/>
      <c r="DE45" s="666"/>
      <c r="DF45" s="661"/>
      <c r="DG45" s="666"/>
      <c r="DH45" s="661"/>
      <c r="DI45" s="666"/>
      <c r="DJ45" s="661"/>
      <c r="DK45" s="666"/>
      <c r="DL45" s="661"/>
      <c r="DM45" s="666"/>
      <c r="DN45" s="661"/>
      <c r="DO45" s="666"/>
      <c r="DP45" s="661"/>
      <c r="DQ45" s="666"/>
      <c r="DR45" s="661"/>
      <c r="DS45" s="666"/>
      <c r="DT45" s="661"/>
      <c r="DU45" s="666"/>
      <c r="DV45" s="661"/>
      <c r="DW45" s="666"/>
      <c r="DX45" s="661"/>
      <c r="DY45" s="666"/>
      <c r="DZ45" s="661"/>
      <c r="EA45" s="666"/>
      <c r="EB45" s="661"/>
      <c r="EC45" s="662"/>
      <c r="ED45" s="49"/>
      <c r="EE45" s="523">
        <v>0</v>
      </c>
      <c r="EF45" s="530">
        <v>0</v>
      </c>
      <c r="EG45" s="530">
        <v>0</v>
      </c>
      <c r="EH45" s="524">
        <v>0</v>
      </c>
      <c r="EI45" s="49"/>
      <c r="EJ45" s="49"/>
      <c r="EK45" s="32">
        <f t="shared" si="3"/>
        <v>0</v>
      </c>
      <c r="EL45" s="535">
        <f t="shared" si="0"/>
        <v>0</v>
      </c>
      <c r="EM45" s="535">
        <f t="shared" si="1"/>
        <v>0</v>
      </c>
      <c r="EN45" s="34">
        <f t="shared" si="2"/>
        <v>0</v>
      </c>
      <c r="EO45" s="49"/>
      <c r="EP45" s="49"/>
      <c r="EQ45" s="49"/>
      <c r="ER45" s="519"/>
      <c r="ES45" s="519"/>
      <c r="ET45" s="519"/>
      <c r="EU45" s="519"/>
      <c r="EV45" s="50"/>
    </row>
    <row r="46" spans="1:152" ht="9" customHeight="1" x14ac:dyDescent="0.2">
      <c r="A46" s="144"/>
      <c r="B46" s="113" t="s">
        <v>188</v>
      </c>
      <c r="C46" s="106" t="s">
        <v>189</v>
      </c>
      <c r="D46" s="106" t="s">
        <v>190</v>
      </c>
      <c r="E46" s="536" t="s">
        <v>188</v>
      </c>
      <c r="F46" s="855"/>
      <c r="G46" s="855"/>
      <c r="H46" s="669"/>
      <c r="I46" s="669"/>
      <c r="J46" s="669"/>
      <c r="K46" s="669"/>
      <c r="L46" s="669"/>
      <c r="M46" s="669"/>
      <c r="N46" s="669"/>
      <c r="O46" s="669"/>
      <c r="P46" s="669"/>
      <c r="Q46" s="669"/>
      <c r="R46" s="669"/>
      <c r="S46" s="669"/>
      <c r="T46" s="669"/>
      <c r="U46" s="669"/>
      <c r="V46" s="669"/>
      <c r="W46" s="669"/>
      <c r="X46" s="669"/>
      <c r="Y46" s="669"/>
      <c r="Z46" s="669"/>
      <c r="AA46" s="669"/>
      <c r="AB46" s="669"/>
      <c r="AC46" s="669"/>
      <c r="AD46" s="669"/>
      <c r="AE46" s="669"/>
      <c r="AF46" s="669"/>
      <c r="AG46" s="669"/>
      <c r="AH46" s="669"/>
      <c r="AI46" s="669"/>
      <c r="AJ46" s="669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AZ46" s="669"/>
      <c r="BA46" s="669"/>
      <c r="BB46" s="669"/>
      <c r="BC46" s="669"/>
      <c r="BD46" s="669"/>
      <c r="BE46" s="669"/>
      <c r="BF46" s="669"/>
      <c r="BG46" s="669"/>
      <c r="BH46" s="669"/>
      <c r="BI46" s="669"/>
      <c r="BJ46" s="669"/>
      <c r="BK46" s="669"/>
      <c r="BL46" s="669"/>
      <c r="BM46" s="669"/>
      <c r="BN46" s="669"/>
      <c r="BO46" s="669"/>
      <c r="BP46" s="669"/>
      <c r="BQ46" s="669"/>
      <c r="BR46" s="669"/>
      <c r="BS46" s="669"/>
      <c r="BT46" s="669"/>
      <c r="BU46" s="669"/>
      <c r="BV46" s="669"/>
      <c r="BW46" s="669"/>
      <c r="BX46" s="669"/>
      <c r="BY46" s="669"/>
      <c r="BZ46" s="669"/>
      <c r="CA46" s="669"/>
      <c r="CB46" s="669"/>
      <c r="CC46" s="669"/>
      <c r="CD46" s="669"/>
      <c r="CE46" s="669"/>
      <c r="CF46" s="669"/>
      <c r="CG46" s="669"/>
      <c r="CH46" s="669"/>
      <c r="CI46" s="669"/>
      <c r="CJ46" s="669"/>
      <c r="CK46" s="669"/>
      <c r="CL46" s="669"/>
      <c r="CM46" s="669"/>
      <c r="CN46" s="669"/>
      <c r="CO46" s="669"/>
      <c r="CP46" s="669"/>
      <c r="CQ46" s="669"/>
      <c r="CR46" s="669"/>
      <c r="CS46" s="669"/>
      <c r="CT46" s="669"/>
      <c r="CU46" s="669"/>
      <c r="CV46" s="669"/>
      <c r="CW46" s="669"/>
      <c r="CX46" s="669"/>
      <c r="CY46" s="669"/>
      <c r="CZ46" s="669"/>
      <c r="DA46" s="669"/>
      <c r="DB46" s="669"/>
      <c r="DC46" s="669"/>
      <c r="DD46" s="669"/>
      <c r="DE46" s="669"/>
      <c r="DF46" s="669"/>
      <c r="DG46" s="669"/>
      <c r="DH46" s="669"/>
      <c r="DI46" s="669"/>
      <c r="DJ46" s="669"/>
      <c r="DK46" s="669"/>
      <c r="DL46" s="669"/>
      <c r="DM46" s="669"/>
      <c r="DN46" s="669"/>
      <c r="DO46" s="669"/>
      <c r="DP46" s="669"/>
      <c r="DQ46" s="669"/>
      <c r="DR46" s="669"/>
      <c r="DS46" s="669"/>
      <c r="DT46" s="669"/>
      <c r="DU46" s="669"/>
      <c r="DV46" s="669"/>
      <c r="DW46" s="669"/>
      <c r="DX46" s="667"/>
      <c r="DY46" s="670"/>
      <c r="DZ46" s="667"/>
      <c r="EA46" s="670"/>
      <c r="EB46" s="667"/>
      <c r="EC46" s="668"/>
      <c r="ED46" s="49"/>
      <c r="EE46" s="523">
        <v>0</v>
      </c>
      <c r="EF46" s="530">
        <v>0</v>
      </c>
      <c r="EG46" s="530">
        <v>0</v>
      </c>
      <c r="EH46" s="524">
        <v>0</v>
      </c>
      <c r="EI46" s="49"/>
      <c r="EJ46" s="49"/>
      <c r="EK46" s="525">
        <f t="shared" si="3"/>
        <v>0</v>
      </c>
      <c r="EL46" s="533">
        <f t="shared" si="0"/>
        <v>0</v>
      </c>
      <c r="EM46" s="533">
        <f t="shared" si="1"/>
        <v>0</v>
      </c>
      <c r="EN46" s="527">
        <f t="shared" si="2"/>
        <v>0</v>
      </c>
      <c r="EO46" s="49"/>
      <c r="EP46" s="49"/>
      <c r="EQ46" s="49"/>
      <c r="ER46" s="528"/>
      <c r="ES46" s="528"/>
      <c r="ET46" s="528"/>
      <c r="EU46" s="528"/>
      <c r="EV46" s="50"/>
    </row>
    <row r="47" spans="1:152" ht="9" customHeight="1" x14ac:dyDescent="0.2">
      <c r="A47" s="144"/>
      <c r="B47" s="108"/>
      <c r="C47" s="109"/>
      <c r="D47" s="538"/>
      <c r="E47" s="539"/>
      <c r="F47" s="856"/>
      <c r="G47" s="857"/>
      <c r="H47" s="661"/>
      <c r="I47" s="666"/>
      <c r="J47" s="661"/>
      <c r="K47" s="666"/>
      <c r="L47" s="661"/>
      <c r="M47" s="666"/>
      <c r="N47" s="661"/>
      <c r="O47" s="666"/>
      <c r="P47" s="661"/>
      <c r="Q47" s="666"/>
      <c r="R47" s="661"/>
      <c r="S47" s="666"/>
      <c r="T47" s="661"/>
      <c r="U47" s="666"/>
      <c r="V47" s="661"/>
      <c r="W47" s="666"/>
      <c r="X47" s="661"/>
      <c r="Y47" s="666"/>
      <c r="Z47" s="661"/>
      <c r="AA47" s="666"/>
      <c r="AB47" s="661"/>
      <c r="AC47" s="666"/>
      <c r="AD47" s="661"/>
      <c r="AE47" s="666"/>
      <c r="AF47" s="661"/>
      <c r="AG47" s="666"/>
      <c r="AH47" s="661"/>
      <c r="AI47" s="666"/>
      <c r="AJ47" s="661"/>
      <c r="AK47" s="666"/>
      <c r="AL47" s="661"/>
      <c r="AM47" s="666"/>
      <c r="AN47" s="661"/>
      <c r="AO47" s="666"/>
      <c r="AP47" s="661"/>
      <c r="AQ47" s="666"/>
      <c r="AR47" s="661"/>
      <c r="AS47" s="666"/>
      <c r="AT47" s="661"/>
      <c r="AU47" s="666"/>
      <c r="AV47" s="661"/>
      <c r="AW47" s="666"/>
      <c r="AX47" s="661"/>
      <c r="AY47" s="666"/>
      <c r="AZ47" s="661"/>
      <c r="BA47" s="666"/>
      <c r="BB47" s="661"/>
      <c r="BC47" s="666"/>
      <c r="BD47" s="661"/>
      <c r="BE47" s="666"/>
      <c r="BF47" s="661"/>
      <c r="BG47" s="666"/>
      <c r="BH47" s="661"/>
      <c r="BI47" s="666"/>
      <c r="BJ47" s="661"/>
      <c r="BK47" s="666"/>
      <c r="BL47" s="661"/>
      <c r="BM47" s="666"/>
      <c r="BN47" s="661"/>
      <c r="BO47" s="666"/>
      <c r="BP47" s="661"/>
      <c r="BQ47" s="666"/>
      <c r="BR47" s="661"/>
      <c r="BS47" s="666"/>
      <c r="BT47" s="661"/>
      <c r="BU47" s="666"/>
      <c r="BV47" s="661"/>
      <c r="BW47" s="666"/>
      <c r="BX47" s="661"/>
      <c r="BY47" s="666"/>
      <c r="BZ47" s="661"/>
      <c r="CA47" s="666"/>
      <c r="CB47" s="661"/>
      <c r="CC47" s="666"/>
      <c r="CD47" s="661"/>
      <c r="CE47" s="666"/>
      <c r="CF47" s="661"/>
      <c r="CG47" s="666"/>
      <c r="CH47" s="661"/>
      <c r="CI47" s="666"/>
      <c r="CJ47" s="661"/>
      <c r="CK47" s="666"/>
      <c r="CL47" s="661"/>
      <c r="CM47" s="666"/>
      <c r="CN47" s="661"/>
      <c r="CO47" s="666"/>
      <c r="CP47" s="661"/>
      <c r="CQ47" s="666"/>
      <c r="CR47" s="661"/>
      <c r="CS47" s="666"/>
      <c r="CT47" s="661"/>
      <c r="CU47" s="666"/>
      <c r="CV47" s="661"/>
      <c r="CW47" s="666"/>
      <c r="CX47" s="661"/>
      <c r="CY47" s="666"/>
      <c r="CZ47" s="661"/>
      <c r="DA47" s="666"/>
      <c r="DB47" s="661"/>
      <c r="DC47" s="666"/>
      <c r="DD47" s="661"/>
      <c r="DE47" s="666"/>
      <c r="DF47" s="661"/>
      <c r="DG47" s="666"/>
      <c r="DH47" s="661"/>
      <c r="DI47" s="666"/>
      <c r="DJ47" s="661"/>
      <c r="DK47" s="666"/>
      <c r="DL47" s="661"/>
      <c r="DM47" s="666"/>
      <c r="DN47" s="661"/>
      <c r="DO47" s="666"/>
      <c r="DP47" s="661"/>
      <c r="DQ47" s="666"/>
      <c r="DR47" s="661"/>
      <c r="DS47" s="666"/>
      <c r="DT47" s="661"/>
      <c r="DU47" s="666"/>
      <c r="DV47" s="661"/>
      <c r="DW47" s="666"/>
      <c r="DX47" s="661"/>
      <c r="DY47" s="666"/>
      <c r="DZ47" s="661"/>
      <c r="EA47" s="666"/>
      <c r="EB47" s="661"/>
      <c r="EC47" s="662"/>
      <c r="ED47" s="49"/>
      <c r="EE47" s="523">
        <v>0</v>
      </c>
      <c r="EF47" s="530">
        <v>0</v>
      </c>
      <c r="EG47" s="530">
        <v>0</v>
      </c>
      <c r="EH47" s="524">
        <v>0</v>
      </c>
      <c r="EI47" s="49"/>
      <c r="EJ47" s="49"/>
      <c r="EK47" s="32">
        <f t="shared" si="3"/>
        <v>0</v>
      </c>
      <c r="EL47" s="535">
        <f t="shared" si="0"/>
        <v>0</v>
      </c>
      <c r="EM47" s="535">
        <f t="shared" si="1"/>
        <v>0</v>
      </c>
      <c r="EN47" s="34">
        <f t="shared" si="2"/>
        <v>0</v>
      </c>
      <c r="EO47" s="49"/>
      <c r="EP47" s="49"/>
      <c r="EQ47" s="49"/>
      <c r="ER47" s="519"/>
      <c r="ES47" s="519"/>
      <c r="ET47" s="519"/>
      <c r="EU47" s="519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37" t="s">
        <v>14</v>
      </c>
      <c r="F48" s="858"/>
      <c r="G48" s="859"/>
      <c r="H48" s="842"/>
      <c r="I48" s="843"/>
      <c r="J48" s="842"/>
      <c r="K48" s="843"/>
      <c r="L48" s="842"/>
      <c r="M48" s="843"/>
      <c r="N48" s="842"/>
      <c r="O48" s="843"/>
      <c r="P48" s="842"/>
      <c r="Q48" s="843"/>
      <c r="R48" s="842"/>
      <c r="S48" s="843"/>
      <c r="T48" s="669">
        <v>10</v>
      </c>
      <c r="U48" s="669"/>
      <c r="V48" s="669">
        <v>10</v>
      </c>
      <c r="W48" s="669"/>
      <c r="X48" s="669">
        <v>10</v>
      </c>
      <c r="Y48" s="669"/>
      <c r="Z48" s="669">
        <v>10</v>
      </c>
      <c r="AA48" s="669"/>
      <c r="AB48" s="669">
        <v>10</v>
      </c>
      <c r="AC48" s="669"/>
      <c r="AD48" s="669">
        <v>10</v>
      </c>
      <c r="AE48" s="669"/>
      <c r="AF48" s="669">
        <v>10</v>
      </c>
      <c r="AG48" s="669"/>
      <c r="AH48" s="669">
        <v>10</v>
      </c>
      <c r="AI48" s="669"/>
      <c r="AJ48" s="669">
        <v>10</v>
      </c>
      <c r="AK48" s="669"/>
      <c r="AL48" s="669">
        <v>10</v>
      </c>
      <c r="AM48" s="669"/>
      <c r="AN48" s="669">
        <v>10</v>
      </c>
      <c r="AO48" s="669"/>
      <c r="AP48" s="669">
        <v>5</v>
      </c>
      <c r="AQ48" s="669"/>
      <c r="AR48" s="669">
        <v>5</v>
      </c>
      <c r="AS48" s="669"/>
      <c r="AT48" s="669">
        <v>10</v>
      </c>
      <c r="AU48" s="669"/>
      <c r="AV48" s="669">
        <v>10</v>
      </c>
      <c r="AW48" s="669"/>
      <c r="AX48" s="669">
        <v>10</v>
      </c>
      <c r="AY48" s="669"/>
      <c r="AZ48" s="669">
        <v>10</v>
      </c>
      <c r="BA48" s="669"/>
      <c r="BB48" s="669">
        <v>10</v>
      </c>
      <c r="BC48" s="669"/>
      <c r="BD48" s="669">
        <v>10</v>
      </c>
      <c r="BE48" s="669"/>
      <c r="BF48" s="669">
        <v>10</v>
      </c>
      <c r="BG48" s="669"/>
      <c r="BH48" s="669">
        <v>10</v>
      </c>
      <c r="BI48" s="669"/>
      <c r="BJ48" s="669">
        <v>10</v>
      </c>
      <c r="BK48" s="669"/>
      <c r="BL48" s="669">
        <v>10</v>
      </c>
      <c r="BM48" s="669"/>
      <c r="BN48" s="669">
        <v>5</v>
      </c>
      <c r="BO48" s="669"/>
      <c r="BP48" s="669">
        <v>5</v>
      </c>
      <c r="BQ48" s="669"/>
      <c r="BR48" s="669">
        <v>10</v>
      </c>
      <c r="BS48" s="669"/>
      <c r="BT48" s="669">
        <v>10</v>
      </c>
      <c r="BU48" s="669"/>
      <c r="BV48" s="669">
        <v>10</v>
      </c>
      <c r="BW48" s="669"/>
      <c r="BX48" s="669">
        <v>10</v>
      </c>
      <c r="BY48" s="669"/>
      <c r="BZ48" s="669">
        <v>10</v>
      </c>
      <c r="CA48" s="669"/>
      <c r="CB48" s="669">
        <v>10</v>
      </c>
      <c r="CC48" s="669"/>
      <c r="CD48" s="667"/>
      <c r="CE48" s="670"/>
      <c r="CF48" s="667"/>
      <c r="CG48" s="670"/>
      <c r="CH48" s="667"/>
      <c r="CI48" s="670"/>
      <c r="CJ48" s="667"/>
      <c r="CK48" s="670"/>
      <c r="CL48" s="667"/>
      <c r="CM48" s="670"/>
      <c r="CN48" s="667"/>
      <c r="CO48" s="670"/>
      <c r="CP48" s="667"/>
      <c r="CQ48" s="670"/>
      <c r="CR48" s="667"/>
      <c r="CS48" s="670"/>
      <c r="CT48" s="667"/>
      <c r="CU48" s="670"/>
      <c r="CV48" s="667"/>
      <c r="CW48" s="670"/>
      <c r="CX48" s="667"/>
      <c r="CY48" s="670"/>
      <c r="CZ48" s="667"/>
      <c r="DA48" s="670"/>
      <c r="DB48" s="667"/>
      <c r="DC48" s="670"/>
      <c r="DD48" s="667"/>
      <c r="DE48" s="670"/>
      <c r="DF48" s="667"/>
      <c r="DG48" s="670"/>
      <c r="DH48" s="667"/>
      <c r="DI48" s="670"/>
      <c r="DJ48" s="667"/>
      <c r="DK48" s="670"/>
      <c r="DL48" s="667"/>
      <c r="DM48" s="670"/>
      <c r="DN48" s="667"/>
      <c r="DO48" s="670"/>
      <c r="DP48" s="667"/>
      <c r="DQ48" s="670"/>
      <c r="DR48" s="669">
        <v>10</v>
      </c>
      <c r="DS48" s="669"/>
      <c r="DT48" s="669">
        <v>10</v>
      </c>
      <c r="DU48" s="669"/>
      <c r="DV48" s="669">
        <v>10</v>
      </c>
      <c r="DW48" s="669"/>
      <c r="DX48" s="667"/>
      <c r="DY48" s="670"/>
      <c r="DZ48" s="667"/>
      <c r="EA48" s="670"/>
      <c r="EB48" s="667"/>
      <c r="EC48" s="668"/>
      <c r="ED48" s="49"/>
      <c r="EE48" s="523">
        <v>0</v>
      </c>
      <c r="EF48" s="530">
        <v>0</v>
      </c>
      <c r="EG48" s="530">
        <v>0</v>
      </c>
      <c r="EH48" s="524">
        <v>0</v>
      </c>
      <c r="EI48" s="49"/>
      <c r="EJ48" s="49"/>
      <c r="EK48" s="525">
        <f t="shared" si="3"/>
        <v>0</v>
      </c>
      <c r="EL48" s="533">
        <f t="shared" si="0"/>
        <v>0</v>
      </c>
      <c r="EM48" s="533">
        <f t="shared" si="1"/>
        <v>0</v>
      </c>
      <c r="EN48" s="527">
        <f t="shared" si="2"/>
        <v>0</v>
      </c>
      <c r="EO48" s="49"/>
      <c r="EP48" s="49"/>
      <c r="EQ48" s="49"/>
      <c r="ER48" s="528"/>
      <c r="ES48" s="528"/>
      <c r="ET48" s="528"/>
      <c r="EU48" s="528"/>
      <c r="EV48" s="50"/>
    </row>
    <row r="49" spans="1:152" ht="9" customHeight="1" x14ac:dyDescent="0.2">
      <c r="A49" s="144"/>
      <c r="B49" s="108"/>
      <c r="C49" s="109"/>
      <c r="D49" s="538"/>
      <c r="E49" s="539"/>
      <c r="F49" s="541"/>
      <c r="G49" s="541"/>
      <c r="H49" s="542"/>
      <c r="I49" s="542"/>
      <c r="J49" s="542"/>
      <c r="K49" s="542"/>
      <c r="L49" s="542"/>
      <c r="M49" s="542"/>
      <c r="N49" s="542"/>
      <c r="O49" s="542"/>
      <c r="P49" s="542"/>
      <c r="Q49" s="542"/>
      <c r="R49" s="542"/>
      <c r="S49" s="542"/>
      <c r="T49" s="661" t="s">
        <v>41</v>
      </c>
      <c r="U49" s="759"/>
      <c r="V49" s="759"/>
      <c r="W49" s="759"/>
      <c r="X49" s="759"/>
      <c r="Y49" s="759"/>
      <c r="Z49" s="759"/>
      <c r="AA49" s="759"/>
      <c r="AB49" s="759"/>
      <c r="AC49" s="759"/>
      <c r="AD49" s="759"/>
      <c r="AE49" s="759"/>
      <c r="AF49" s="759"/>
      <c r="AG49" s="759"/>
      <c r="AH49" s="759"/>
      <c r="AI49" s="759"/>
      <c r="AJ49" s="759"/>
      <c r="AK49" s="759"/>
      <c r="AL49" s="759"/>
      <c r="AM49" s="759"/>
      <c r="AN49" s="759"/>
      <c r="AO49" s="759"/>
      <c r="AP49" s="759"/>
      <c r="AQ49" s="759"/>
      <c r="AR49" s="759"/>
      <c r="AS49" s="759"/>
      <c r="AT49" s="759"/>
      <c r="AU49" s="759"/>
      <c r="AV49" s="759"/>
      <c r="AW49" s="759"/>
      <c r="AX49" s="759"/>
      <c r="AY49" s="759"/>
      <c r="AZ49" s="759"/>
      <c r="BA49" s="759"/>
      <c r="BB49" s="759"/>
      <c r="BC49" s="759"/>
      <c r="BD49" s="759"/>
      <c r="BE49" s="759"/>
      <c r="BF49" s="759"/>
      <c r="BG49" s="759"/>
      <c r="BH49" s="759"/>
      <c r="BI49" s="759"/>
      <c r="BJ49" s="759"/>
      <c r="BK49" s="759"/>
      <c r="BL49" s="759"/>
      <c r="BM49" s="759"/>
      <c r="BN49" s="759"/>
      <c r="BO49" s="666"/>
      <c r="BP49" s="661" t="s">
        <v>42</v>
      </c>
      <c r="BQ49" s="759"/>
      <c r="BR49" s="759"/>
      <c r="BS49" s="759"/>
      <c r="BT49" s="759"/>
      <c r="BU49" s="759"/>
      <c r="BV49" s="759"/>
      <c r="BW49" s="759"/>
      <c r="BX49" s="759"/>
      <c r="BY49" s="759"/>
      <c r="BZ49" s="759"/>
      <c r="CA49" s="759"/>
      <c r="CB49" s="759"/>
      <c r="CC49" s="759"/>
      <c r="CD49" s="477"/>
      <c r="CE49" s="477"/>
      <c r="CF49" s="477"/>
      <c r="CG49" s="477"/>
      <c r="CH49" s="477"/>
      <c r="CI49" s="477"/>
      <c r="CJ49" s="477"/>
      <c r="CK49" s="477"/>
      <c r="CL49" s="477"/>
      <c r="CM49" s="476"/>
      <c r="CN49" s="661"/>
      <c r="CO49" s="666"/>
      <c r="CP49" s="661"/>
      <c r="CQ49" s="666"/>
      <c r="CR49" s="661"/>
      <c r="CS49" s="666"/>
      <c r="CT49" s="661"/>
      <c r="CU49" s="666"/>
      <c r="CV49" s="661"/>
      <c r="CW49" s="666"/>
      <c r="CX49" s="661"/>
      <c r="CY49" s="666"/>
      <c r="CZ49" s="661"/>
      <c r="DA49" s="666"/>
      <c r="DB49" s="661"/>
      <c r="DC49" s="666"/>
      <c r="DD49" s="661"/>
      <c r="DE49" s="666"/>
      <c r="DF49" s="661"/>
      <c r="DG49" s="666"/>
      <c r="DH49" s="661"/>
      <c r="DI49" s="666"/>
      <c r="DJ49" s="661"/>
      <c r="DK49" s="666"/>
      <c r="DL49" s="661"/>
      <c r="DM49" s="666"/>
      <c r="DN49" s="475"/>
      <c r="DO49" s="759" t="s">
        <v>43</v>
      </c>
      <c r="DP49" s="759"/>
      <c r="DQ49" s="759"/>
      <c r="DR49" s="759"/>
      <c r="DS49" s="759"/>
      <c r="DT49" s="759"/>
      <c r="DU49" s="759"/>
      <c r="DV49" s="759"/>
      <c r="DW49" s="759"/>
      <c r="DX49" s="759"/>
      <c r="DY49" s="666"/>
      <c r="DZ49" s="661"/>
      <c r="EA49" s="666"/>
      <c r="EB49" s="661"/>
      <c r="EC49" s="662"/>
      <c r="ED49" s="49"/>
      <c r="EE49" s="523">
        <v>0</v>
      </c>
      <c r="EF49" s="530">
        <v>0</v>
      </c>
      <c r="EG49" s="530">
        <v>0</v>
      </c>
      <c r="EH49" s="524">
        <v>0</v>
      </c>
      <c r="EI49" s="49"/>
      <c r="EJ49" s="49"/>
      <c r="EK49" s="32">
        <f t="shared" si="3"/>
        <v>0</v>
      </c>
      <c r="EL49" s="535">
        <f t="shared" si="0"/>
        <v>0</v>
      </c>
      <c r="EM49" s="535">
        <f t="shared" si="1"/>
        <v>0</v>
      </c>
      <c r="EN49" s="34">
        <f t="shared" si="2"/>
        <v>0</v>
      </c>
      <c r="EO49" s="49"/>
      <c r="EP49" s="49"/>
      <c r="EQ49" s="49"/>
      <c r="ER49" s="519"/>
      <c r="ES49" s="519"/>
      <c r="ET49" s="519"/>
      <c r="EU49" s="519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37" t="s">
        <v>0</v>
      </c>
      <c r="F50" s="854"/>
      <c r="G50" s="854"/>
      <c r="H50" s="853"/>
      <c r="I50" s="853"/>
      <c r="J50" s="853"/>
      <c r="K50" s="853"/>
      <c r="L50" s="853"/>
      <c r="M50" s="853"/>
      <c r="N50" s="853"/>
      <c r="O50" s="853"/>
      <c r="P50" s="853"/>
      <c r="Q50" s="853"/>
      <c r="R50" s="853"/>
      <c r="S50" s="853"/>
      <c r="T50" s="770">
        <v>10</v>
      </c>
      <c r="U50" s="770"/>
      <c r="V50" s="770">
        <v>10</v>
      </c>
      <c r="W50" s="770"/>
      <c r="X50" s="770">
        <v>10</v>
      </c>
      <c r="Y50" s="770"/>
      <c r="Z50" s="770">
        <v>10</v>
      </c>
      <c r="AA50" s="770"/>
      <c r="AB50" s="770">
        <v>10</v>
      </c>
      <c r="AC50" s="770"/>
      <c r="AD50" s="770">
        <v>10</v>
      </c>
      <c r="AE50" s="770"/>
      <c r="AF50" s="770">
        <v>10</v>
      </c>
      <c r="AG50" s="770"/>
      <c r="AH50" s="770">
        <v>10</v>
      </c>
      <c r="AI50" s="770"/>
      <c r="AJ50" s="770">
        <v>10</v>
      </c>
      <c r="AK50" s="770"/>
      <c r="AL50" s="770">
        <v>10</v>
      </c>
      <c r="AM50" s="770"/>
      <c r="AN50" s="770">
        <v>10</v>
      </c>
      <c r="AO50" s="770"/>
      <c r="AP50" s="770">
        <v>5</v>
      </c>
      <c r="AQ50" s="770"/>
      <c r="AR50" s="770">
        <v>5</v>
      </c>
      <c r="AS50" s="770"/>
      <c r="AT50" s="770">
        <v>10</v>
      </c>
      <c r="AU50" s="770"/>
      <c r="AV50" s="770">
        <v>10</v>
      </c>
      <c r="AW50" s="770"/>
      <c r="AX50" s="770">
        <v>10</v>
      </c>
      <c r="AY50" s="770"/>
      <c r="AZ50" s="770">
        <v>10</v>
      </c>
      <c r="BA50" s="770"/>
      <c r="BB50" s="770">
        <v>10</v>
      </c>
      <c r="BC50" s="770"/>
      <c r="BD50" s="770">
        <v>10</v>
      </c>
      <c r="BE50" s="770"/>
      <c r="BF50" s="770">
        <v>10</v>
      </c>
      <c r="BG50" s="770"/>
      <c r="BH50" s="770">
        <v>10</v>
      </c>
      <c r="BI50" s="770"/>
      <c r="BJ50" s="770">
        <v>10</v>
      </c>
      <c r="BK50" s="770"/>
      <c r="BL50" s="770">
        <v>10</v>
      </c>
      <c r="BM50" s="770"/>
      <c r="BN50" s="770">
        <v>5</v>
      </c>
      <c r="BO50" s="770"/>
      <c r="BP50" s="667"/>
      <c r="BQ50" s="670"/>
      <c r="BR50" s="667"/>
      <c r="BS50" s="670"/>
      <c r="BT50" s="667"/>
      <c r="BU50" s="670"/>
      <c r="BV50" s="667"/>
      <c r="BW50" s="670"/>
      <c r="BX50" s="667"/>
      <c r="BY50" s="670"/>
      <c r="BZ50" s="667"/>
      <c r="CA50" s="670"/>
      <c r="CB50" s="667"/>
      <c r="CC50" s="670"/>
      <c r="CD50" s="667"/>
      <c r="CE50" s="670"/>
      <c r="CF50" s="667"/>
      <c r="CG50" s="670"/>
      <c r="CH50" s="667"/>
      <c r="CI50" s="670"/>
      <c r="CJ50" s="667"/>
      <c r="CK50" s="670"/>
      <c r="CL50" s="667"/>
      <c r="CM50" s="670"/>
      <c r="CN50" s="669">
        <v>10</v>
      </c>
      <c r="CO50" s="669"/>
      <c r="CP50" s="669">
        <v>10</v>
      </c>
      <c r="CQ50" s="669"/>
      <c r="CR50" s="669">
        <v>10</v>
      </c>
      <c r="CS50" s="669"/>
      <c r="CT50" s="669">
        <v>10</v>
      </c>
      <c r="CU50" s="669"/>
      <c r="CV50" s="669">
        <v>10</v>
      </c>
      <c r="CW50" s="669"/>
      <c r="CX50" s="669">
        <v>10</v>
      </c>
      <c r="CY50" s="669"/>
      <c r="CZ50" s="667"/>
      <c r="DA50" s="670"/>
      <c r="DB50" s="667"/>
      <c r="DC50" s="670"/>
      <c r="DD50" s="667"/>
      <c r="DE50" s="670"/>
      <c r="DF50" s="667"/>
      <c r="DG50" s="670"/>
      <c r="DH50" s="667"/>
      <c r="DI50" s="670"/>
      <c r="DJ50" s="667"/>
      <c r="DK50" s="670"/>
      <c r="DL50" s="667"/>
      <c r="DM50" s="670"/>
      <c r="DN50" s="667"/>
      <c r="DO50" s="670"/>
      <c r="DP50" s="667"/>
      <c r="DQ50" s="670"/>
      <c r="DR50" s="667"/>
      <c r="DS50" s="670"/>
      <c r="DT50" s="667"/>
      <c r="DU50" s="670"/>
      <c r="DV50" s="667"/>
      <c r="DW50" s="670"/>
      <c r="DX50" s="667"/>
      <c r="DY50" s="670"/>
      <c r="DZ50" s="667"/>
      <c r="EA50" s="670"/>
      <c r="EB50" s="667"/>
      <c r="EC50" s="668"/>
      <c r="ED50" s="49"/>
      <c r="EE50" s="523">
        <v>0</v>
      </c>
      <c r="EF50" s="530">
        <v>0</v>
      </c>
      <c r="EG50" s="530">
        <v>0</v>
      </c>
      <c r="EH50" s="524">
        <v>0</v>
      </c>
      <c r="EI50" s="49"/>
      <c r="EJ50" s="49"/>
      <c r="EK50" s="525">
        <f t="shared" si="3"/>
        <v>0</v>
      </c>
      <c r="EL50" s="533">
        <f t="shared" si="0"/>
        <v>0</v>
      </c>
      <c r="EM50" s="533">
        <f t="shared" si="1"/>
        <v>0</v>
      </c>
      <c r="EN50" s="527">
        <f t="shared" si="2"/>
        <v>0</v>
      </c>
      <c r="EO50" s="49"/>
      <c r="EP50" s="49"/>
      <c r="EQ50" s="49"/>
      <c r="ER50" s="528"/>
      <c r="ES50" s="528"/>
      <c r="ET50" s="528"/>
      <c r="EU50" s="528"/>
      <c r="EV50" s="50"/>
    </row>
    <row r="51" spans="1:152" ht="16.5" customHeight="1" x14ac:dyDescent="0.2">
      <c r="A51" s="188"/>
      <c r="B51" s="112"/>
      <c r="C51" s="109"/>
      <c r="D51" s="538"/>
      <c r="E51" s="539"/>
      <c r="F51" s="540"/>
      <c r="G51" s="540"/>
      <c r="H51" s="543"/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760" t="s">
        <v>117</v>
      </c>
      <c r="U51" s="761"/>
      <c r="V51" s="761"/>
      <c r="W51" s="761"/>
      <c r="X51" s="761"/>
      <c r="Y51" s="761"/>
      <c r="Z51" s="761"/>
      <c r="AA51" s="761"/>
      <c r="AB51" s="761"/>
      <c r="AC51" s="761"/>
      <c r="AD51" s="761"/>
      <c r="AE51" s="761"/>
      <c r="AF51" s="761"/>
      <c r="AG51" s="761"/>
      <c r="AH51" s="761"/>
      <c r="AI51" s="761"/>
      <c r="AJ51" s="761"/>
      <c r="AK51" s="761"/>
      <c r="AL51" s="761"/>
      <c r="AM51" s="761"/>
      <c r="AN51" s="761"/>
      <c r="AO51" s="761"/>
      <c r="AP51" s="761"/>
      <c r="AQ51" s="762"/>
      <c r="AR51" s="760" t="s">
        <v>120</v>
      </c>
      <c r="AS51" s="761"/>
      <c r="AT51" s="761"/>
      <c r="AU51" s="761"/>
      <c r="AV51" s="761"/>
      <c r="AW51" s="761"/>
      <c r="AX51" s="761"/>
      <c r="AY51" s="761"/>
      <c r="AZ51" s="761"/>
      <c r="BA51" s="761"/>
      <c r="BB51" s="761"/>
      <c r="BC51" s="761"/>
      <c r="BD51" s="761"/>
      <c r="BE51" s="761"/>
      <c r="BF51" s="761"/>
      <c r="BG51" s="761"/>
      <c r="BH51" s="761"/>
      <c r="BI51" s="761"/>
      <c r="BJ51" s="761"/>
      <c r="BK51" s="761"/>
      <c r="BL51" s="761"/>
      <c r="BM51" s="761"/>
      <c r="BN51" s="761"/>
      <c r="BO51" s="762"/>
      <c r="BP51" s="661" t="s">
        <v>39</v>
      </c>
      <c r="BQ51" s="759"/>
      <c r="BR51" s="759"/>
      <c r="BS51" s="759"/>
      <c r="BT51" s="759"/>
      <c r="BU51" s="759"/>
      <c r="BV51" s="759"/>
      <c r="BW51" s="759"/>
      <c r="BX51" s="759"/>
      <c r="BY51" s="759"/>
      <c r="BZ51" s="759"/>
      <c r="CA51" s="759"/>
      <c r="CB51" s="759"/>
      <c r="CC51" s="759"/>
      <c r="CD51" s="759"/>
      <c r="CE51" s="759"/>
      <c r="CF51" s="759"/>
      <c r="CG51" s="759"/>
      <c r="CH51" s="759"/>
      <c r="CI51" s="759"/>
      <c r="CJ51" s="759"/>
      <c r="CK51" s="759"/>
      <c r="CL51" s="759"/>
      <c r="CM51" s="666"/>
      <c r="CN51" s="661" t="s">
        <v>40</v>
      </c>
      <c r="CO51" s="759"/>
      <c r="CP51" s="759"/>
      <c r="CQ51" s="759"/>
      <c r="CR51" s="759"/>
      <c r="CS51" s="759"/>
      <c r="CT51" s="759"/>
      <c r="CU51" s="759"/>
      <c r="CV51" s="759"/>
      <c r="CW51" s="759"/>
      <c r="CX51" s="759"/>
      <c r="CY51" s="759"/>
      <c r="CZ51" s="759"/>
      <c r="DA51" s="759"/>
      <c r="DB51" s="759"/>
      <c r="DC51" s="666"/>
      <c r="DD51" s="661"/>
      <c r="DE51" s="666"/>
      <c r="DF51" s="661"/>
      <c r="DG51" s="666"/>
      <c r="DH51" s="661"/>
      <c r="DI51" s="666"/>
      <c r="DJ51" s="661"/>
      <c r="DK51" s="666"/>
      <c r="DL51" s="475"/>
      <c r="DM51" s="476"/>
      <c r="DN51" s="661"/>
      <c r="DO51" s="666"/>
      <c r="DP51" s="661"/>
      <c r="DQ51" s="666"/>
      <c r="DR51" s="661"/>
      <c r="DS51" s="666"/>
      <c r="DT51" s="661"/>
      <c r="DU51" s="666"/>
      <c r="DV51" s="661"/>
      <c r="DW51" s="666"/>
      <c r="DX51" s="661"/>
      <c r="DY51" s="666"/>
      <c r="DZ51" s="661"/>
      <c r="EA51" s="666"/>
      <c r="EB51" s="661"/>
      <c r="EC51" s="662"/>
      <c r="ED51" s="49"/>
      <c r="EE51" s="523">
        <v>0</v>
      </c>
      <c r="EF51" s="530">
        <v>0</v>
      </c>
      <c r="EG51" s="530">
        <v>0</v>
      </c>
      <c r="EH51" s="524">
        <v>0</v>
      </c>
      <c r="EI51" s="49"/>
      <c r="EJ51" s="49"/>
      <c r="EK51" s="32">
        <f t="shared" si="3"/>
        <v>0</v>
      </c>
      <c r="EL51" s="535">
        <f t="shared" si="0"/>
        <v>0</v>
      </c>
      <c r="EM51" s="535">
        <f t="shared" si="1"/>
        <v>0</v>
      </c>
      <c r="EN51" s="34">
        <f t="shared" si="2"/>
        <v>0</v>
      </c>
      <c r="EO51" s="49"/>
      <c r="EP51" s="49"/>
      <c r="EQ51" s="49"/>
      <c r="ER51" s="519"/>
      <c r="ES51" s="519"/>
      <c r="ET51" s="519"/>
      <c r="EU51" s="519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37" t="s">
        <v>21</v>
      </c>
      <c r="F52" s="854"/>
      <c r="G52" s="854"/>
      <c r="H52" s="853"/>
      <c r="I52" s="853"/>
      <c r="J52" s="853"/>
      <c r="K52" s="853"/>
      <c r="L52" s="853"/>
      <c r="M52" s="853"/>
      <c r="N52" s="853"/>
      <c r="O52" s="853"/>
      <c r="P52" s="853"/>
      <c r="Q52" s="853"/>
      <c r="R52" s="853"/>
      <c r="S52" s="853"/>
      <c r="T52" s="853"/>
      <c r="U52" s="853"/>
      <c r="V52" s="853"/>
      <c r="W52" s="853"/>
      <c r="X52" s="853"/>
      <c r="Y52" s="853"/>
      <c r="Z52" s="853"/>
      <c r="AA52" s="853"/>
      <c r="AB52" s="853"/>
      <c r="AC52" s="853"/>
      <c r="AD52" s="853"/>
      <c r="AE52" s="853"/>
      <c r="AF52" s="853"/>
      <c r="AG52" s="853"/>
      <c r="AH52" s="853"/>
      <c r="AI52" s="853"/>
      <c r="AJ52" s="853"/>
      <c r="AK52" s="853"/>
      <c r="AL52" s="853"/>
      <c r="AM52" s="853"/>
      <c r="AN52" s="853"/>
      <c r="AO52" s="853"/>
      <c r="AP52" s="853"/>
      <c r="AQ52" s="853"/>
      <c r="AR52" s="669">
        <v>10</v>
      </c>
      <c r="AS52" s="669"/>
      <c r="AT52" s="669">
        <v>10</v>
      </c>
      <c r="AU52" s="669"/>
      <c r="AV52" s="669">
        <v>10</v>
      </c>
      <c r="AW52" s="669"/>
      <c r="AX52" s="669">
        <v>10</v>
      </c>
      <c r="AY52" s="669"/>
      <c r="AZ52" s="669">
        <v>10</v>
      </c>
      <c r="BA52" s="669"/>
      <c r="BB52" s="669">
        <v>10</v>
      </c>
      <c r="BC52" s="669"/>
      <c r="BD52" s="669">
        <v>10</v>
      </c>
      <c r="BE52" s="669"/>
      <c r="BF52" s="669">
        <v>10</v>
      </c>
      <c r="BG52" s="669"/>
      <c r="BH52" s="669">
        <v>10</v>
      </c>
      <c r="BI52" s="669"/>
      <c r="BJ52" s="669">
        <v>10</v>
      </c>
      <c r="BK52" s="669"/>
      <c r="BL52" s="669">
        <v>10</v>
      </c>
      <c r="BM52" s="669"/>
      <c r="BN52" s="669">
        <v>5</v>
      </c>
      <c r="BO52" s="669"/>
      <c r="BP52" s="669">
        <v>5</v>
      </c>
      <c r="BQ52" s="669"/>
      <c r="BR52" s="669">
        <v>10</v>
      </c>
      <c r="BS52" s="669"/>
      <c r="BT52" s="669">
        <v>10</v>
      </c>
      <c r="BU52" s="669"/>
      <c r="BV52" s="669">
        <v>10</v>
      </c>
      <c r="BW52" s="669"/>
      <c r="BX52" s="669">
        <v>10</v>
      </c>
      <c r="BY52" s="669"/>
      <c r="BZ52" s="669">
        <v>10</v>
      </c>
      <c r="CA52" s="669"/>
      <c r="CB52" s="669">
        <v>10</v>
      </c>
      <c r="CC52" s="669"/>
      <c r="CD52" s="669">
        <v>10</v>
      </c>
      <c r="CE52" s="669"/>
      <c r="CF52" s="669">
        <v>10</v>
      </c>
      <c r="CG52" s="669"/>
      <c r="CH52" s="669">
        <v>10</v>
      </c>
      <c r="CI52" s="669"/>
      <c r="CJ52" s="669">
        <v>10</v>
      </c>
      <c r="CK52" s="669"/>
      <c r="CL52" s="669">
        <v>5</v>
      </c>
      <c r="CM52" s="669"/>
      <c r="CN52" s="669">
        <v>5</v>
      </c>
      <c r="CO52" s="669"/>
      <c r="CP52" s="669">
        <v>10</v>
      </c>
      <c r="CQ52" s="669"/>
      <c r="CR52" s="669">
        <v>10</v>
      </c>
      <c r="CS52" s="669"/>
      <c r="CT52" s="669">
        <v>10</v>
      </c>
      <c r="CU52" s="669"/>
      <c r="CV52" s="669">
        <v>10</v>
      </c>
      <c r="CW52" s="669"/>
      <c r="CX52" s="669">
        <v>10</v>
      </c>
      <c r="CY52" s="669"/>
      <c r="CZ52" s="669">
        <v>10</v>
      </c>
      <c r="DA52" s="669"/>
      <c r="DB52" s="669">
        <v>10</v>
      </c>
      <c r="DC52" s="669"/>
      <c r="DD52" s="669">
        <v>10</v>
      </c>
      <c r="DE52" s="669"/>
      <c r="DF52" s="669">
        <v>10</v>
      </c>
      <c r="DG52" s="669"/>
      <c r="DH52" s="669">
        <v>10</v>
      </c>
      <c r="DI52" s="669"/>
      <c r="DJ52" s="669">
        <v>5</v>
      </c>
      <c r="DK52" s="669"/>
      <c r="DL52" s="667"/>
      <c r="DM52" s="670"/>
      <c r="DN52" s="667"/>
      <c r="DO52" s="670"/>
      <c r="DP52" s="667"/>
      <c r="DQ52" s="670"/>
      <c r="DR52" s="667"/>
      <c r="DS52" s="670"/>
      <c r="DT52" s="667"/>
      <c r="DU52" s="670"/>
      <c r="DV52" s="667"/>
      <c r="DW52" s="670"/>
      <c r="DX52" s="667"/>
      <c r="DY52" s="670"/>
      <c r="DZ52" s="667"/>
      <c r="EA52" s="670"/>
      <c r="EB52" s="667"/>
      <c r="EC52" s="668"/>
      <c r="ED52" s="49"/>
      <c r="EE52" s="523">
        <v>0</v>
      </c>
      <c r="EF52" s="530">
        <v>0</v>
      </c>
      <c r="EG52" s="530">
        <v>0</v>
      </c>
      <c r="EH52" s="524">
        <v>0</v>
      </c>
      <c r="EI52" s="49"/>
      <c r="EJ52" s="49"/>
      <c r="EK52" s="525">
        <f t="shared" si="3"/>
        <v>0</v>
      </c>
      <c r="EL52" s="533">
        <f t="shared" si="0"/>
        <v>0</v>
      </c>
      <c r="EM52" s="533">
        <f t="shared" si="1"/>
        <v>0</v>
      </c>
      <c r="EN52" s="527">
        <f t="shared" si="2"/>
        <v>0</v>
      </c>
      <c r="EO52" s="49"/>
      <c r="EP52" s="49"/>
      <c r="EQ52" s="49"/>
      <c r="ER52" s="528"/>
      <c r="ES52" s="528"/>
      <c r="ET52" s="528"/>
      <c r="EU52" s="528"/>
      <c r="EV52" s="50"/>
    </row>
    <row r="53" spans="1:152" ht="9" customHeight="1" x14ac:dyDescent="0.2">
      <c r="A53" s="144"/>
      <c r="B53" s="108"/>
      <c r="C53" s="109"/>
      <c r="D53" s="538"/>
      <c r="E53" s="539"/>
      <c r="F53" s="545"/>
      <c r="G53" s="545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  <c r="S53" s="547"/>
      <c r="T53" s="548"/>
      <c r="U53" s="546"/>
      <c r="V53" s="546"/>
      <c r="W53" s="546"/>
      <c r="X53" s="546"/>
      <c r="Y53" s="546"/>
      <c r="Z53" s="546"/>
      <c r="AA53" s="546"/>
      <c r="AB53" s="546"/>
      <c r="AC53" s="546"/>
      <c r="AD53" s="546"/>
      <c r="AE53" s="546"/>
      <c r="AF53" s="546"/>
      <c r="AG53" s="546"/>
      <c r="AH53" s="546"/>
      <c r="AI53" s="546"/>
      <c r="AJ53" s="546"/>
      <c r="AK53" s="546"/>
      <c r="AL53" s="546"/>
      <c r="AM53" s="546"/>
      <c r="AN53" s="546"/>
      <c r="AO53" s="546"/>
      <c r="AP53" s="546"/>
      <c r="AQ53" s="547"/>
      <c r="AR53" s="661" t="s">
        <v>44</v>
      </c>
      <c r="AS53" s="759"/>
      <c r="AT53" s="759"/>
      <c r="AU53" s="759"/>
      <c r="AV53" s="759"/>
      <c r="AW53" s="759"/>
      <c r="AX53" s="759"/>
      <c r="AY53" s="759"/>
      <c r="AZ53" s="759"/>
      <c r="BA53" s="759"/>
      <c r="BB53" s="759"/>
      <c r="BC53" s="759"/>
      <c r="BD53" s="759"/>
      <c r="BE53" s="759"/>
      <c r="BF53" s="759"/>
      <c r="BG53" s="759"/>
      <c r="BH53" s="759"/>
      <c r="BI53" s="759"/>
      <c r="BJ53" s="759"/>
      <c r="BK53" s="759"/>
      <c r="BL53" s="759"/>
      <c r="BM53" s="759"/>
      <c r="BN53" s="759"/>
      <c r="BO53" s="666"/>
      <c r="BP53" s="661" t="s">
        <v>45</v>
      </c>
      <c r="BQ53" s="759"/>
      <c r="BR53" s="759"/>
      <c r="BS53" s="759"/>
      <c r="BT53" s="759"/>
      <c r="BU53" s="759"/>
      <c r="BV53" s="759"/>
      <c r="BW53" s="759"/>
      <c r="BX53" s="759"/>
      <c r="BY53" s="759"/>
      <c r="BZ53" s="759"/>
      <c r="CA53" s="759"/>
      <c r="CB53" s="759"/>
      <c r="CC53" s="759"/>
      <c r="CD53" s="759"/>
      <c r="CE53" s="759"/>
      <c r="CF53" s="759"/>
      <c r="CG53" s="759"/>
      <c r="CH53" s="759"/>
      <c r="CI53" s="759"/>
      <c r="CJ53" s="759"/>
      <c r="CK53" s="759"/>
      <c r="CL53" s="759"/>
      <c r="CM53" s="759"/>
      <c r="CN53" s="759"/>
      <c r="CO53" s="759"/>
      <c r="CP53" s="759"/>
      <c r="CQ53" s="759"/>
      <c r="CR53" s="759"/>
      <c r="CS53" s="759"/>
      <c r="CT53" s="759"/>
      <c r="CU53" s="759"/>
      <c r="CV53" s="759"/>
      <c r="CW53" s="759"/>
      <c r="CX53" s="759"/>
      <c r="CY53" s="759"/>
      <c r="CZ53" s="759"/>
      <c r="DA53" s="759"/>
      <c r="DB53" s="759"/>
      <c r="DC53" s="759"/>
      <c r="DD53" s="759"/>
      <c r="DE53" s="759"/>
      <c r="DF53" s="759"/>
      <c r="DG53" s="759"/>
      <c r="DH53" s="759"/>
      <c r="DI53" s="759"/>
      <c r="DJ53" s="759"/>
      <c r="DK53" s="666"/>
      <c r="DL53" s="661"/>
      <c r="DM53" s="666"/>
      <c r="DN53" s="661"/>
      <c r="DO53" s="666"/>
      <c r="DP53" s="661"/>
      <c r="DQ53" s="666"/>
      <c r="DR53" s="661"/>
      <c r="DS53" s="666"/>
      <c r="DT53" s="661"/>
      <c r="DU53" s="666"/>
      <c r="DV53" s="661"/>
      <c r="DW53" s="666"/>
      <c r="DX53" s="661"/>
      <c r="DY53" s="666"/>
      <c r="DZ53" s="661"/>
      <c r="EA53" s="666"/>
      <c r="EB53" s="661"/>
      <c r="EC53" s="662"/>
      <c r="ED53" s="49"/>
      <c r="EE53" s="523">
        <v>0</v>
      </c>
      <c r="EF53" s="530">
        <v>0</v>
      </c>
      <c r="EG53" s="530">
        <v>0</v>
      </c>
      <c r="EH53" s="524">
        <v>0</v>
      </c>
      <c r="EI53" s="49"/>
      <c r="EJ53" s="49"/>
      <c r="EK53" s="32">
        <f t="shared" si="3"/>
        <v>0</v>
      </c>
      <c r="EL53" s="535">
        <f t="shared" si="0"/>
        <v>0</v>
      </c>
      <c r="EM53" s="535">
        <f t="shared" si="1"/>
        <v>0</v>
      </c>
      <c r="EN53" s="34">
        <f t="shared" si="2"/>
        <v>0</v>
      </c>
      <c r="EO53" s="49"/>
      <c r="EP53" s="49"/>
      <c r="EQ53" s="49"/>
      <c r="ER53" s="519"/>
      <c r="ES53" s="519"/>
      <c r="ET53" s="519"/>
      <c r="EU53" s="519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37" t="s">
        <v>14</v>
      </c>
      <c r="F54" s="854"/>
      <c r="G54" s="854"/>
      <c r="H54" s="853"/>
      <c r="I54" s="853"/>
      <c r="J54" s="853"/>
      <c r="K54" s="853"/>
      <c r="L54" s="853"/>
      <c r="M54" s="853"/>
      <c r="N54" s="853"/>
      <c r="O54" s="853"/>
      <c r="P54" s="853"/>
      <c r="Q54" s="853"/>
      <c r="R54" s="853"/>
      <c r="S54" s="853"/>
      <c r="T54" s="853"/>
      <c r="U54" s="853"/>
      <c r="V54" s="853"/>
      <c r="W54" s="853"/>
      <c r="X54" s="853"/>
      <c r="Y54" s="853"/>
      <c r="Z54" s="853"/>
      <c r="AA54" s="853"/>
      <c r="AB54" s="853"/>
      <c r="AC54" s="853"/>
      <c r="AD54" s="853"/>
      <c r="AE54" s="853"/>
      <c r="AF54" s="853"/>
      <c r="AG54" s="853"/>
      <c r="AH54" s="853"/>
      <c r="AI54" s="853"/>
      <c r="AJ54" s="853"/>
      <c r="AK54" s="853"/>
      <c r="AL54" s="853"/>
      <c r="AM54" s="853"/>
      <c r="AN54" s="853"/>
      <c r="AO54" s="853"/>
      <c r="AP54" s="853"/>
      <c r="AQ54" s="853"/>
      <c r="AR54" s="669">
        <v>10</v>
      </c>
      <c r="AS54" s="669"/>
      <c r="AT54" s="669">
        <v>10</v>
      </c>
      <c r="AU54" s="669"/>
      <c r="AV54" s="669">
        <v>10</v>
      </c>
      <c r="AW54" s="669"/>
      <c r="AX54" s="669">
        <v>10</v>
      </c>
      <c r="AY54" s="669"/>
      <c r="AZ54" s="669">
        <v>10</v>
      </c>
      <c r="BA54" s="669"/>
      <c r="BB54" s="669">
        <v>10</v>
      </c>
      <c r="BC54" s="669"/>
      <c r="BD54" s="669">
        <v>10</v>
      </c>
      <c r="BE54" s="669"/>
      <c r="BF54" s="669">
        <v>10</v>
      </c>
      <c r="BG54" s="669"/>
      <c r="BH54" s="669">
        <v>10</v>
      </c>
      <c r="BI54" s="669"/>
      <c r="BJ54" s="669">
        <v>10</v>
      </c>
      <c r="BK54" s="669"/>
      <c r="BL54" s="669">
        <v>10</v>
      </c>
      <c r="BM54" s="669"/>
      <c r="BN54" s="669">
        <v>5</v>
      </c>
      <c r="BO54" s="669"/>
      <c r="BP54" s="669">
        <v>5</v>
      </c>
      <c r="BQ54" s="669"/>
      <c r="BR54" s="669">
        <v>10</v>
      </c>
      <c r="BS54" s="669"/>
      <c r="BT54" s="669">
        <v>10</v>
      </c>
      <c r="BU54" s="669"/>
      <c r="BV54" s="669">
        <v>10</v>
      </c>
      <c r="BW54" s="669"/>
      <c r="BX54" s="669">
        <v>10</v>
      </c>
      <c r="BY54" s="669"/>
      <c r="BZ54" s="669">
        <v>10</v>
      </c>
      <c r="CA54" s="669"/>
      <c r="CB54" s="669">
        <v>10</v>
      </c>
      <c r="CC54" s="669"/>
      <c r="CD54" s="669">
        <v>10</v>
      </c>
      <c r="CE54" s="669"/>
      <c r="CF54" s="669">
        <v>10</v>
      </c>
      <c r="CG54" s="669"/>
      <c r="CH54" s="669">
        <v>10</v>
      </c>
      <c r="CI54" s="669"/>
      <c r="CJ54" s="669">
        <v>10</v>
      </c>
      <c r="CK54" s="669"/>
      <c r="CL54" s="669">
        <v>5</v>
      </c>
      <c r="CM54" s="669"/>
      <c r="CN54" s="669">
        <v>5</v>
      </c>
      <c r="CO54" s="669"/>
      <c r="CP54" s="669">
        <v>10</v>
      </c>
      <c r="CQ54" s="669"/>
      <c r="CR54" s="669">
        <v>10</v>
      </c>
      <c r="CS54" s="669"/>
      <c r="CT54" s="669">
        <v>10</v>
      </c>
      <c r="CU54" s="669"/>
      <c r="CV54" s="669">
        <v>10</v>
      </c>
      <c r="CW54" s="669"/>
      <c r="CX54" s="669">
        <v>10</v>
      </c>
      <c r="CY54" s="669"/>
      <c r="CZ54" s="669">
        <v>10</v>
      </c>
      <c r="DA54" s="669"/>
      <c r="DB54" s="669">
        <v>10</v>
      </c>
      <c r="DC54" s="669"/>
      <c r="DD54" s="669">
        <v>10</v>
      </c>
      <c r="DE54" s="669"/>
      <c r="DF54" s="669">
        <v>10</v>
      </c>
      <c r="DG54" s="669"/>
      <c r="DH54" s="669">
        <v>10</v>
      </c>
      <c r="DI54" s="669"/>
      <c r="DJ54" s="669">
        <v>5</v>
      </c>
      <c r="DK54" s="669"/>
      <c r="DL54" s="667"/>
      <c r="DM54" s="670"/>
      <c r="DN54" s="667"/>
      <c r="DO54" s="670"/>
      <c r="DP54" s="667"/>
      <c r="DQ54" s="670"/>
      <c r="DR54" s="667"/>
      <c r="DS54" s="670"/>
      <c r="DT54" s="667"/>
      <c r="DU54" s="670"/>
      <c r="DV54" s="667"/>
      <c r="DW54" s="670"/>
      <c r="DX54" s="667"/>
      <c r="DY54" s="670"/>
      <c r="DZ54" s="667"/>
      <c r="EA54" s="670"/>
      <c r="EB54" s="667"/>
      <c r="EC54" s="668"/>
      <c r="ED54" s="49"/>
      <c r="EE54" s="523">
        <v>0</v>
      </c>
      <c r="EF54" s="530">
        <v>0</v>
      </c>
      <c r="EG54" s="530">
        <v>0</v>
      </c>
      <c r="EH54" s="524">
        <v>0</v>
      </c>
      <c r="EI54" s="49"/>
      <c r="EJ54" s="49"/>
      <c r="EK54" s="525">
        <f t="shared" si="3"/>
        <v>0</v>
      </c>
      <c r="EL54" s="533">
        <f t="shared" si="0"/>
        <v>0</v>
      </c>
      <c r="EM54" s="533">
        <f t="shared" si="1"/>
        <v>0</v>
      </c>
      <c r="EN54" s="527">
        <f t="shared" si="2"/>
        <v>0</v>
      </c>
      <c r="EO54" s="49"/>
      <c r="EP54" s="49"/>
      <c r="EQ54" s="49"/>
      <c r="ER54" s="528"/>
      <c r="ES54" s="528"/>
      <c r="ET54" s="528"/>
      <c r="EU54" s="528"/>
      <c r="EV54" s="50"/>
    </row>
    <row r="55" spans="1:152" ht="15.75" customHeight="1" x14ac:dyDescent="0.2">
      <c r="A55" s="144"/>
      <c r="B55" s="108"/>
      <c r="C55" s="109"/>
      <c r="D55" s="538"/>
      <c r="E55" s="539"/>
      <c r="F55" s="540"/>
      <c r="G55" s="540"/>
      <c r="H55" s="543"/>
      <c r="I55" s="543"/>
      <c r="J55" s="543"/>
      <c r="K55" s="543"/>
      <c r="L55" s="543"/>
      <c r="M55" s="543"/>
      <c r="N55" s="543"/>
      <c r="O55" s="543"/>
      <c r="P55" s="543"/>
      <c r="Q55" s="543"/>
      <c r="R55" s="543"/>
      <c r="S55" s="544"/>
      <c r="T55" s="549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4"/>
      <c r="AR55" s="779" t="s">
        <v>50</v>
      </c>
      <c r="AS55" s="780"/>
      <c r="AT55" s="780"/>
      <c r="AU55" s="780"/>
      <c r="AV55" s="780"/>
      <c r="AW55" s="780"/>
      <c r="AX55" s="780"/>
      <c r="AY55" s="780"/>
      <c r="AZ55" s="780"/>
      <c r="BA55" s="780"/>
      <c r="BB55" s="780"/>
      <c r="BC55" s="780"/>
      <c r="BD55" s="780"/>
      <c r="BE55" s="780"/>
      <c r="BF55" s="780"/>
      <c r="BG55" s="780"/>
      <c r="BH55" s="780"/>
      <c r="BI55" s="780"/>
      <c r="BJ55" s="780"/>
      <c r="BK55" s="780"/>
      <c r="BL55" s="780"/>
      <c r="BM55" s="780"/>
      <c r="BN55" s="780"/>
      <c r="BO55" s="781"/>
      <c r="BP55" s="779" t="s">
        <v>51</v>
      </c>
      <c r="BQ55" s="780"/>
      <c r="BR55" s="780"/>
      <c r="BS55" s="780"/>
      <c r="BT55" s="780"/>
      <c r="BU55" s="780"/>
      <c r="BV55" s="780"/>
      <c r="BW55" s="780"/>
      <c r="BX55" s="780"/>
      <c r="BY55" s="780"/>
      <c r="BZ55" s="780"/>
      <c r="CA55" s="780"/>
      <c r="CB55" s="780"/>
      <c r="CC55" s="780"/>
      <c r="CD55" s="780"/>
      <c r="CE55" s="780"/>
      <c r="CF55" s="780"/>
      <c r="CG55" s="780"/>
      <c r="CH55" s="780"/>
      <c r="CI55" s="780"/>
      <c r="CJ55" s="780"/>
      <c r="CK55" s="780"/>
      <c r="CL55" s="780"/>
      <c r="CM55" s="780"/>
      <c r="CN55" s="780"/>
      <c r="CO55" s="780"/>
      <c r="CP55" s="780"/>
      <c r="CQ55" s="780"/>
      <c r="CR55" s="780"/>
      <c r="CS55" s="780"/>
      <c r="CT55" s="780"/>
      <c r="CU55" s="780"/>
      <c r="CV55" s="780"/>
      <c r="CW55" s="780"/>
      <c r="CX55" s="780"/>
      <c r="CY55" s="780"/>
      <c r="CZ55" s="780"/>
      <c r="DA55" s="780"/>
      <c r="DB55" s="780"/>
      <c r="DC55" s="780"/>
      <c r="DD55" s="780"/>
      <c r="DE55" s="780"/>
      <c r="DF55" s="780"/>
      <c r="DG55" s="780"/>
      <c r="DH55" s="780"/>
      <c r="DI55" s="780"/>
      <c r="DJ55" s="780"/>
      <c r="DK55" s="781"/>
      <c r="DL55" s="661"/>
      <c r="DM55" s="666"/>
      <c r="DN55" s="661"/>
      <c r="DO55" s="666"/>
      <c r="DP55" s="661"/>
      <c r="DQ55" s="666"/>
      <c r="DR55" s="661"/>
      <c r="DS55" s="666"/>
      <c r="DT55" s="661"/>
      <c r="DU55" s="666"/>
      <c r="DV55" s="661"/>
      <c r="DW55" s="666"/>
      <c r="DX55" s="661"/>
      <c r="DY55" s="666"/>
      <c r="DZ55" s="661"/>
      <c r="EA55" s="666"/>
      <c r="EB55" s="661"/>
      <c r="EC55" s="662"/>
      <c r="ED55" s="49"/>
      <c r="EE55" s="523">
        <v>0</v>
      </c>
      <c r="EF55" s="530">
        <v>0</v>
      </c>
      <c r="EG55" s="530">
        <v>0</v>
      </c>
      <c r="EH55" s="524">
        <v>0</v>
      </c>
      <c r="EI55" s="49"/>
      <c r="EJ55" s="49"/>
      <c r="EK55" s="32">
        <f t="shared" si="3"/>
        <v>0</v>
      </c>
      <c r="EL55" s="535">
        <f t="shared" si="0"/>
        <v>0</v>
      </c>
      <c r="EM55" s="535">
        <f t="shared" si="1"/>
        <v>0</v>
      </c>
      <c r="EN55" s="34">
        <f t="shared" si="2"/>
        <v>0</v>
      </c>
      <c r="EO55" s="49"/>
      <c r="EP55" s="49"/>
      <c r="EQ55" s="49"/>
      <c r="ER55" s="519"/>
      <c r="ES55" s="519"/>
      <c r="ET55" s="519"/>
      <c r="EU55" s="519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50" t="s">
        <v>19</v>
      </c>
      <c r="F56" s="683"/>
      <c r="G56" s="683"/>
      <c r="H56" s="681"/>
      <c r="I56" s="681"/>
      <c r="J56" s="681"/>
      <c r="K56" s="681"/>
      <c r="L56" s="681"/>
      <c r="M56" s="681"/>
      <c r="N56" s="681"/>
      <c r="O56" s="681"/>
      <c r="P56" s="681"/>
      <c r="Q56" s="681"/>
      <c r="R56" s="681"/>
      <c r="S56" s="681"/>
      <c r="T56" s="681"/>
      <c r="U56" s="681"/>
      <c r="V56" s="681"/>
      <c r="W56" s="681"/>
      <c r="X56" s="681"/>
      <c r="Y56" s="681"/>
      <c r="Z56" s="681"/>
      <c r="AA56" s="681"/>
      <c r="AB56" s="681"/>
      <c r="AC56" s="681"/>
      <c r="AD56" s="681"/>
      <c r="AE56" s="681"/>
      <c r="AF56" s="681"/>
      <c r="AG56" s="681"/>
      <c r="AH56" s="681"/>
      <c r="AI56" s="681"/>
      <c r="AJ56" s="681"/>
      <c r="AK56" s="681"/>
      <c r="AL56" s="681"/>
      <c r="AM56" s="681"/>
      <c r="AN56" s="681"/>
      <c r="AO56" s="681"/>
      <c r="AP56" s="681"/>
      <c r="AQ56" s="681"/>
      <c r="AR56" s="681"/>
      <c r="AS56" s="681"/>
      <c r="AT56" s="681"/>
      <c r="AU56" s="681"/>
      <c r="AV56" s="681"/>
      <c r="AW56" s="681"/>
      <c r="AX56" s="681"/>
      <c r="AY56" s="681"/>
      <c r="AZ56" s="681"/>
      <c r="BA56" s="681"/>
      <c r="BB56" s="681"/>
      <c r="BC56" s="681"/>
      <c r="BD56" s="681"/>
      <c r="BE56" s="681"/>
      <c r="BF56" s="681"/>
      <c r="BG56" s="681"/>
      <c r="BH56" s="681"/>
      <c r="BI56" s="681"/>
      <c r="BJ56" s="681"/>
      <c r="BK56" s="681"/>
      <c r="BL56" s="681"/>
      <c r="BM56" s="681"/>
      <c r="BN56" s="681"/>
      <c r="BO56" s="681"/>
      <c r="BP56" s="681"/>
      <c r="BQ56" s="681"/>
      <c r="BR56" s="681"/>
      <c r="BS56" s="681"/>
      <c r="BT56" s="681"/>
      <c r="BU56" s="681"/>
      <c r="BV56" s="681"/>
      <c r="BW56" s="681"/>
      <c r="BX56" s="681"/>
      <c r="BY56" s="681"/>
      <c r="BZ56" s="681"/>
      <c r="CA56" s="681"/>
      <c r="CB56" s="681"/>
      <c r="CC56" s="681"/>
      <c r="CD56" s="681"/>
      <c r="CE56" s="681"/>
      <c r="CF56" s="681"/>
      <c r="CG56" s="681"/>
      <c r="CH56" s="681"/>
      <c r="CI56" s="681"/>
      <c r="CJ56" s="681"/>
      <c r="CK56" s="681"/>
      <c r="CL56" s="681"/>
      <c r="CM56" s="681"/>
      <c r="CN56" s="681"/>
      <c r="CO56" s="681"/>
      <c r="CP56" s="681"/>
      <c r="CQ56" s="681"/>
      <c r="CR56" s="681"/>
      <c r="CS56" s="681"/>
      <c r="CT56" s="681"/>
      <c r="CU56" s="681"/>
      <c r="CV56" s="681"/>
      <c r="CW56" s="681"/>
      <c r="CX56" s="681"/>
      <c r="CY56" s="681"/>
      <c r="CZ56" s="681"/>
      <c r="DA56" s="681"/>
      <c r="DB56" s="681"/>
      <c r="DC56" s="681"/>
      <c r="DD56" s="681"/>
      <c r="DE56" s="681"/>
      <c r="DF56" s="681"/>
      <c r="DG56" s="681"/>
      <c r="DH56" s="681"/>
      <c r="DI56" s="681"/>
      <c r="DJ56" s="681"/>
      <c r="DK56" s="681"/>
      <c r="DL56" s="681"/>
      <c r="DM56" s="681"/>
      <c r="DN56" s="681"/>
      <c r="DO56" s="681"/>
      <c r="DP56" s="681"/>
      <c r="DQ56" s="681"/>
      <c r="DR56" s="681"/>
      <c r="DS56" s="681"/>
      <c r="DT56" s="681"/>
      <c r="DU56" s="681"/>
      <c r="DV56" s="681"/>
      <c r="DW56" s="681"/>
      <c r="DX56" s="681"/>
      <c r="DY56" s="681"/>
      <c r="DZ56" s="679"/>
      <c r="EA56" s="682"/>
      <c r="EB56" s="679"/>
      <c r="EC56" s="680"/>
      <c r="ED56" s="49"/>
      <c r="EE56" s="523"/>
      <c r="EF56" s="530"/>
      <c r="EG56" s="530"/>
      <c r="EH56" s="524"/>
      <c r="EI56" s="49"/>
      <c r="EJ56" s="49"/>
      <c r="EK56" s="525">
        <f t="shared" si="3"/>
        <v>0</v>
      </c>
      <c r="EL56" s="533">
        <f t="shared" si="0"/>
        <v>0</v>
      </c>
      <c r="EM56" s="533">
        <f t="shared" si="1"/>
        <v>0</v>
      </c>
      <c r="EN56" s="527">
        <f t="shared" si="2"/>
        <v>0</v>
      </c>
      <c r="EO56" s="49"/>
      <c r="EP56" s="49"/>
      <c r="EQ56" s="49"/>
      <c r="ER56" s="528"/>
      <c r="ES56" s="528"/>
      <c r="ET56" s="528"/>
      <c r="EU56" s="528"/>
      <c r="EV56" s="50"/>
    </row>
    <row r="57" spans="1:152" ht="9" hidden="1" customHeight="1" x14ac:dyDescent="0.2">
      <c r="A57" s="144"/>
      <c r="B57" s="119"/>
      <c r="C57" s="521"/>
      <c r="D57" s="195"/>
      <c r="E57" s="551"/>
      <c r="F57" s="677"/>
      <c r="G57" s="678"/>
      <c r="H57" s="671"/>
      <c r="I57" s="675"/>
      <c r="J57" s="671"/>
      <c r="K57" s="675"/>
      <c r="L57" s="671"/>
      <c r="M57" s="675"/>
      <c r="N57" s="671"/>
      <c r="O57" s="675"/>
      <c r="P57" s="671"/>
      <c r="Q57" s="675"/>
      <c r="R57" s="671"/>
      <c r="S57" s="675"/>
      <c r="T57" s="671"/>
      <c r="U57" s="675"/>
      <c r="V57" s="671"/>
      <c r="W57" s="675"/>
      <c r="X57" s="671"/>
      <c r="Y57" s="675"/>
      <c r="Z57" s="671"/>
      <c r="AA57" s="675"/>
      <c r="AB57" s="671"/>
      <c r="AC57" s="675"/>
      <c r="AD57" s="671"/>
      <c r="AE57" s="675"/>
      <c r="AF57" s="671"/>
      <c r="AG57" s="675"/>
      <c r="AH57" s="671"/>
      <c r="AI57" s="675"/>
      <c r="AJ57" s="671"/>
      <c r="AK57" s="675"/>
      <c r="AL57" s="671"/>
      <c r="AM57" s="675"/>
      <c r="AN57" s="671"/>
      <c r="AO57" s="675"/>
      <c r="AP57" s="671"/>
      <c r="AQ57" s="675"/>
      <c r="AR57" s="671"/>
      <c r="AS57" s="675"/>
      <c r="AT57" s="671"/>
      <c r="AU57" s="675"/>
      <c r="AV57" s="671"/>
      <c r="AW57" s="675"/>
      <c r="AX57" s="671"/>
      <c r="AY57" s="675"/>
      <c r="AZ57" s="671"/>
      <c r="BA57" s="675"/>
      <c r="BB57" s="671"/>
      <c r="BC57" s="675"/>
      <c r="BD57" s="671"/>
      <c r="BE57" s="675"/>
      <c r="BF57" s="671"/>
      <c r="BG57" s="675"/>
      <c r="BH57" s="671"/>
      <c r="BI57" s="675"/>
      <c r="BJ57" s="671"/>
      <c r="BK57" s="675"/>
      <c r="BL57" s="671"/>
      <c r="BM57" s="675"/>
      <c r="BN57" s="671"/>
      <c r="BO57" s="675"/>
      <c r="BP57" s="671"/>
      <c r="BQ57" s="675"/>
      <c r="BR57" s="671"/>
      <c r="BS57" s="675"/>
      <c r="BT57" s="671"/>
      <c r="BU57" s="675"/>
      <c r="BV57" s="671"/>
      <c r="BW57" s="675"/>
      <c r="BX57" s="671"/>
      <c r="BY57" s="675"/>
      <c r="BZ57" s="671"/>
      <c r="CA57" s="675"/>
      <c r="CB57" s="671"/>
      <c r="CC57" s="675"/>
      <c r="CD57" s="671"/>
      <c r="CE57" s="675"/>
      <c r="CF57" s="671"/>
      <c r="CG57" s="675"/>
      <c r="CH57" s="671"/>
      <c r="CI57" s="675"/>
      <c r="CJ57" s="671"/>
      <c r="CK57" s="675"/>
      <c r="CL57" s="671"/>
      <c r="CM57" s="675"/>
      <c r="CN57" s="671"/>
      <c r="CO57" s="675"/>
      <c r="CP57" s="671"/>
      <c r="CQ57" s="675"/>
      <c r="CR57" s="671"/>
      <c r="CS57" s="675"/>
      <c r="CT57" s="671"/>
      <c r="CU57" s="675"/>
      <c r="CV57" s="671"/>
      <c r="CW57" s="675"/>
      <c r="CX57" s="671"/>
      <c r="CY57" s="675"/>
      <c r="CZ57" s="671"/>
      <c r="DA57" s="675"/>
      <c r="DB57" s="671"/>
      <c r="DC57" s="675"/>
      <c r="DD57" s="671"/>
      <c r="DE57" s="675"/>
      <c r="DF57" s="671"/>
      <c r="DG57" s="675"/>
      <c r="DH57" s="671"/>
      <c r="DI57" s="675"/>
      <c r="DJ57" s="671"/>
      <c r="DK57" s="675"/>
      <c r="DL57" s="671"/>
      <c r="DM57" s="675"/>
      <c r="DN57" s="671"/>
      <c r="DO57" s="675"/>
      <c r="DP57" s="671"/>
      <c r="DQ57" s="675"/>
      <c r="DR57" s="671"/>
      <c r="DS57" s="675"/>
      <c r="DT57" s="671"/>
      <c r="DU57" s="675"/>
      <c r="DV57" s="671"/>
      <c r="DW57" s="675"/>
      <c r="DX57" s="671"/>
      <c r="DY57" s="675"/>
      <c r="DZ57" s="671"/>
      <c r="EA57" s="675"/>
      <c r="EB57" s="671"/>
      <c r="EC57" s="672"/>
      <c r="ED57" s="49"/>
      <c r="EE57" s="523"/>
      <c r="EF57" s="530"/>
      <c r="EG57" s="530"/>
      <c r="EH57" s="524"/>
      <c r="EI57" s="49"/>
      <c r="EJ57" s="49"/>
      <c r="EK57" s="32">
        <f t="shared" si="3"/>
        <v>0</v>
      </c>
      <c r="EL57" s="535">
        <f t="shared" si="0"/>
        <v>0</v>
      </c>
      <c r="EM57" s="535">
        <f t="shared" si="1"/>
        <v>0</v>
      </c>
      <c r="EN57" s="34">
        <f t="shared" si="2"/>
        <v>0</v>
      </c>
      <c r="EO57" s="49"/>
      <c r="EP57" s="49"/>
      <c r="EQ57" s="49"/>
      <c r="ER57" s="519"/>
      <c r="ES57" s="519"/>
      <c r="ET57" s="519"/>
      <c r="EU57" s="519"/>
      <c r="EV57" s="50"/>
    </row>
    <row r="58" spans="1:152" ht="9" hidden="1" customHeight="1" x14ac:dyDescent="0.2">
      <c r="A58" s="144"/>
      <c r="B58" s="552" t="s">
        <v>23</v>
      </c>
      <c r="C58" s="521"/>
      <c r="D58" s="521" t="s">
        <v>19</v>
      </c>
      <c r="E58" s="551" t="s">
        <v>19</v>
      </c>
      <c r="F58" s="676"/>
      <c r="G58" s="676"/>
      <c r="H58" s="674"/>
      <c r="I58" s="674"/>
      <c r="J58" s="674"/>
      <c r="K58" s="674"/>
      <c r="L58" s="674"/>
      <c r="M58" s="674"/>
      <c r="N58" s="674"/>
      <c r="O58" s="674"/>
      <c r="P58" s="674"/>
      <c r="Q58" s="674"/>
      <c r="R58" s="674"/>
      <c r="S58" s="674"/>
      <c r="T58" s="674"/>
      <c r="U58" s="674"/>
      <c r="V58" s="674"/>
      <c r="W58" s="674"/>
      <c r="X58" s="674"/>
      <c r="Y58" s="674"/>
      <c r="Z58" s="674"/>
      <c r="AA58" s="674"/>
      <c r="AB58" s="674"/>
      <c r="AC58" s="674"/>
      <c r="AD58" s="674"/>
      <c r="AE58" s="674"/>
      <c r="AF58" s="674"/>
      <c r="AG58" s="674"/>
      <c r="AH58" s="674"/>
      <c r="AI58" s="674"/>
      <c r="AJ58" s="674"/>
      <c r="AK58" s="674"/>
      <c r="AL58" s="674"/>
      <c r="AM58" s="674"/>
      <c r="AN58" s="674"/>
      <c r="AO58" s="674"/>
      <c r="AP58" s="674"/>
      <c r="AQ58" s="674"/>
      <c r="AR58" s="674"/>
      <c r="AS58" s="674"/>
      <c r="AT58" s="674"/>
      <c r="AU58" s="674"/>
      <c r="AV58" s="674"/>
      <c r="AW58" s="674"/>
      <c r="AX58" s="674"/>
      <c r="AY58" s="674"/>
      <c r="AZ58" s="674"/>
      <c r="BA58" s="674"/>
      <c r="BB58" s="674"/>
      <c r="BC58" s="674"/>
      <c r="BD58" s="674"/>
      <c r="BE58" s="674"/>
      <c r="BF58" s="674"/>
      <c r="BG58" s="674"/>
      <c r="BH58" s="674"/>
      <c r="BI58" s="674"/>
      <c r="BJ58" s="674"/>
      <c r="BK58" s="674"/>
      <c r="BL58" s="674"/>
      <c r="BM58" s="674"/>
      <c r="BN58" s="674"/>
      <c r="BO58" s="674"/>
      <c r="BP58" s="674"/>
      <c r="BQ58" s="674"/>
      <c r="BR58" s="674"/>
      <c r="BS58" s="674"/>
      <c r="BT58" s="674"/>
      <c r="BU58" s="674"/>
      <c r="BV58" s="674"/>
      <c r="BW58" s="674"/>
      <c r="BX58" s="674"/>
      <c r="BY58" s="674"/>
      <c r="BZ58" s="674"/>
      <c r="CA58" s="674"/>
      <c r="CB58" s="674"/>
      <c r="CC58" s="674"/>
      <c r="CD58" s="674"/>
      <c r="CE58" s="674"/>
      <c r="CF58" s="674"/>
      <c r="CG58" s="674"/>
      <c r="CH58" s="674"/>
      <c r="CI58" s="674"/>
      <c r="CJ58" s="674"/>
      <c r="CK58" s="674"/>
      <c r="CL58" s="674"/>
      <c r="CM58" s="674"/>
      <c r="CN58" s="674"/>
      <c r="CO58" s="674"/>
      <c r="CP58" s="674"/>
      <c r="CQ58" s="674"/>
      <c r="CR58" s="674"/>
      <c r="CS58" s="674"/>
      <c r="CT58" s="674"/>
      <c r="CU58" s="674"/>
      <c r="CV58" s="674"/>
      <c r="CW58" s="674"/>
      <c r="CX58" s="674"/>
      <c r="CY58" s="674"/>
      <c r="CZ58" s="674"/>
      <c r="DA58" s="674"/>
      <c r="DB58" s="674"/>
      <c r="DC58" s="674"/>
      <c r="DD58" s="674"/>
      <c r="DE58" s="674"/>
      <c r="DF58" s="674"/>
      <c r="DG58" s="674"/>
      <c r="DH58" s="674"/>
      <c r="DI58" s="674"/>
      <c r="DJ58" s="674"/>
      <c r="DK58" s="674"/>
      <c r="DL58" s="674"/>
      <c r="DM58" s="674"/>
      <c r="DN58" s="674"/>
      <c r="DO58" s="674"/>
      <c r="DP58" s="674"/>
      <c r="DQ58" s="674"/>
      <c r="DR58" s="674"/>
      <c r="DS58" s="674"/>
      <c r="DT58" s="674"/>
      <c r="DU58" s="674"/>
      <c r="DV58" s="674"/>
      <c r="DW58" s="674"/>
      <c r="DX58" s="674"/>
      <c r="DY58" s="674"/>
      <c r="DZ58" s="671"/>
      <c r="EA58" s="675"/>
      <c r="EB58" s="671"/>
      <c r="EC58" s="672"/>
      <c r="ED58" s="49"/>
      <c r="EE58" s="523"/>
      <c r="EF58" s="530"/>
      <c r="EG58" s="530"/>
      <c r="EH58" s="524"/>
      <c r="EI58" s="49"/>
      <c r="EJ58" s="49"/>
      <c r="EK58" s="525">
        <f t="shared" si="3"/>
        <v>0</v>
      </c>
      <c r="EL58" s="533">
        <f t="shared" si="0"/>
        <v>0</v>
      </c>
      <c r="EM58" s="533">
        <f t="shared" si="1"/>
        <v>0</v>
      </c>
      <c r="EN58" s="527">
        <f t="shared" si="2"/>
        <v>0</v>
      </c>
      <c r="EO58" s="49"/>
      <c r="EP58" s="49"/>
      <c r="EQ58" s="49"/>
      <c r="ER58" s="528"/>
      <c r="ES58" s="528"/>
      <c r="ET58" s="528"/>
      <c r="EU58" s="528"/>
      <c r="EV58" s="50"/>
    </row>
    <row r="59" spans="1:152" ht="9" hidden="1" customHeight="1" x14ac:dyDescent="0.2">
      <c r="A59" s="144"/>
      <c r="B59" s="552"/>
      <c r="C59" s="521"/>
      <c r="D59" s="195"/>
      <c r="E59" s="551"/>
      <c r="F59" s="677"/>
      <c r="G59" s="678"/>
      <c r="H59" s="671"/>
      <c r="I59" s="675"/>
      <c r="J59" s="671"/>
      <c r="K59" s="675"/>
      <c r="L59" s="671"/>
      <c r="M59" s="675"/>
      <c r="N59" s="671"/>
      <c r="O59" s="675"/>
      <c r="P59" s="671"/>
      <c r="Q59" s="675"/>
      <c r="R59" s="671"/>
      <c r="S59" s="675"/>
      <c r="T59" s="671"/>
      <c r="U59" s="675"/>
      <c r="V59" s="671"/>
      <c r="W59" s="675"/>
      <c r="X59" s="671"/>
      <c r="Y59" s="675"/>
      <c r="Z59" s="671"/>
      <c r="AA59" s="675"/>
      <c r="AB59" s="671"/>
      <c r="AC59" s="675"/>
      <c r="AD59" s="671"/>
      <c r="AE59" s="675"/>
      <c r="AF59" s="671"/>
      <c r="AG59" s="675"/>
      <c r="AH59" s="671"/>
      <c r="AI59" s="675"/>
      <c r="AJ59" s="671"/>
      <c r="AK59" s="675"/>
      <c r="AL59" s="671"/>
      <c r="AM59" s="675"/>
      <c r="AN59" s="671"/>
      <c r="AO59" s="675"/>
      <c r="AP59" s="671"/>
      <c r="AQ59" s="675"/>
      <c r="AR59" s="671"/>
      <c r="AS59" s="675"/>
      <c r="AT59" s="671"/>
      <c r="AU59" s="675"/>
      <c r="AV59" s="671"/>
      <c r="AW59" s="675"/>
      <c r="AX59" s="671"/>
      <c r="AY59" s="675"/>
      <c r="AZ59" s="671"/>
      <c r="BA59" s="675"/>
      <c r="BB59" s="671"/>
      <c r="BC59" s="675"/>
      <c r="BD59" s="671"/>
      <c r="BE59" s="675"/>
      <c r="BF59" s="671"/>
      <c r="BG59" s="675"/>
      <c r="BH59" s="671"/>
      <c r="BI59" s="675"/>
      <c r="BJ59" s="671"/>
      <c r="BK59" s="675"/>
      <c r="BL59" s="671"/>
      <c r="BM59" s="675"/>
      <c r="BN59" s="671"/>
      <c r="BO59" s="675"/>
      <c r="BP59" s="671"/>
      <c r="BQ59" s="675"/>
      <c r="BR59" s="671"/>
      <c r="BS59" s="675"/>
      <c r="BT59" s="671"/>
      <c r="BU59" s="675"/>
      <c r="BV59" s="671"/>
      <c r="BW59" s="675"/>
      <c r="BX59" s="671"/>
      <c r="BY59" s="675"/>
      <c r="BZ59" s="671"/>
      <c r="CA59" s="675"/>
      <c r="CB59" s="671"/>
      <c r="CC59" s="675"/>
      <c r="CD59" s="671"/>
      <c r="CE59" s="675"/>
      <c r="CF59" s="671"/>
      <c r="CG59" s="675"/>
      <c r="CH59" s="671"/>
      <c r="CI59" s="675"/>
      <c r="CJ59" s="671"/>
      <c r="CK59" s="675"/>
      <c r="CL59" s="671"/>
      <c r="CM59" s="675"/>
      <c r="CN59" s="671"/>
      <c r="CO59" s="675"/>
      <c r="CP59" s="671"/>
      <c r="CQ59" s="675"/>
      <c r="CR59" s="671"/>
      <c r="CS59" s="675"/>
      <c r="CT59" s="671"/>
      <c r="CU59" s="675"/>
      <c r="CV59" s="671"/>
      <c r="CW59" s="675"/>
      <c r="CX59" s="671"/>
      <c r="CY59" s="675"/>
      <c r="CZ59" s="671"/>
      <c r="DA59" s="675"/>
      <c r="DB59" s="671"/>
      <c r="DC59" s="675"/>
      <c r="DD59" s="671"/>
      <c r="DE59" s="675"/>
      <c r="DF59" s="671"/>
      <c r="DG59" s="675"/>
      <c r="DH59" s="671"/>
      <c r="DI59" s="675"/>
      <c r="DJ59" s="671"/>
      <c r="DK59" s="675"/>
      <c r="DL59" s="671"/>
      <c r="DM59" s="675"/>
      <c r="DN59" s="671"/>
      <c r="DO59" s="675"/>
      <c r="DP59" s="671"/>
      <c r="DQ59" s="675"/>
      <c r="DR59" s="671"/>
      <c r="DS59" s="675"/>
      <c r="DT59" s="671"/>
      <c r="DU59" s="675"/>
      <c r="DV59" s="671"/>
      <c r="DW59" s="675"/>
      <c r="DX59" s="671"/>
      <c r="DY59" s="675"/>
      <c r="DZ59" s="671"/>
      <c r="EA59" s="675"/>
      <c r="EB59" s="671"/>
      <c r="EC59" s="672"/>
      <c r="ED59" s="49"/>
      <c r="EE59" s="523"/>
      <c r="EF59" s="530"/>
      <c r="EG59" s="530"/>
      <c r="EH59" s="524"/>
      <c r="EI59" s="49"/>
      <c r="EJ59" s="49"/>
      <c r="EK59" s="32">
        <f t="shared" si="3"/>
        <v>0</v>
      </c>
      <c r="EL59" s="535">
        <f t="shared" si="0"/>
        <v>0</v>
      </c>
      <c r="EM59" s="535">
        <f t="shared" si="1"/>
        <v>0</v>
      </c>
      <c r="EN59" s="34">
        <f t="shared" si="2"/>
        <v>0</v>
      </c>
      <c r="EO59" s="49"/>
      <c r="EP59" s="49"/>
      <c r="EQ59" s="49"/>
      <c r="ER59" s="519"/>
      <c r="ES59" s="519"/>
      <c r="ET59" s="519"/>
      <c r="EU59" s="519"/>
      <c r="EV59" s="50"/>
    </row>
    <row r="60" spans="1:152" ht="9" hidden="1" customHeight="1" x14ac:dyDescent="0.2">
      <c r="A60" s="144"/>
      <c r="B60" s="119" t="s">
        <v>25</v>
      </c>
      <c r="C60" s="521"/>
      <c r="D60" s="521" t="s">
        <v>19</v>
      </c>
      <c r="E60" s="551" t="s">
        <v>19</v>
      </c>
      <c r="F60" s="676"/>
      <c r="G60" s="676"/>
      <c r="H60" s="674"/>
      <c r="I60" s="674"/>
      <c r="J60" s="674"/>
      <c r="K60" s="674"/>
      <c r="L60" s="674"/>
      <c r="M60" s="674"/>
      <c r="N60" s="674"/>
      <c r="O60" s="674"/>
      <c r="P60" s="674"/>
      <c r="Q60" s="674"/>
      <c r="R60" s="674"/>
      <c r="S60" s="674"/>
      <c r="T60" s="674"/>
      <c r="U60" s="674"/>
      <c r="V60" s="674"/>
      <c r="W60" s="674"/>
      <c r="X60" s="674"/>
      <c r="Y60" s="674"/>
      <c r="Z60" s="674"/>
      <c r="AA60" s="674"/>
      <c r="AB60" s="674"/>
      <c r="AC60" s="674"/>
      <c r="AD60" s="674"/>
      <c r="AE60" s="674"/>
      <c r="AF60" s="674"/>
      <c r="AG60" s="674"/>
      <c r="AH60" s="674"/>
      <c r="AI60" s="674"/>
      <c r="AJ60" s="674"/>
      <c r="AK60" s="674"/>
      <c r="AL60" s="674"/>
      <c r="AM60" s="674"/>
      <c r="AN60" s="674"/>
      <c r="AO60" s="674"/>
      <c r="AP60" s="674"/>
      <c r="AQ60" s="674"/>
      <c r="AR60" s="674"/>
      <c r="AS60" s="674"/>
      <c r="AT60" s="674"/>
      <c r="AU60" s="674"/>
      <c r="AV60" s="674"/>
      <c r="AW60" s="674"/>
      <c r="AX60" s="674"/>
      <c r="AY60" s="674"/>
      <c r="AZ60" s="674"/>
      <c r="BA60" s="674"/>
      <c r="BB60" s="674"/>
      <c r="BC60" s="674"/>
      <c r="BD60" s="674"/>
      <c r="BE60" s="674"/>
      <c r="BF60" s="674"/>
      <c r="BG60" s="674"/>
      <c r="BH60" s="674"/>
      <c r="BI60" s="674"/>
      <c r="BJ60" s="674"/>
      <c r="BK60" s="674"/>
      <c r="BL60" s="674"/>
      <c r="BM60" s="674"/>
      <c r="BN60" s="674"/>
      <c r="BO60" s="674"/>
      <c r="BP60" s="674"/>
      <c r="BQ60" s="674"/>
      <c r="BR60" s="674"/>
      <c r="BS60" s="674"/>
      <c r="BT60" s="674"/>
      <c r="BU60" s="674"/>
      <c r="BV60" s="674"/>
      <c r="BW60" s="674"/>
      <c r="BX60" s="674"/>
      <c r="BY60" s="674"/>
      <c r="BZ60" s="674"/>
      <c r="CA60" s="674"/>
      <c r="CB60" s="674"/>
      <c r="CC60" s="674"/>
      <c r="CD60" s="674"/>
      <c r="CE60" s="674"/>
      <c r="CF60" s="674"/>
      <c r="CG60" s="674"/>
      <c r="CH60" s="674"/>
      <c r="CI60" s="674"/>
      <c r="CJ60" s="674"/>
      <c r="CK60" s="674"/>
      <c r="CL60" s="674"/>
      <c r="CM60" s="674"/>
      <c r="CN60" s="674"/>
      <c r="CO60" s="674"/>
      <c r="CP60" s="674"/>
      <c r="CQ60" s="674"/>
      <c r="CR60" s="674"/>
      <c r="CS60" s="674"/>
      <c r="CT60" s="674"/>
      <c r="CU60" s="674"/>
      <c r="CV60" s="674"/>
      <c r="CW60" s="674"/>
      <c r="CX60" s="674"/>
      <c r="CY60" s="674"/>
      <c r="CZ60" s="674"/>
      <c r="DA60" s="674"/>
      <c r="DB60" s="674"/>
      <c r="DC60" s="674"/>
      <c r="DD60" s="674"/>
      <c r="DE60" s="674"/>
      <c r="DF60" s="674"/>
      <c r="DG60" s="674"/>
      <c r="DH60" s="674"/>
      <c r="DI60" s="674"/>
      <c r="DJ60" s="674"/>
      <c r="DK60" s="674"/>
      <c r="DL60" s="674"/>
      <c r="DM60" s="674"/>
      <c r="DN60" s="674"/>
      <c r="DO60" s="674"/>
      <c r="DP60" s="674"/>
      <c r="DQ60" s="674"/>
      <c r="DR60" s="674"/>
      <c r="DS60" s="674"/>
      <c r="DT60" s="674"/>
      <c r="DU60" s="674"/>
      <c r="DV60" s="674"/>
      <c r="DW60" s="674"/>
      <c r="DX60" s="674"/>
      <c r="DY60" s="674"/>
      <c r="DZ60" s="671"/>
      <c r="EA60" s="675"/>
      <c r="EB60" s="671"/>
      <c r="EC60" s="672"/>
      <c r="ED60" s="49"/>
      <c r="EE60" s="523"/>
      <c r="EF60" s="530"/>
      <c r="EG60" s="530"/>
      <c r="EH60" s="524"/>
      <c r="EI60" s="49"/>
      <c r="EJ60" s="49"/>
      <c r="EK60" s="525">
        <f t="shared" si="3"/>
        <v>0</v>
      </c>
      <c r="EL60" s="533">
        <f t="shared" si="0"/>
        <v>0</v>
      </c>
      <c r="EM60" s="533">
        <f t="shared" si="1"/>
        <v>0</v>
      </c>
      <c r="EN60" s="527">
        <f t="shared" si="2"/>
        <v>0</v>
      </c>
      <c r="EO60" s="49"/>
      <c r="EP60" s="49"/>
      <c r="EQ60" s="49"/>
      <c r="ER60" s="528"/>
      <c r="ES60" s="528"/>
      <c r="ET60" s="528"/>
      <c r="EU60" s="528"/>
      <c r="EV60" s="50"/>
    </row>
    <row r="61" spans="1:152" ht="9" hidden="1" customHeight="1" x14ac:dyDescent="0.2">
      <c r="A61" s="144"/>
      <c r="B61" s="132"/>
      <c r="C61" s="103"/>
      <c r="D61" s="195"/>
      <c r="E61" s="553"/>
      <c r="F61" s="801"/>
      <c r="G61" s="802"/>
      <c r="H61" s="782"/>
      <c r="I61" s="783"/>
      <c r="J61" s="782"/>
      <c r="K61" s="783"/>
      <c r="L61" s="782"/>
      <c r="M61" s="783"/>
      <c r="N61" s="782"/>
      <c r="O61" s="783"/>
      <c r="P61" s="782"/>
      <c r="Q61" s="783"/>
      <c r="R61" s="782"/>
      <c r="S61" s="783"/>
      <c r="T61" s="782"/>
      <c r="U61" s="783"/>
      <c r="V61" s="782"/>
      <c r="W61" s="783"/>
      <c r="X61" s="782"/>
      <c r="Y61" s="783"/>
      <c r="Z61" s="782"/>
      <c r="AA61" s="783"/>
      <c r="AB61" s="782"/>
      <c r="AC61" s="783"/>
      <c r="AD61" s="782"/>
      <c r="AE61" s="783"/>
      <c r="AF61" s="782"/>
      <c r="AG61" s="783"/>
      <c r="AH61" s="782"/>
      <c r="AI61" s="783"/>
      <c r="AJ61" s="782"/>
      <c r="AK61" s="783"/>
      <c r="AL61" s="782"/>
      <c r="AM61" s="783"/>
      <c r="AN61" s="782"/>
      <c r="AO61" s="783"/>
      <c r="AP61" s="782"/>
      <c r="AQ61" s="783"/>
      <c r="AR61" s="782"/>
      <c r="AS61" s="783"/>
      <c r="AT61" s="782"/>
      <c r="AU61" s="783"/>
      <c r="AV61" s="782"/>
      <c r="AW61" s="783"/>
      <c r="AX61" s="782"/>
      <c r="AY61" s="783"/>
      <c r="AZ61" s="782"/>
      <c r="BA61" s="783"/>
      <c r="BB61" s="782"/>
      <c r="BC61" s="783"/>
      <c r="BD61" s="782"/>
      <c r="BE61" s="783"/>
      <c r="BF61" s="782"/>
      <c r="BG61" s="783"/>
      <c r="BH61" s="782"/>
      <c r="BI61" s="783"/>
      <c r="BJ61" s="782"/>
      <c r="BK61" s="783"/>
      <c r="BL61" s="782"/>
      <c r="BM61" s="783"/>
      <c r="BN61" s="782"/>
      <c r="BO61" s="783"/>
      <c r="BP61" s="782"/>
      <c r="BQ61" s="783"/>
      <c r="BR61" s="782"/>
      <c r="BS61" s="783"/>
      <c r="BT61" s="782"/>
      <c r="BU61" s="783"/>
      <c r="BV61" s="782"/>
      <c r="BW61" s="783"/>
      <c r="BX61" s="782"/>
      <c r="BY61" s="783"/>
      <c r="BZ61" s="782"/>
      <c r="CA61" s="783"/>
      <c r="CB61" s="782"/>
      <c r="CC61" s="783"/>
      <c r="CD61" s="782"/>
      <c r="CE61" s="783"/>
      <c r="CF61" s="782"/>
      <c r="CG61" s="783"/>
      <c r="CH61" s="782"/>
      <c r="CI61" s="783"/>
      <c r="CJ61" s="782"/>
      <c r="CK61" s="783"/>
      <c r="CL61" s="782"/>
      <c r="CM61" s="783"/>
      <c r="CN61" s="782"/>
      <c r="CO61" s="783"/>
      <c r="CP61" s="782"/>
      <c r="CQ61" s="783"/>
      <c r="CR61" s="782"/>
      <c r="CS61" s="783"/>
      <c r="CT61" s="782"/>
      <c r="CU61" s="783"/>
      <c r="CV61" s="782"/>
      <c r="CW61" s="783"/>
      <c r="CX61" s="782"/>
      <c r="CY61" s="783"/>
      <c r="CZ61" s="782"/>
      <c r="DA61" s="783"/>
      <c r="DB61" s="782"/>
      <c r="DC61" s="783"/>
      <c r="DD61" s="782"/>
      <c r="DE61" s="783"/>
      <c r="DF61" s="782"/>
      <c r="DG61" s="783"/>
      <c r="DH61" s="782"/>
      <c r="DI61" s="783"/>
      <c r="DJ61" s="782"/>
      <c r="DK61" s="783"/>
      <c r="DL61" s="782"/>
      <c r="DM61" s="783"/>
      <c r="DN61" s="782"/>
      <c r="DO61" s="783"/>
      <c r="DP61" s="782"/>
      <c r="DQ61" s="783"/>
      <c r="DR61" s="782"/>
      <c r="DS61" s="783"/>
      <c r="DT61" s="782"/>
      <c r="DU61" s="783"/>
      <c r="DV61" s="782"/>
      <c r="DW61" s="783"/>
      <c r="DX61" s="782"/>
      <c r="DY61" s="783"/>
      <c r="DZ61" s="782"/>
      <c r="EA61" s="783"/>
      <c r="EB61" s="782"/>
      <c r="EC61" s="784"/>
      <c r="ED61" s="49"/>
      <c r="EE61" s="523"/>
      <c r="EF61" s="530"/>
      <c r="EG61" s="530"/>
      <c r="EH61" s="524"/>
      <c r="EI61" s="49"/>
      <c r="EJ61" s="49"/>
      <c r="EK61" s="32">
        <f t="shared" si="3"/>
        <v>0</v>
      </c>
      <c r="EL61" s="535">
        <f t="shared" si="0"/>
        <v>0</v>
      </c>
      <c r="EM61" s="535">
        <f t="shared" si="1"/>
        <v>0</v>
      </c>
      <c r="EN61" s="34">
        <f t="shared" si="2"/>
        <v>0</v>
      </c>
      <c r="EO61" s="49"/>
      <c r="EP61" s="49"/>
      <c r="EQ61" s="49"/>
      <c r="ER61" s="519"/>
      <c r="ES61" s="519"/>
      <c r="ET61" s="519"/>
      <c r="EU61" s="519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482"/>
      <c r="ES62" s="482"/>
      <c r="ET62" s="482"/>
      <c r="EU62" s="482"/>
      <c r="EV62" s="50"/>
    </row>
    <row r="63" spans="1:152" ht="9" customHeight="1" thickBot="1" x14ac:dyDescent="0.25">
      <c r="B63" s="187"/>
      <c r="C63" s="654" t="s">
        <v>80</v>
      </c>
      <c r="D63" s="655"/>
      <c r="E63" s="554"/>
      <c r="F63" s="806">
        <f>SUM(F18:G61)</f>
        <v>0</v>
      </c>
      <c r="G63" s="652"/>
      <c r="H63" s="660">
        <f>SUM(H18:I61)</f>
        <v>40</v>
      </c>
      <c r="I63" s="652"/>
      <c r="J63" s="652">
        <f>SUM(J18:K61)</f>
        <v>40</v>
      </c>
      <c r="K63" s="652"/>
      <c r="L63" s="652">
        <f>SUM(L18:M61)</f>
        <v>40</v>
      </c>
      <c r="M63" s="652"/>
      <c r="N63" s="652">
        <f>SUM(N18:O61)</f>
        <v>40</v>
      </c>
      <c r="O63" s="652"/>
      <c r="P63" s="652">
        <f>SUM(P18:Q61)</f>
        <v>40</v>
      </c>
      <c r="Q63" s="652"/>
      <c r="R63" s="657">
        <f>SUM(R18:S61)</f>
        <v>40</v>
      </c>
      <c r="S63" s="658"/>
      <c r="T63" s="659">
        <f>SUM(T18:U61)</f>
        <v>60</v>
      </c>
      <c r="U63" s="652"/>
      <c r="V63" s="652">
        <f>SUM(V18:W61)</f>
        <v>60</v>
      </c>
      <c r="W63" s="652"/>
      <c r="X63" s="652">
        <f>SUM(X18:Y61)</f>
        <v>60</v>
      </c>
      <c r="Y63" s="652"/>
      <c r="Z63" s="652">
        <f>SUM(Z18:AA61)</f>
        <v>60</v>
      </c>
      <c r="AA63" s="652"/>
      <c r="AB63" s="652">
        <f>SUM(AB18:AC61)</f>
        <v>60</v>
      </c>
      <c r="AC63" s="652"/>
      <c r="AD63" s="652">
        <f>SUM(AD18:AE61)</f>
        <v>60</v>
      </c>
      <c r="AE63" s="652"/>
      <c r="AF63" s="652">
        <f>SUM(AF18:AG61)</f>
        <v>60</v>
      </c>
      <c r="AG63" s="652"/>
      <c r="AH63" s="660">
        <f>SUM(AH18:AI61)</f>
        <v>60</v>
      </c>
      <c r="AI63" s="652"/>
      <c r="AJ63" s="652">
        <f>SUM(AJ18:AK61)</f>
        <v>60</v>
      </c>
      <c r="AK63" s="652"/>
      <c r="AL63" s="652">
        <f>SUM(AL18:AM61)</f>
        <v>60</v>
      </c>
      <c r="AM63" s="652"/>
      <c r="AN63" s="652">
        <f>SUM(AN18:AO61)</f>
        <v>60</v>
      </c>
      <c r="AO63" s="652"/>
      <c r="AP63" s="657">
        <f>SUM(AP18:AQ61)</f>
        <v>50</v>
      </c>
      <c r="AQ63" s="658"/>
      <c r="AR63" s="659">
        <f>SUM(AR18:AS61)</f>
        <v>70</v>
      </c>
      <c r="AS63" s="652"/>
      <c r="AT63" s="652">
        <f>SUM(AT18:AU61)</f>
        <v>80</v>
      </c>
      <c r="AU63" s="652"/>
      <c r="AV63" s="652">
        <f>SUM(AV18:AW61)</f>
        <v>80</v>
      </c>
      <c r="AW63" s="652"/>
      <c r="AX63" s="652">
        <f>SUM(AX18:AY61)</f>
        <v>80</v>
      </c>
      <c r="AY63" s="652"/>
      <c r="AZ63" s="652">
        <f>SUM(AZ18:BA61)</f>
        <v>80</v>
      </c>
      <c r="BA63" s="652"/>
      <c r="BB63" s="652">
        <f>SUM(BB18:BC61)</f>
        <v>80</v>
      </c>
      <c r="BC63" s="652"/>
      <c r="BD63" s="652">
        <f>SUM(BD18:BE61)</f>
        <v>80</v>
      </c>
      <c r="BE63" s="652"/>
      <c r="BF63" s="660">
        <f>SUM(BF18:BG61)</f>
        <v>80</v>
      </c>
      <c r="BG63" s="652"/>
      <c r="BH63" s="652">
        <f>SUM(BH18:BI61)</f>
        <v>80</v>
      </c>
      <c r="BI63" s="652"/>
      <c r="BJ63" s="652">
        <f>SUM(BJ18:BK61)</f>
        <v>80</v>
      </c>
      <c r="BK63" s="652"/>
      <c r="BL63" s="652">
        <f>SUM(BL18:BM61)</f>
        <v>80</v>
      </c>
      <c r="BM63" s="652"/>
      <c r="BN63" s="657">
        <f>SUM(BN18:BO61)</f>
        <v>60</v>
      </c>
      <c r="BO63" s="658"/>
      <c r="BP63" s="659">
        <f>SUM(BP18:BQ61)</f>
        <v>55</v>
      </c>
      <c r="BQ63" s="652"/>
      <c r="BR63" s="652">
        <f>SUM(BR18:BS61)</f>
        <v>70</v>
      </c>
      <c r="BS63" s="652"/>
      <c r="BT63" s="652">
        <f>SUM(BT18:BU61)</f>
        <v>70</v>
      </c>
      <c r="BU63" s="652"/>
      <c r="BV63" s="660">
        <f>SUM(BV18:BW61)</f>
        <v>70</v>
      </c>
      <c r="BW63" s="652"/>
      <c r="BX63" s="652">
        <f>SUM(BX18:BY61)</f>
        <v>70</v>
      </c>
      <c r="BY63" s="652"/>
      <c r="BZ63" s="652">
        <f>SUM(BZ18:CA61)</f>
        <v>70</v>
      </c>
      <c r="CA63" s="652"/>
      <c r="CB63" s="652">
        <f>SUM(CB18:CC61)</f>
        <v>70</v>
      </c>
      <c r="CC63" s="652"/>
      <c r="CD63" s="652">
        <f>SUM(CD18:CE61)</f>
        <v>60</v>
      </c>
      <c r="CE63" s="652"/>
      <c r="CF63" s="652">
        <f>SUM(CF18:CG61)</f>
        <v>60</v>
      </c>
      <c r="CG63" s="652"/>
      <c r="CH63" s="652">
        <f>SUM(CH18:CI61)</f>
        <v>60</v>
      </c>
      <c r="CI63" s="652"/>
      <c r="CJ63" s="652">
        <f>SUM(CJ18:CK61)</f>
        <v>60</v>
      </c>
      <c r="CK63" s="652"/>
      <c r="CL63" s="657">
        <f>SUM(CL18:CM61)</f>
        <v>50</v>
      </c>
      <c r="CM63" s="658"/>
      <c r="CN63" s="659">
        <f>SUM(CN18:CO61)</f>
        <v>60</v>
      </c>
      <c r="CO63" s="652"/>
      <c r="CP63" s="652">
        <f>SUM(CP18:CQ61)</f>
        <v>70</v>
      </c>
      <c r="CQ63" s="652"/>
      <c r="CR63" s="652">
        <f>SUM(CR18:CS61)</f>
        <v>70</v>
      </c>
      <c r="CS63" s="652"/>
      <c r="CT63" s="652">
        <f>SUM(CT18:CU61)</f>
        <v>70</v>
      </c>
      <c r="CU63" s="652"/>
      <c r="CV63" s="652">
        <f>SUM(CV18:CW61)</f>
        <v>70</v>
      </c>
      <c r="CW63" s="652"/>
      <c r="CX63" s="652">
        <f>SUM(CX18:CY61)</f>
        <v>70</v>
      </c>
      <c r="CY63" s="652"/>
      <c r="CZ63" s="652">
        <f>SUM(CZ18:DA61)</f>
        <v>60</v>
      </c>
      <c r="DA63" s="652"/>
      <c r="DB63" s="652">
        <f>SUM(DB18:DC61)</f>
        <v>60</v>
      </c>
      <c r="DC63" s="652"/>
      <c r="DD63" s="652">
        <f>SUM(DD18:DE61)</f>
        <v>60</v>
      </c>
      <c r="DE63" s="652"/>
      <c r="DF63" s="652">
        <f>SUM(DF18:DG61)</f>
        <v>60</v>
      </c>
      <c r="DG63" s="652"/>
      <c r="DH63" s="652">
        <f>SUM(DH18:DI61)</f>
        <v>60</v>
      </c>
      <c r="DI63" s="652"/>
      <c r="DJ63" s="657">
        <f>SUM(DJ18:DK61)</f>
        <v>35</v>
      </c>
      <c r="DK63" s="658"/>
      <c r="DL63" s="659">
        <f>SUM(DL18:DM61)</f>
        <v>25</v>
      </c>
      <c r="DM63" s="652"/>
      <c r="DN63" s="652">
        <f>SUM(DN18:DO61)</f>
        <v>25</v>
      </c>
      <c r="DO63" s="652"/>
      <c r="DP63" s="652">
        <f>SUM(DP18:DQ61)</f>
        <v>25</v>
      </c>
      <c r="DQ63" s="652"/>
      <c r="DR63" s="652">
        <f>SUM(DR18:DS61)</f>
        <v>35</v>
      </c>
      <c r="DS63" s="652"/>
      <c r="DT63" s="652">
        <f>SUM(DT18:DU61)</f>
        <v>35</v>
      </c>
      <c r="DU63" s="652"/>
      <c r="DV63" s="652">
        <f>SUM(DV18:DW61)</f>
        <v>35</v>
      </c>
      <c r="DW63" s="652"/>
      <c r="DX63" s="652">
        <f>SUM(DX18:DY61)</f>
        <v>0</v>
      </c>
      <c r="DY63" s="652"/>
      <c r="DZ63" s="652">
        <f>SUM(DZ18:EA61)</f>
        <v>0</v>
      </c>
      <c r="EA63" s="652"/>
      <c r="EB63" s="652">
        <f>SUM(EB18:EC61)</f>
        <v>0</v>
      </c>
      <c r="EC63" s="653"/>
      <c r="ED63" s="50"/>
      <c r="EI63" s="144"/>
      <c r="EJ63" s="144"/>
      <c r="EK63" s="646">
        <f>SUM(EK18:EN61)</f>
        <v>0</v>
      </c>
      <c r="EL63" s="647"/>
      <c r="EM63" s="647"/>
      <c r="EN63" s="648"/>
      <c r="EO63" s="50"/>
      <c r="EP63" s="144"/>
      <c r="EQ63" s="49"/>
      <c r="ER63" s="482"/>
      <c r="ES63" s="482"/>
      <c r="ET63" s="482"/>
      <c r="EU63" s="482"/>
      <c r="EV63" s="50"/>
    </row>
    <row r="64" spans="1:152" ht="9" customHeight="1" x14ac:dyDescent="0.2">
      <c r="B64" s="187"/>
      <c r="C64" s="478" t="s">
        <v>191</v>
      </c>
      <c r="D64" s="479"/>
      <c r="E64" s="555"/>
      <c r="F64" s="744">
        <f>SUM(F63:S63)</f>
        <v>240</v>
      </c>
      <c r="G64" s="744"/>
      <c r="H64" s="744"/>
      <c r="I64" s="744"/>
      <c r="J64" s="744"/>
      <c r="K64" s="744"/>
      <c r="L64" s="744"/>
      <c r="M64" s="744"/>
      <c r="N64" s="744"/>
      <c r="O64" s="744"/>
      <c r="P64" s="744"/>
      <c r="Q64" s="744"/>
      <c r="R64" s="744"/>
      <c r="S64" s="744"/>
      <c r="T64" s="744">
        <f>SUM(T63:AQ63)</f>
        <v>710</v>
      </c>
      <c r="U64" s="744"/>
      <c r="V64" s="744"/>
      <c r="W64" s="744"/>
      <c r="X64" s="744"/>
      <c r="Y64" s="744"/>
      <c r="Z64" s="744"/>
      <c r="AA64" s="744"/>
      <c r="AB64" s="744"/>
      <c r="AC64" s="744"/>
      <c r="AD64" s="744"/>
      <c r="AE64" s="744"/>
      <c r="AF64" s="744"/>
      <c r="AG64" s="744"/>
      <c r="AH64" s="744"/>
      <c r="AI64" s="744"/>
      <c r="AJ64" s="744"/>
      <c r="AK64" s="744"/>
      <c r="AL64" s="744"/>
      <c r="AM64" s="744"/>
      <c r="AN64" s="744"/>
      <c r="AO64" s="744"/>
      <c r="AP64" s="744"/>
      <c r="AQ64" s="744"/>
      <c r="AR64" s="744">
        <f>SUM(AR63:BO63)</f>
        <v>930</v>
      </c>
      <c r="AS64" s="744"/>
      <c r="AT64" s="744"/>
      <c r="AU64" s="744"/>
      <c r="AV64" s="744"/>
      <c r="AW64" s="744"/>
      <c r="AX64" s="744"/>
      <c r="AY64" s="744"/>
      <c r="AZ64" s="744"/>
      <c r="BA64" s="744"/>
      <c r="BB64" s="744"/>
      <c r="BC64" s="744"/>
      <c r="BD64" s="744"/>
      <c r="BE64" s="744"/>
      <c r="BF64" s="744"/>
      <c r="BG64" s="744"/>
      <c r="BH64" s="744"/>
      <c r="BI64" s="744"/>
      <c r="BJ64" s="744"/>
      <c r="BK64" s="744"/>
      <c r="BL64" s="744"/>
      <c r="BM64" s="744"/>
      <c r="BN64" s="744"/>
      <c r="BO64" s="744"/>
      <c r="BP64" s="744">
        <f>SUM(BP63:CM63)</f>
        <v>765</v>
      </c>
      <c r="BQ64" s="744"/>
      <c r="BR64" s="744"/>
      <c r="BS64" s="744"/>
      <c r="BT64" s="744"/>
      <c r="BU64" s="744"/>
      <c r="BV64" s="744"/>
      <c r="BW64" s="744"/>
      <c r="BX64" s="744"/>
      <c r="BY64" s="744"/>
      <c r="BZ64" s="744"/>
      <c r="CA64" s="744"/>
      <c r="CB64" s="744"/>
      <c r="CC64" s="744"/>
      <c r="CD64" s="744"/>
      <c r="CE64" s="744"/>
      <c r="CF64" s="744"/>
      <c r="CG64" s="744"/>
      <c r="CH64" s="744"/>
      <c r="CI64" s="744"/>
      <c r="CJ64" s="744"/>
      <c r="CK64" s="744"/>
      <c r="CL64" s="744"/>
      <c r="CM64" s="744"/>
      <c r="CN64" s="744">
        <f>SUM(CN63:DK63)</f>
        <v>745</v>
      </c>
      <c r="CO64" s="744"/>
      <c r="CP64" s="744"/>
      <c r="CQ64" s="744"/>
      <c r="CR64" s="744"/>
      <c r="CS64" s="744"/>
      <c r="CT64" s="744"/>
      <c r="CU64" s="744"/>
      <c r="CV64" s="744"/>
      <c r="CW64" s="744"/>
      <c r="CX64" s="744"/>
      <c r="CY64" s="744"/>
      <c r="CZ64" s="744"/>
      <c r="DA64" s="744"/>
      <c r="DB64" s="744"/>
      <c r="DC64" s="744"/>
      <c r="DD64" s="744"/>
      <c r="DE64" s="744"/>
      <c r="DF64" s="744"/>
      <c r="DG64" s="744"/>
      <c r="DH64" s="744"/>
      <c r="DI64" s="744"/>
      <c r="DJ64" s="744"/>
      <c r="DK64" s="744"/>
      <c r="DL64" s="744">
        <f>SUM(DL63:EC63)</f>
        <v>180</v>
      </c>
      <c r="DM64" s="744"/>
      <c r="DN64" s="744"/>
      <c r="DO64" s="744"/>
      <c r="DP64" s="744"/>
      <c r="DQ64" s="744"/>
      <c r="DR64" s="744"/>
      <c r="DS64" s="744"/>
      <c r="DT64" s="744"/>
      <c r="DU64" s="744"/>
      <c r="DV64" s="744"/>
      <c r="DW64" s="744"/>
      <c r="DX64" s="744"/>
      <c r="DY64" s="744"/>
      <c r="DZ64" s="744"/>
      <c r="EA64" s="744"/>
      <c r="EB64" s="744"/>
      <c r="EC64" s="744"/>
      <c r="ED64" s="50"/>
      <c r="EI64" s="144"/>
      <c r="EJ64" s="144"/>
      <c r="EK64" s="556"/>
      <c r="EL64" s="556"/>
      <c r="EM64" s="556"/>
      <c r="EN64" s="556"/>
      <c r="EO64" s="50"/>
      <c r="EP64" s="144"/>
      <c r="EQ64" s="49"/>
      <c r="ER64" s="482"/>
      <c r="ES64" s="482"/>
      <c r="ET64" s="482"/>
      <c r="EU64" s="482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482"/>
      <c r="ES65" s="482"/>
      <c r="ET65" s="482"/>
      <c r="EU65" s="482"/>
      <c r="EV65" s="50"/>
    </row>
    <row r="66" spans="3:152" ht="12.75" customHeight="1" x14ac:dyDescent="0.2">
      <c r="C66" s="654" t="s">
        <v>38</v>
      </c>
      <c r="D66" s="655"/>
      <c r="E66" s="144"/>
      <c r="F66" s="803">
        <f>SUM(F63:EC63)</f>
        <v>3570</v>
      </c>
      <c r="G66" s="804"/>
      <c r="H66" s="804"/>
      <c r="I66" s="804"/>
      <c r="J66" s="804"/>
      <c r="K66" s="804"/>
      <c r="L66" s="804"/>
      <c r="M66" s="804"/>
      <c r="N66" s="804"/>
      <c r="O66" s="804"/>
      <c r="P66" s="804"/>
      <c r="Q66" s="804"/>
      <c r="R66" s="804"/>
      <c r="S66" s="804"/>
      <c r="T66" s="804"/>
      <c r="U66" s="804"/>
      <c r="V66" s="804"/>
      <c r="W66" s="804"/>
      <c r="X66" s="804"/>
      <c r="Y66" s="804"/>
      <c r="Z66" s="804"/>
      <c r="AA66" s="804"/>
      <c r="AB66" s="804"/>
      <c r="AC66" s="804"/>
      <c r="AD66" s="804"/>
      <c r="AE66" s="804"/>
      <c r="AF66" s="804"/>
      <c r="AG66" s="804"/>
      <c r="AH66" s="804"/>
      <c r="AI66" s="804"/>
      <c r="AJ66" s="804"/>
      <c r="AK66" s="804"/>
      <c r="AL66" s="804"/>
      <c r="AM66" s="804"/>
      <c r="AN66" s="804"/>
      <c r="AO66" s="804"/>
      <c r="AP66" s="804"/>
      <c r="AQ66" s="804"/>
      <c r="AR66" s="804"/>
      <c r="AS66" s="804"/>
      <c r="AT66" s="804"/>
      <c r="AU66" s="804"/>
      <c r="AV66" s="804"/>
      <c r="AW66" s="804"/>
      <c r="AX66" s="804"/>
      <c r="AY66" s="804"/>
      <c r="AZ66" s="804"/>
      <c r="BA66" s="804"/>
      <c r="BB66" s="804"/>
      <c r="BC66" s="804"/>
      <c r="BD66" s="804"/>
      <c r="BE66" s="804"/>
      <c r="BF66" s="804"/>
      <c r="BG66" s="804"/>
      <c r="BH66" s="804"/>
      <c r="BI66" s="804"/>
      <c r="BJ66" s="804"/>
      <c r="BK66" s="804"/>
      <c r="BL66" s="804"/>
      <c r="BM66" s="804"/>
      <c r="BN66" s="804"/>
      <c r="BO66" s="804"/>
      <c r="BP66" s="804"/>
      <c r="BQ66" s="804"/>
      <c r="BR66" s="804"/>
      <c r="BS66" s="804"/>
      <c r="BT66" s="804"/>
      <c r="BU66" s="804"/>
      <c r="BV66" s="804"/>
      <c r="BW66" s="804"/>
      <c r="BX66" s="804"/>
      <c r="BY66" s="804"/>
      <c r="BZ66" s="804"/>
      <c r="CA66" s="804"/>
      <c r="CB66" s="804"/>
      <c r="CC66" s="804"/>
      <c r="CD66" s="804"/>
      <c r="CE66" s="804"/>
      <c r="CF66" s="804"/>
      <c r="CG66" s="804"/>
      <c r="CH66" s="804"/>
      <c r="CI66" s="804"/>
      <c r="CJ66" s="804"/>
      <c r="CK66" s="804"/>
      <c r="CL66" s="804"/>
      <c r="CM66" s="804"/>
      <c r="CN66" s="804"/>
      <c r="CO66" s="804"/>
      <c r="CP66" s="804"/>
      <c r="CQ66" s="804"/>
      <c r="CR66" s="804"/>
      <c r="CS66" s="804"/>
      <c r="CT66" s="804"/>
      <c r="CU66" s="804"/>
      <c r="CV66" s="804"/>
      <c r="CW66" s="804"/>
      <c r="CX66" s="804"/>
      <c r="CY66" s="804"/>
      <c r="CZ66" s="804"/>
      <c r="DA66" s="804"/>
      <c r="DB66" s="804"/>
      <c r="DC66" s="804"/>
      <c r="DD66" s="804"/>
      <c r="DE66" s="804"/>
      <c r="DF66" s="804"/>
      <c r="DG66" s="804"/>
      <c r="DH66" s="804"/>
      <c r="DI66" s="804"/>
      <c r="DJ66" s="804"/>
      <c r="DK66" s="804"/>
      <c r="DL66" s="804"/>
      <c r="DM66" s="804"/>
      <c r="DN66" s="804"/>
      <c r="DO66" s="804"/>
      <c r="DP66" s="804"/>
      <c r="DQ66" s="804"/>
      <c r="DR66" s="804"/>
      <c r="DS66" s="804"/>
      <c r="DT66" s="804"/>
      <c r="DU66" s="804"/>
      <c r="DV66" s="804"/>
      <c r="DW66" s="804"/>
      <c r="DX66" s="804"/>
      <c r="DY66" s="804"/>
      <c r="DZ66" s="804"/>
      <c r="EA66" s="804"/>
      <c r="EB66" s="804"/>
      <c r="EC66" s="805"/>
      <c r="ED66" s="50"/>
      <c r="EQ66" s="144"/>
      <c r="ER66" s="482"/>
      <c r="ES66" s="482"/>
      <c r="ET66" s="482"/>
      <c r="EU66" s="482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482"/>
      <c r="ES67" s="482"/>
      <c r="ET67" s="482"/>
      <c r="EU67" s="482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642"/>
      <c r="AS68" s="643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482"/>
      <c r="ES68" s="482"/>
      <c r="ET68" s="482"/>
      <c r="EU68" s="482"/>
      <c r="EV68" s="50"/>
    </row>
  </sheetData>
  <mergeCells count="2869"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BJ3:BK3"/>
    <mergeCell ref="AZ3:BA3"/>
    <mergeCell ref="DX3:DY3"/>
    <mergeCell ref="AF3:AG3"/>
    <mergeCell ref="AH3:AI3"/>
    <mergeCell ref="AJ3:AK3"/>
    <mergeCell ref="AL3:AM3"/>
    <mergeCell ref="AN3:AO3"/>
    <mergeCell ref="AP3:AQ3"/>
    <mergeCell ref="DZ3:EA3"/>
    <mergeCell ref="T3:U3"/>
    <mergeCell ref="V3:W3"/>
    <mergeCell ref="X3:Y3"/>
    <mergeCell ref="Z3:AA3"/>
    <mergeCell ref="AB3:AC3"/>
    <mergeCell ref="AD3:AE3"/>
    <mergeCell ref="EB3:EC3"/>
    <mergeCell ref="DL2:EC2"/>
    <mergeCell ref="EM4:EN4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V3:BW3"/>
    <mergeCell ref="BX3:BY3"/>
    <mergeCell ref="BZ3:CA3"/>
    <mergeCell ref="BD3:BE3"/>
    <mergeCell ref="BF3:BG3"/>
    <mergeCell ref="BH3:BI3"/>
    <mergeCell ref="BL3:BM3"/>
    <mergeCell ref="BN3:BO3"/>
    <mergeCell ref="AR3:AS3"/>
    <mergeCell ref="AT3:AU3"/>
    <mergeCell ref="AV3:AW3"/>
    <mergeCell ref="AX3:AY3"/>
    <mergeCell ref="BB3:BC3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Endkostenprognose</vt:lpstr>
      <vt:lpstr>PEP Stand 29.07.20 - SR</vt:lpstr>
      <vt:lpstr>PEP Stand 29.07.20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'Ausführung-Grundauftrag'!Druckbereich</vt:lpstr>
      <vt:lpstr>Endkostenprognose!Druckbereich</vt:lpstr>
      <vt:lpstr>leer!Druckbereich</vt:lpstr>
      <vt:lpstr>'PEP Stand 29.07.20'!Druckbereich</vt:lpstr>
      <vt:lpstr>'PEP Stand 29.07.20 - SR'!Druckbereich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Falzone Lorenzo</cp:lastModifiedBy>
  <cp:lastPrinted>2020-07-29T13:51:09Z</cp:lastPrinted>
  <dcterms:created xsi:type="dcterms:W3CDTF">2013-01-18T14:01:58Z</dcterms:created>
  <dcterms:modified xsi:type="dcterms:W3CDTF">2020-07-29T13:55:29Z</dcterms:modified>
</cp:coreProperties>
</file>