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4400" windowHeight="14460" tabRatio="645"/>
  </bookViews>
  <sheets>
    <sheet name="Zusammenstellung" sheetId="20" r:id="rId1"/>
  </sheets>
  <definedNames>
    <definedName name="_C" localSheetId="0">Zusammenstellung!#REF!</definedName>
    <definedName name="_C">#REF!</definedName>
    <definedName name="A" localSheetId="0">Zusammenstellung!#REF!</definedName>
    <definedName name="A">#REF!</definedName>
    <definedName name="B" localSheetId="0">Zusammenstellung!#REF!</definedName>
    <definedName name="B">#REF!</definedName>
    <definedName name="D" localSheetId="0">Zusammenstellung!#REF!</definedName>
    <definedName name="D">#REF!</definedName>
    <definedName name="_xlnm.Print_Area" localSheetId="0">Zusammenstellung!$A$1:$BL$49</definedName>
    <definedName name="_xlnm.Print_Titles" localSheetId="0">Zusammenstellung!$1:$1</definedName>
    <definedName name="E" localSheetId="0">Zusammenstellung!#REF!</definedName>
    <definedName name="E">#REF!</definedName>
    <definedName name="F" localSheetId="0">Zusammenstellung!#REF!</definedName>
    <definedName name="F">#REF!</definedName>
    <definedName name="G" localSheetId="0">Zusammenstellung!#REF!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V47" i="20" l="1"/>
  <c r="U47" i="20"/>
  <c r="T47" i="20"/>
  <c r="S47" i="20"/>
  <c r="R47" i="20"/>
  <c r="W47" i="20" s="1"/>
  <c r="Q47" i="20"/>
  <c r="D41" i="20"/>
  <c r="P40" i="20"/>
  <c r="J47" i="20"/>
  <c r="E47" i="20"/>
  <c r="F47" i="20"/>
  <c r="G47" i="20"/>
  <c r="H47" i="20"/>
  <c r="I47" i="20"/>
  <c r="D47" i="20"/>
  <c r="V45" i="20"/>
  <c r="U45" i="20"/>
  <c r="T45" i="20"/>
  <c r="S45" i="20"/>
  <c r="R45" i="20"/>
  <c r="W45" i="20" s="1"/>
  <c r="Q45" i="20"/>
  <c r="J45" i="20"/>
  <c r="I45" i="20"/>
  <c r="H45" i="20"/>
  <c r="G45" i="20"/>
  <c r="F45" i="20"/>
  <c r="E45" i="20"/>
  <c r="D45" i="20"/>
  <c r="BG36" i="20" l="1"/>
  <c r="BA36" i="20"/>
  <c r="AU36" i="20"/>
  <c r="AO36" i="20"/>
  <c r="AI36" i="20"/>
  <c r="AC36" i="20"/>
  <c r="W36" i="20"/>
  <c r="Q36" i="20"/>
  <c r="J36" i="20"/>
  <c r="D36" i="20"/>
  <c r="G53" i="20" l="1"/>
  <c r="G55" i="20" s="1"/>
  <c r="F53" i="20"/>
  <c r="F55" i="20" s="1"/>
  <c r="I53" i="20"/>
  <c r="I55" i="20" s="1"/>
  <c r="E53" i="20"/>
  <c r="E55" i="20" s="1"/>
  <c r="H53" i="20"/>
  <c r="H55" i="20" s="1"/>
  <c r="D53" i="20"/>
  <c r="D55" i="20" s="1"/>
  <c r="BD53" i="20"/>
  <c r="BD55" i="20" s="1"/>
  <c r="BC53" i="20"/>
  <c r="BC55" i="20" s="1"/>
  <c r="BF53" i="20"/>
  <c r="BF55" i="20" s="1"/>
  <c r="BB53" i="20"/>
  <c r="BB55" i="20" s="1"/>
  <c r="BE53" i="20"/>
  <c r="BE55" i="20" s="1"/>
  <c r="BA53" i="20"/>
  <c r="BA55" i="20" s="1"/>
  <c r="O53" i="20"/>
  <c r="O55" i="20" s="1"/>
  <c r="K53" i="20"/>
  <c r="K55" i="20" s="1"/>
  <c r="N53" i="20"/>
  <c r="N55" i="20" s="1"/>
  <c r="J53" i="20"/>
  <c r="J55" i="20" s="1"/>
  <c r="M53" i="20"/>
  <c r="M55" i="20" s="1"/>
  <c r="L53" i="20"/>
  <c r="L55" i="20" s="1"/>
  <c r="T53" i="20"/>
  <c r="T55" i="20" s="1"/>
  <c r="S53" i="20"/>
  <c r="S55" i="20" s="1"/>
  <c r="V53" i="20"/>
  <c r="V55" i="20" s="1"/>
  <c r="R53" i="20"/>
  <c r="R55" i="20" s="1"/>
  <c r="U53" i="20"/>
  <c r="U55" i="20" s="1"/>
  <c r="Q53" i="20"/>
  <c r="Q55" i="20" s="1"/>
  <c r="AR53" i="20"/>
  <c r="AR55" i="20" s="1"/>
  <c r="AQ53" i="20"/>
  <c r="AQ55" i="20" s="1"/>
  <c r="AT53" i="20"/>
  <c r="AT55" i="20" s="1"/>
  <c r="AP53" i="20"/>
  <c r="AP55" i="20" s="1"/>
  <c r="AS53" i="20"/>
  <c r="AS55" i="20" s="1"/>
  <c r="AO53" i="20"/>
  <c r="AO55" i="20" s="1"/>
  <c r="AB53" i="20"/>
  <c r="AB55" i="20" s="1"/>
  <c r="X53" i="20"/>
  <c r="X55" i="20" s="1"/>
  <c r="AA53" i="20"/>
  <c r="AA55" i="20" s="1"/>
  <c r="W53" i="20"/>
  <c r="W55" i="20" s="1"/>
  <c r="Z53" i="20"/>
  <c r="Z55" i="20" s="1"/>
  <c r="Y53" i="20"/>
  <c r="Y55" i="20" s="1"/>
  <c r="AZ53" i="20"/>
  <c r="AZ55" i="20" s="1"/>
  <c r="AV53" i="20"/>
  <c r="AV55" i="20" s="1"/>
  <c r="AY53" i="20"/>
  <c r="AY55" i="20" s="1"/>
  <c r="AU53" i="20"/>
  <c r="AU55" i="20" s="1"/>
  <c r="AX53" i="20"/>
  <c r="AX55" i="20" s="1"/>
  <c r="AW53" i="20"/>
  <c r="AW55" i="20" s="1"/>
  <c r="AF53" i="20"/>
  <c r="AF55" i="20" s="1"/>
  <c r="AE53" i="20"/>
  <c r="AE55" i="20" s="1"/>
  <c r="AH53" i="20"/>
  <c r="AH55" i="20" s="1"/>
  <c r="AD53" i="20"/>
  <c r="AD55" i="20" s="1"/>
  <c r="AG53" i="20"/>
  <c r="AG55" i="20" s="1"/>
  <c r="AC53" i="20"/>
  <c r="AC55" i="20" s="1"/>
  <c r="AN53" i="20"/>
  <c r="AN55" i="20" s="1"/>
  <c r="AJ53" i="20"/>
  <c r="AJ55" i="20" s="1"/>
  <c r="AM53" i="20"/>
  <c r="AM55" i="20" s="1"/>
  <c r="AI53" i="20"/>
  <c r="AI55" i="20" s="1"/>
  <c r="AL53" i="20"/>
  <c r="AL55" i="20" s="1"/>
  <c r="AK53" i="20"/>
  <c r="AK55" i="20" s="1"/>
  <c r="BL53" i="20"/>
  <c r="BL55" i="20" s="1"/>
  <c r="BH53" i="20"/>
  <c r="BH55" i="20" s="1"/>
  <c r="BK53" i="20"/>
  <c r="BK55" i="20" s="1"/>
  <c r="BG53" i="20"/>
  <c r="BG55" i="20" s="1"/>
  <c r="BJ53" i="20"/>
  <c r="BJ55" i="20" s="1"/>
  <c r="BI53" i="20"/>
  <c r="BI55" i="20" s="1"/>
  <c r="D40" i="20"/>
  <c r="AC40" i="20"/>
  <c r="BA40" i="20"/>
  <c r="AI40" i="20"/>
  <c r="BG40" i="20"/>
  <c r="Q40" i="20"/>
  <c r="AO40" i="20"/>
  <c r="W40" i="20"/>
  <c r="AU40" i="20"/>
  <c r="J40" i="20"/>
  <c r="D37" i="20"/>
  <c r="D39" i="20" s="1"/>
  <c r="Q37" i="20"/>
  <c r="Q39" i="20" s="1"/>
  <c r="Q41" i="20" l="1"/>
  <c r="AI56" i="20"/>
  <c r="AU56" i="20"/>
  <c r="BA56" i="20"/>
  <c r="AC56" i="20"/>
  <c r="B69" i="20" l="1"/>
  <c r="BG56" i="20"/>
  <c r="B70" i="20"/>
  <c r="J56" i="20"/>
  <c r="B68" i="20"/>
  <c r="B73" i="20"/>
  <c r="B72" i="20"/>
  <c r="B71" i="20"/>
  <c r="AO56" i="20"/>
  <c r="Q56" i="20"/>
  <c r="W56" i="20"/>
  <c r="D56" i="20" l="1"/>
  <c r="B74" i="20"/>
</calcChain>
</file>

<file path=xl/comments1.xml><?xml version="1.0" encoding="utf-8"?>
<comments xmlns="http://schemas.openxmlformats.org/spreadsheetml/2006/main">
  <authors>
    <author>Falzone Lorenzo</author>
  </authors>
  <commentList>
    <comment ref="AU12" authorId="0">
      <text>
        <r>
          <rPr>
            <b/>
            <sz val="7"/>
            <color indexed="81"/>
            <rFont val="Tahoma"/>
            <family val="2"/>
          </rPr>
          <t>PV:</t>
        </r>
        <r>
          <rPr>
            <sz val="7"/>
            <color indexed="81"/>
            <rFont val="Tahoma"/>
            <family val="2"/>
          </rPr>
          <t xml:space="preserve">
Muss aus Sammelbericht neu erstellt werden</t>
        </r>
      </text>
    </comment>
    <comment ref="D25" authorId="0">
      <text>
        <r>
          <rPr>
            <b/>
            <sz val="8"/>
            <color indexed="81"/>
            <rFont val="Arial"/>
            <family val="2"/>
          </rPr>
          <t>Vorschlag PV</t>
        </r>
        <r>
          <rPr>
            <sz val="8"/>
            <color indexed="81"/>
            <rFont val="Arial"/>
            <family val="2"/>
          </rPr>
          <t>:
- Darstellung in vorhandener Objektskizzen
- H-Schätzung: max. 2 Tage x Plan, Total 14 Pläne</t>
        </r>
      </text>
    </comment>
  </commentList>
</comments>
</file>

<file path=xl/sharedStrings.xml><?xml version="1.0" encoding="utf-8"?>
<sst xmlns="http://schemas.openxmlformats.org/spreadsheetml/2006/main" count="301" uniqueCount="117">
  <si>
    <t>C</t>
  </si>
  <si>
    <t>E</t>
  </si>
  <si>
    <t>D</t>
  </si>
  <si>
    <t>B</t>
  </si>
  <si>
    <t>F</t>
  </si>
  <si>
    <t>G</t>
  </si>
  <si>
    <t>K0 - Dossierinhalt</t>
  </si>
  <si>
    <t>K2 - Überprüfungsbericht</t>
  </si>
  <si>
    <t>K4 - Technischer Bericht</t>
  </si>
  <si>
    <t>K7 - Risikoanalyse</t>
  </si>
  <si>
    <t>K8 - Pläne</t>
  </si>
  <si>
    <t>K8.2 Bauwerksskizzen A4-Blätter</t>
  </si>
  <si>
    <t>Projektsitzungen extern</t>
  </si>
  <si>
    <t>K1 - Auflagen MK-Genehmigung, Umsetzung Auflagen MK-Genehmigung</t>
  </si>
  <si>
    <t>Ergänzung wo notwendig</t>
  </si>
  <si>
    <t>Evtl. Zusatzaufnahmen vor Ort</t>
  </si>
  <si>
    <t>K8.4 Massnahmenplan/-pläne</t>
  </si>
  <si>
    <t>K8.5 Bauphasen und Verkehrsführung</t>
  </si>
  <si>
    <t>K8.6 Detailpläne - Normalien</t>
  </si>
  <si>
    <t>K9 - Anhänge</t>
  </si>
  <si>
    <t>Total [h]</t>
  </si>
  <si>
    <t>Stand: 18.01.2016 / FL</t>
  </si>
  <si>
    <t>Phase Massnahmenprojekt MP</t>
  </si>
  <si>
    <t xml:space="preserve">Proz. Verteilung gemäss IG EP SIEP [%] </t>
  </si>
  <si>
    <t>Aktualisierung Bericht</t>
  </si>
  <si>
    <t>K8.3 Schadenplan/-pläne</t>
  </si>
  <si>
    <t>Interne Team-Besprechungen, usw.</t>
  </si>
  <si>
    <t>Dimensionierung Verstärkungen</t>
  </si>
  <si>
    <t>Lärmschutzwände 
(ohne Ersatz Holzbrettwand)</t>
  </si>
  <si>
    <t>div.</t>
  </si>
  <si>
    <t xml:space="preserve">IO-Nr. </t>
  </si>
  <si>
    <t>K5 - Bauprogramm</t>
  </si>
  <si>
    <t>K6 - Kostenvoranschlag ± 10 %</t>
  </si>
  <si>
    <t>K9.1 Liste Projektspezifische Grundlagen</t>
  </si>
  <si>
    <t>K9.2 Bericht Geologie/Geotechnik</t>
  </si>
  <si>
    <t>K9.3 Überwachungs- und Unterhaltsplan</t>
  </si>
  <si>
    <t>K9.8 Statische Berechnung</t>
  </si>
  <si>
    <t>K9.9 Stellungnahme EP, GE Sicherheitsbeauftragter, usw.</t>
  </si>
  <si>
    <t>K9.10 Umweltnotiz (UN)</t>
  </si>
  <si>
    <t>Obj. Bez.</t>
  </si>
  <si>
    <t>13.02.16.420.03</t>
  </si>
  <si>
    <t>Massnahmen gemäss MK</t>
  </si>
  <si>
    <t>Betonins. + OS Widerlagerwände
Signalisation Lastbeschr.</t>
  </si>
  <si>
    <t>KV MK</t>
  </si>
  <si>
    <t>13.02.16.420.05</t>
  </si>
  <si>
    <t>UEF Bisnachtweg Tenniken</t>
  </si>
  <si>
    <t>UEF Steinler Zunzgen</t>
  </si>
  <si>
    <t>Betonins. + OS Widerlagerwände
Kanal. WL</t>
  </si>
  <si>
    <t>Alte TBA Nr.</t>
  </si>
  <si>
    <t>13.02.16.420.06</t>
  </si>
  <si>
    <t>UEF Hohli Gass Diegten</t>
  </si>
  <si>
    <t>Betonins. + OS Widerlagerwände
Erdbebenertücht.</t>
  </si>
  <si>
    <t>UNT AS Diegten, inkl. LSW</t>
  </si>
  <si>
    <t>13.02.16.430.18</t>
  </si>
  <si>
    <t>Ersatz Deckbelag N2, FBÜs, 
Massnahmen an Lager, FZRS</t>
  </si>
  <si>
    <t>LSW AS Eptingen 
FBBS km 32.800-33.540</t>
  </si>
  <si>
    <t>13.02.16.711.20</t>
  </si>
  <si>
    <t>Ersatz Holzbrettwand durch LSW</t>
  </si>
  <si>
    <t>10.302 / 10.308</t>
  </si>
  <si>
    <t>13.02.16.420.04</t>
  </si>
  <si>
    <t>UEF Sperrmatt Zunzgen</t>
  </si>
  <si>
    <t>Gesamtinstandsetzung</t>
  </si>
  <si>
    <t>UNF Wasenhaus Zunzgen/Tenniken</t>
  </si>
  <si>
    <t>13.02.16.430.12</t>
  </si>
  <si>
    <t>DL Mühlematt Nord Diegterbach Tenniken</t>
  </si>
  <si>
    <t>13.02.16.440.08</t>
  </si>
  <si>
    <t>Verstärkung UK Decke, 
Instandsetzung Dilafugen</t>
  </si>
  <si>
    <t>13.02.16.440.10</t>
  </si>
  <si>
    <t>Lokale bautechnischen Reparaturen,
lärmtechnische Ausbesserungen</t>
  </si>
  <si>
    <t>Keine Ü-Bericht vorhanden</t>
  </si>
  <si>
    <t>Es wird kein Ü-Bericht erstellt</t>
  </si>
  <si>
    <t>div. (Tot. 14 Objekte)</t>
  </si>
  <si>
    <t>Annahme</t>
  </si>
  <si>
    <t>Keine NV vorhanden, 
es wird keine erstellt</t>
  </si>
  <si>
    <t>Keine PB vorhanden, 
es wird keine erstellt</t>
  </si>
  <si>
    <t>nicht notwendig</t>
  </si>
  <si>
    <t>Std-Zusammenstellung</t>
  </si>
  <si>
    <t>[Std]</t>
  </si>
  <si>
    <t>vorhanden, Phase MK</t>
  </si>
  <si>
    <t>K8.1 Übersichtsplan (Kartenausschnitt) 1:25'000</t>
  </si>
  <si>
    <t>"alte Objektskizzen" vorhanden
Keine CAD-Bearbeitung</t>
  </si>
  <si>
    <t>Keine</t>
  </si>
  <si>
    <t>keine eingerechnet</t>
  </si>
  <si>
    <t>global über ganzes EP-Projekt</t>
  </si>
  <si>
    <t>kein Ü-Bericht notwendig (Neubau)</t>
  </si>
  <si>
    <t>keine (Neubau)</t>
  </si>
  <si>
    <t>kein (Neubau)</t>
  </si>
  <si>
    <t>vorhanden (MK)</t>
  </si>
  <si>
    <t xml:space="preserve">Bereinigung nach Abgabe </t>
  </si>
  <si>
    <t>Grundvertrag [h]</t>
  </si>
  <si>
    <t>Betrag</t>
  </si>
  <si>
    <t>Total H-Kosten pro Objekt</t>
  </si>
  <si>
    <t>1.683.1+.2</t>
  </si>
  <si>
    <t>Ü-Bericht vorhanden (MK)</t>
  </si>
  <si>
    <t>Arbeiten  im Schatten der übrigen Arbeiten Trasse, somit kein Baugrogramm notwendig</t>
  </si>
  <si>
    <t>Arbeiten im Schatten der übrigen Arbeiten Trasse, somit kein Baugrogramm notwendig</t>
  </si>
  <si>
    <t>Arbeiten  im Schatten der übrigen Arbeiten Trasse</t>
  </si>
  <si>
    <t>keine Aktualisierung notwendig</t>
  </si>
  <si>
    <t>MP mit Selbstdeklaration</t>
  </si>
  <si>
    <t>MP via FU</t>
  </si>
  <si>
    <t>DP SSF</t>
  </si>
  <si>
    <t>OHNE DP SSF (Lärm)</t>
  </si>
  <si>
    <t>nicht vorhanden, 
kann verzichtet werden</t>
  </si>
  <si>
    <t>K3.1 - Nutzungsvereinbarung (Aktualisierung)</t>
  </si>
  <si>
    <t>K3.2 - Projektbasis (Aktualisierung)</t>
  </si>
  <si>
    <t>keine (Neubau)
(Im Rahmen DAW)</t>
  </si>
  <si>
    <t>KOSTENDACH pro Obj. (ZMT 88.-/h)</t>
  </si>
  <si>
    <t>KOSTENDACH  (ZMT 88.-/h)</t>
  </si>
  <si>
    <t xml:space="preserve">Std.-Ansätze EP SIEP </t>
  </si>
  <si>
    <t xml:space="preserve">Aufteilung pro Obj. [Std] </t>
  </si>
  <si>
    <t>KBOB</t>
  </si>
  <si>
    <t xml:space="preserve">Aufteilung [Std] </t>
  </si>
  <si>
    <t xml:space="preserve">Std.-Ansätze EP SIEP [CHF/h] </t>
  </si>
  <si>
    <t>Betrag [CHF]</t>
  </si>
  <si>
    <t>Summe H-Schätzung [h]</t>
  </si>
  <si>
    <r>
      <t xml:space="preserve">Differenz </t>
    </r>
    <r>
      <rPr>
        <sz val="10"/>
        <rFont val="Arial"/>
        <family val="2"/>
      </rPr>
      <t>(+=fehlender Betrag)</t>
    </r>
    <r>
      <rPr>
        <b/>
        <sz val="14"/>
        <rFont val="Arial"/>
        <family val="2"/>
      </rPr>
      <t xml:space="preserve"> [h]</t>
    </r>
  </si>
  <si>
    <t xml:space="preserve">Tätigkeit (Leistungen gem. ASTRA PHB K, TMB 22 001-20401, V1.03 vom 01.01.2015)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</si>
</sst>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.000"/>
    <numFmt numFmtId="167" formatCode="#,##0_ ;\-#,##0\ "/>
  </numFmts>
  <fonts count="23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</font>
    <font>
      <i/>
      <sz val="8"/>
      <name val="Arial"/>
      <family val="2"/>
    </font>
    <font>
      <b/>
      <sz val="8"/>
      <name val="Arial"/>
      <family val="2"/>
    </font>
    <font>
      <i/>
      <sz val="9"/>
      <name val="Arial"/>
      <family val="2"/>
    </font>
    <font>
      <sz val="8"/>
      <color indexed="81"/>
      <name val="Arial"/>
      <family val="2"/>
    </font>
    <font>
      <b/>
      <sz val="8"/>
      <color indexed="81"/>
      <name val="Arial"/>
      <family val="2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20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4" fillId="0" borderId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57">
    <xf numFmtId="0" fontId="0" fillId="0" borderId="0" xfId="0"/>
    <xf numFmtId="0" fontId="2" fillId="0" borderId="2" xfId="1" applyFont="1" applyFill="1" applyBorder="1"/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49" fontId="5" fillId="0" borderId="0" xfId="1" applyNumberFormat="1" applyFont="1" applyFill="1" applyBorder="1" applyAlignment="1" applyProtection="1">
      <alignment vertical="center"/>
      <protection locked="0"/>
    </xf>
    <xf numFmtId="49" fontId="5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17" xfId="1" applyNumberFormat="1" applyFont="1" applyFill="1" applyBorder="1" applyAlignment="1" applyProtection="1">
      <alignment horizontal="left" vertical="center"/>
      <protection locked="0"/>
    </xf>
    <xf numFmtId="49" fontId="3" fillId="0" borderId="16" xfId="1" applyNumberFormat="1" applyFont="1" applyFill="1" applyBorder="1" applyAlignment="1" applyProtection="1">
      <alignment horizontal="left" vertical="center"/>
      <protection locked="0"/>
    </xf>
    <xf numFmtId="49" fontId="3" fillId="0" borderId="16" xfId="1" applyNumberFormat="1" applyFont="1" applyFill="1" applyBorder="1" applyAlignment="1" applyProtection="1">
      <alignment vertical="center"/>
      <protection locked="0"/>
    </xf>
    <xf numFmtId="49" fontId="3" fillId="0" borderId="11" xfId="1" applyNumberFormat="1" applyFont="1" applyFill="1" applyBorder="1" applyAlignment="1" applyProtection="1">
      <alignment vertical="center"/>
      <protection locked="0"/>
    </xf>
    <xf numFmtId="49" fontId="3" fillId="0" borderId="11" xfId="1" applyNumberFormat="1" applyFont="1" applyFill="1" applyBorder="1" applyAlignment="1" applyProtection="1">
      <alignment horizontal="left" vertical="center"/>
      <protection locked="0"/>
    </xf>
    <xf numFmtId="49" fontId="3" fillId="0" borderId="18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49" fontId="3" fillId="0" borderId="16" xfId="1" applyNumberFormat="1" applyFont="1" applyFill="1" applyBorder="1" applyAlignment="1" applyProtection="1">
      <alignment horizontal="left" vertical="center" indent="1"/>
      <protection locked="0"/>
    </xf>
    <xf numFmtId="49" fontId="6" fillId="0" borderId="16" xfId="1" applyNumberFormat="1" applyFont="1" applyFill="1" applyBorder="1" applyAlignment="1" applyProtection="1">
      <alignment vertical="center"/>
      <protection locked="0"/>
    </xf>
    <xf numFmtId="49" fontId="6" fillId="0" borderId="11" xfId="1" applyNumberFormat="1" applyFont="1" applyFill="1" applyBorder="1" applyAlignment="1" applyProtection="1">
      <alignment horizontal="left" vertical="center"/>
      <protection locked="0"/>
    </xf>
    <xf numFmtId="49" fontId="3" fillId="0" borderId="11" xfId="1" applyNumberFormat="1" applyFont="1" applyFill="1" applyBorder="1" applyAlignment="1" applyProtection="1">
      <alignment horizontal="left" vertical="center" indent="1"/>
      <protection locked="0"/>
    </xf>
    <xf numFmtId="49" fontId="3" fillId="0" borderId="0" xfId="1" applyNumberFormat="1" applyFont="1" applyFill="1" applyBorder="1" applyAlignment="1" applyProtection="1">
      <alignment horizontal="right" vertical="center"/>
      <protection locked="0"/>
    </xf>
    <xf numFmtId="49" fontId="12" fillId="0" borderId="2" xfId="1" applyNumberFormat="1" applyFont="1" applyFill="1" applyBorder="1" applyAlignment="1">
      <alignment horizontal="left" vertical="center"/>
    </xf>
    <xf numFmtId="49" fontId="3" fillId="0" borderId="18" xfId="1" applyNumberFormat="1" applyFont="1" applyFill="1" applyBorder="1" applyAlignment="1" applyProtection="1">
      <alignment vertical="center"/>
      <protection locked="0"/>
    </xf>
    <xf numFmtId="0" fontId="3" fillId="0" borderId="2" xfId="1" applyFont="1" applyFill="1" applyBorder="1"/>
    <xf numFmtId="1" fontId="3" fillId="0" borderId="0" xfId="1" applyNumberFormat="1" applyFont="1" applyFill="1" applyBorder="1" applyAlignment="1" applyProtection="1">
      <alignment horizontal="right" vertical="center"/>
      <protection locked="0"/>
    </xf>
    <xf numFmtId="1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1" fillId="0" borderId="0" xfId="1" applyNumberFormat="1" applyFont="1" applyFill="1" applyBorder="1" applyAlignment="1" applyProtection="1">
      <alignment horizontal="right" vertical="center"/>
      <protection locked="0"/>
    </xf>
    <xf numFmtId="1" fontId="3" fillId="0" borderId="16" xfId="1" applyNumberFormat="1" applyFont="1" applyFill="1" applyBorder="1" applyAlignment="1" applyProtection="1">
      <alignment horizontal="center" vertical="center"/>
      <protection locked="0"/>
    </xf>
    <xf numFmtId="1" fontId="3" fillId="0" borderId="18" xfId="1" applyNumberFormat="1" applyFont="1" applyFill="1" applyBorder="1" applyAlignment="1" applyProtection="1">
      <alignment horizontal="center" vertical="center"/>
      <protection locked="0"/>
    </xf>
    <xf numFmtId="0" fontId="3" fillId="0" borderId="4" xfId="1" applyFont="1" applyFill="1" applyBorder="1"/>
    <xf numFmtId="0" fontId="3" fillId="0" borderId="23" xfId="1" applyFont="1" applyFill="1" applyBorder="1"/>
    <xf numFmtId="0" fontId="3" fillId="0" borderId="0" xfId="1" applyFont="1" applyBorder="1" applyAlignment="1">
      <alignment vertical="top"/>
    </xf>
    <xf numFmtId="49" fontId="2" fillId="0" borderId="0" xfId="1" quotePrefix="1" applyNumberFormat="1" applyFont="1" applyFill="1" applyBorder="1" applyAlignment="1">
      <alignment horizontal="right" vertical="center"/>
    </xf>
    <xf numFmtId="0" fontId="2" fillId="0" borderId="0" xfId="1" applyFont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3" fillId="0" borderId="15" xfId="1" applyNumberFormat="1" applyFont="1" applyFill="1" applyBorder="1" applyAlignment="1" applyProtection="1">
      <alignment horizontal="left" vertical="center"/>
      <protection locked="0"/>
    </xf>
    <xf numFmtId="49" fontId="6" fillId="0" borderId="15" xfId="1" applyNumberFormat="1" applyFont="1" applyFill="1" applyBorder="1" applyAlignment="1" applyProtection="1">
      <alignment vertical="center"/>
      <protection locked="0"/>
    </xf>
    <xf numFmtId="49" fontId="3" fillId="0" borderId="15" xfId="1" applyNumberFormat="1" applyFont="1" applyFill="1" applyBorder="1" applyAlignment="1" applyProtection="1">
      <alignment horizontal="left" vertical="center" indent="1"/>
      <protection locked="0"/>
    </xf>
    <xf numFmtId="49" fontId="6" fillId="0" borderId="5" xfId="1" applyNumberFormat="1" applyFont="1" applyFill="1" applyBorder="1" applyAlignment="1" applyProtection="1">
      <alignment horizontal="left" vertical="center"/>
      <protection locked="0"/>
    </xf>
    <xf numFmtId="49" fontId="3" fillId="0" borderId="5" xfId="1" applyNumberFormat="1" applyFont="1" applyFill="1" applyBorder="1" applyAlignment="1" applyProtection="1">
      <alignment horizontal="left" vertical="center" indent="1"/>
      <protection locked="0"/>
    </xf>
    <xf numFmtId="49" fontId="3" fillId="0" borderId="31" xfId="1" applyNumberFormat="1" applyFont="1" applyFill="1" applyBorder="1" applyAlignment="1" applyProtection="1">
      <alignment vertical="center"/>
      <protection locked="0"/>
    </xf>
    <xf numFmtId="1" fontId="3" fillId="0" borderId="19" xfId="1" applyNumberFormat="1" applyFont="1" applyFill="1" applyBorder="1" applyAlignment="1" applyProtection="1">
      <alignment horizontal="center" vertical="center"/>
      <protection locked="0"/>
    </xf>
    <xf numFmtId="49" fontId="8" fillId="0" borderId="0" xfId="1" applyNumberFormat="1" applyFont="1" applyFill="1" applyBorder="1" applyAlignment="1" applyProtection="1">
      <alignment horizontal="left" vertical="center"/>
      <protection locked="0"/>
    </xf>
    <xf numFmtId="0" fontId="14" fillId="0" borderId="0" xfId="1" applyFont="1" applyBorder="1" applyAlignment="1">
      <alignment horizontal="right"/>
    </xf>
    <xf numFmtId="49" fontId="3" fillId="2" borderId="30" xfId="1" applyNumberFormat="1" applyFont="1" applyFill="1" applyBorder="1" applyAlignment="1" applyProtection="1">
      <alignment horizontal="left" vertical="center"/>
      <protection locked="0"/>
    </xf>
    <xf numFmtId="49" fontId="3" fillId="2" borderId="17" xfId="1" applyNumberFormat="1" applyFont="1" applyFill="1" applyBorder="1" applyAlignment="1" applyProtection="1">
      <alignment horizontal="left" vertical="center"/>
      <protection locked="0"/>
    </xf>
    <xf numFmtId="49" fontId="6" fillId="2" borderId="30" xfId="1" applyNumberFormat="1" applyFont="1" applyFill="1" applyBorder="1" applyAlignment="1" applyProtection="1">
      <alignment horizontal="left" vertical="center"/>
      <protection locked="0"/>
    </xf>
    <xf numFmtId="49" fontId="6" fillId="2" borderId="15" xfId="1" applyNumberFormat="1" applyFont="1" applyFill="1" applyBorder="1" applyAlignment="1" applyProtection="1">
      <alignment vertical="center"/>
      <protection locked="0"/>
    </xf>
    <xf numFmtId="49" fontId="3" fillId="2" borderId="16" xfId="1" applyNumberFormat="1" applyFont="1" applyFill="1" applyBorder="1" applyAlignment="1" applyProtection="1">
      <alignment horizontal="left" vertical="center"/>
      <protection locked="0"/>
    </xf>
    <xf numFmtId="49" fontId="3" fillId="2" borderId="15" xfId="1" applyNumberFormat="1" applyFont="1" applyFill="1" applyBorder="1" applyAlignment="1" applyProtection="1">
      <alignment horizontal="left" vertical="center" indent="1"/>
      <protection locked="0"/>
    </xf>
    <xf numFmtId="49" fontId="3" fillId="2" borderId="16" xfId="1" applyNumberFormat="1" applyFont="1" applyFill="1" applyBorder="1" applyAlignment="1" applyProtection="1">
      <alignment vertical="center"/>
      <protection locked="0"/>
    </xf>
    <xf numFmtId="49" fontId="6" fillId="2" borderId="5" xfId="1" applyNumberFormat="1" applyFont="1" applyFill="1" applyBorder="1" applyAlignment="1" applyProtection="1">
      <alignment vertical="center"/>
      <protection locked="0"/>
    </xf>
    <xf numFmtId="49" fontId="3" fillId="2" borderId="11" xfId="1" applyNumberFormat="1" applyFont="1" applyFill="1" applyBorder="1" applyAlignment="1" applyProtection="1">
      <alignment vertical="center"/>
      <protection locked="0"/>
    </xf>
    <xf numFmtId="49" fontId="3" fillId="2" borderId="11" xfId="1" applyNumberFormat="1" applyFont="1" applyFill="1" applyBorder="1" applyAlignment="1" applyProtection="1">
      <alignment horizontal="left" vertical="center"/>
      <protection locked="0"/>
    </xf>
    <xf numFmtId="49" fontId="3" fillId="2" borderId="5" xfId="1" applyNumberFormat="1" applyFont="1" applyFill="1" applyBorder="1" applyAlignment="1" applyProtection="1">
      <alignment horizontal="left" vertical="center" indent="1"/>
      <protection locked="0"/>
    </xf>
    <xf numFmtId="49" fontId="3" fillId="0" borderId="6" xfId="1" applyNumberFormat="1" applyFont="1" applyFill="1" applyBorder="1" applyAlignment="1" applyProtection="1">
      <alignment horizontal="left" vertical="top"/>
      <protection locked="0"/>
    </xf>
    <xf numFmtId="0" fontId="3" fillId="0" borderId="22" xfId="1" applyFont="1" applyBorder="1" applyAlignment="1">
      <alignment horizontal="right" vertical="top"/>
    </xf>
    <xf numFmtId="49" fontId="3" fillId="0" borderId="0" xfId="1" applyNumberFormat="1" applyFont="1" applyFill="1" applyBorder="1" applyAlignment="1" applyProtection="1">
      <alignment horizontal="left" vertical="top"/>
      <protection locked="0"/>
    </xf>
    <xf numFmtId="0" fontId="3" fillId="0" borderId="7" xfId="1" applyFont="1" applyBorder="1" applyAlignment="1">
      <alignment horizontal="right" vertical="top"/>
    </xf>
    <xf numFmtId="49" fontId="6" fillId="2" borderId="17" xfId="1" applyNumberFormat="1" applyFont="1" applyFill="1" applyBorder="1" applyAlignment="1" applyProtection="1">
      <alignment horizontal="left" vertical="center"/>
      <protection locked="0"/>
    </xf>
    <xf numFmtId="49" fontId="6" fillId="2" borderId="16" xfId="1" applyNumberFormat="1" applyFont="1" applyFill="1" applyBorder="1" applyAlignment="1" applyProtection="1">
      <alignment vertical="center"/>
      <protection locked="0"/>
    </xf>
    <xf numFmtId="49" fontId="3" fillId="2" borderId="16" xfId="1" applyNumberFormat="1" applyFont="1" applyFill="1" applyBorder="1" applyAlignment="1" applyProtection="1">
      <alignment horizontal="left" vertical="center" indent="1"/>
      <protection locked="0"/>
    </xf>
    <xf numFmtId="49" fontId="6" fillId="2" borderId="11" xfId="1" applyNumberFormat="1" applyFont="1" applyFill="1" applyBorder="1" applyAlignment="1" applyProtection="1">
      <alignment vertical="center"/>
      <protection locked="0"/>
    </xf>
    <xf numFmtId="49" fontId="3" fillId="2" borderId="11" xfId="1" applyNumberFormat="1" applyFont="1" applyFill="1" applyBorder="1" applyAlignment="1" applyProtection="1">
      <alignment horizontal="left" vertical="center" indent="1"/>
      <protection locked="0"/>
    </xf>
    <xf numFmtId="1" fontId="3" fillId="0" borderId="0" xfId="1" applyNumberFormat="1" applyFont="1" applyFill="1" applyBorder="1" applyAlignment="1" applyProtection="1">
      <alignment vertical="center"/>
      <protection locked="0"/>
    </xf>
    <xf numFmtId="1" fontId="1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right"/>
    </xf>
    <xf numFmtId="1" fontId="1" fillId="0" borderId="0" xfId="1" applyNumberFormat="1" applyFont="1" applyFill="1" applyBorder="1" applyAlignment="1" applyProtection="1">
      <alignment horizontal="right" vertical="center"/>
      <protection locked="0"/>
    </xf>
    <xf numFmtId="1" fontId="1" fillId="0" borderId="7" xfId="1" applyNumberFormat="1" applyFont="1" applyFill="1" applyBorder="1" applyAlignment="1" applyProtection="1">
      <alignment horizontal="right" vertical="center"/>
      <protection locked="0"/>
    </xf>
    <xf numFmtId="164" fontId="1" fillId="0" borderId="0" xfId="2" applyNumberFormat="1" applyFont="1" applyBorder="1" applyAlignment="1">
      <alignment horizontal="center"/>
    </xf>
    <xf numFmtId="164" fontId="1" fillId="0" borderId="7" xfId="2" applyNumberFormat="1" applyFont="1" applyBorder="1" applyAlignment="1">
      <alignment horizontal="center"/>
    </xf>
    <xf numFmtId="1" fontId="13" fillId="0" borderId="0" xfId="1" applyNumberFormat="1" applyFont="1" applyAlignment="1">
      <alignment horizontal="right"/>
    </xf>
    <xf numFmtId="0" fontId="3" fillId="0" borderId="0" xfId="1" applyFont="1" applyBorder="1" applyAlignment="1">
      <alignment horizontal="left"/>
    </xf>
    <xf numFmtId="0" fontId="3" fillId="0" borderId="1" xfId="1" applyFont="1" applyFill="1" applyBorder="1"/>
    <xf numFmtId="1" fontId="1" fillId="0" borderId="3" xfId="1" applyNumberFormat="1" applyFont="1" applyFill="1" applyBorder="1" applyAlignment="1" applyProtection="1">
      <alignment horizontal="right" vertical="center"/>
      <protection locked="0"/>
    </xf>
    <xf numFmtId="164" fontId="1" fillId="0" borderId="3" xfId="2" applyNumberFormat="1" applyFont="1" applyBorder="1" applyAlignment="1">
      <alignment horizontal="center"/>
    </xf>
    <xf numFmtId="1" fontId="3" fillId="0" borderId="6" xfId="1" applyNumberFormat="1" applyFont="1" applyFill="1" applyBorder="1" applyAlignment="1" applyProtection="1">
      <alignment vertical="center"/>
      <protection locked="0"/>
    </xf>
    <xf numFmtId="1" fontId="3" fillId="0" borderId="0" xfId="1" applyNumberFormat="1" applyFont="1" applyFill="1" applyBorder="1" applyAlignment="1">
      <alignment vertical="center"/>
    </xf>
    <xf numFmtId="166" fontId="10" fillId="0" borderId="2" xfId="1" applyNumberFormat="1" applyFont="1" applyFill="1" applyBorder="1" applyAlignment="1">
      <alignment horizontal="center"/>
    </xf>
    <xf numFmtId="49" fontId="6" fillId="5" borderId="0" xfId="1" quotePrefix="1" applyNumberFormat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 vertical="top"/>
    </xf>
    <xf numFmtId="1" fontId="2" fillId="0" borderId="16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Alignment="1">
      <alignment horizontal="center"/>
    </xf>
    <xf numFmtId="0" fontId="7" fillId="0" borderId="0" xfId="1" applyFont="1" applyAlignment="1">
      <alignment horizontal="center"/>
    </xf>
    <xf numFmtId="1" fontId="7" fillId="0" borderId="0" xfId="1" applyNumberFormat="1" applyFont="1" applyBorder="1" applyAlignment="1">
      <alignment horizontal="right" vertical="center"/>
    </xf>
    <xf numFmtId="0" fontId="7" fillId="0" borderId="0" xfId="1" applyFont="1"/>
    <xf numFmtId="1" fontId="7" fillId="0" borderId="0" xfId="1" applyNumberFormat="1" applyFont="1" applyFill="1" applyBorder="1" applyAlignment="1" applyProtection="1">
      <alignment horizontal="center" vertical="center"/>
      <protection locked="0"/>
    </xf>
    <xf numFmtId="167" fontId="3" fillId="0" borderId="2" xfId="2" applyNumberFormat="1" applyFont="1" applyFill="1" applyBorder="1" applyAlignment="1">
      <alignment horizontal="center" vertical="top" wrapText="1"/>
    </xf>
    <xf numFmtId="3" fontId="7" fillId="0" borderId="0" xfId="2" applyNumberFormat="1" applyFont="1" applyBorder="1" applyAlignment="1">
      <alignment horizontal="center" vertical="center"/>
    </xf>
    <xf numFmtId="1" fontId="1" fillId="0" borderId="32" xfId="1" applyNumberFormat="1" applyFont="1" applyFill="1" applyBorder="1" applyAlignment="1" applyProtection="1">
      <alignment horizontal="right" vertical="center"/>
      <protection locked="0"/>
    </xf>
    <xf numFmtId="164" fontId="1" fillId="0" borderId="32" xfId="2" applyNumberFormat="1" applyFont="1" applyBorder="1" applyAlignment="1">
      <alignment horizontal="center"/>
    </xf>
    <xf numFmtId="49" fontId="1" fillId="0" borderId="9" xfId="1" applyNumberFormat="1" applyFont="1" applyFill="1" applyBorder="1" applyAlignment="1" applyProtection="1">
      <alignment horizontal="center" vertical="center"/>
      <protection locked="0"/>
    </xf>
    <xf numFmtId="49" fontId="1" fillId="0" borderId="19" xfId="1" applyNumberFormat="1" applyFont="1" applyFill="1" applyBorder="1" applyAlignment="1" applyProtection="1">
      <alignment horizontal="center" vertical="center"/>
      <protection locked="0"/>
    </xf>
    <xf numFmtId="49" fontId="1" fillId="0" borderId="25" xfId="1" applyNumberFormat="1" applyFont="1" applyFill="1" applyBorder="1" applyAlignment="1" applyProtection="1">
      <alignment horizontal="center" vertical="center"/>
      <protection locked="0"/>
    </xf>
    <xf numFmtId="49" fontId="1" fillId="0" borderId="24" xfId="1" applyNumberFormat="1" applyFont="1" applyFill="1" applyBorder="1" applyAlignment="1" applyProtection="1">
      <alignment horizontal="center" vertical="center"/>
      <protection locked="0"/>
    </xf>
    <xf numFmtId="165" fontId="1" fillId="0" borderId="15" xfId="3" applyNumberFormat="1" applyFont="1" applyFill="1" applyBorder="1" applyAlignment="1" applyProtection="1">
      <alignment horizontal="right" vertical="center"/>
      <protection locked="0"/>
    </xf>
    <xf numFmtId="165" fontId="1" fillId="0" borderId="16" xfId="3" applyNumberFormat="1" applyFont="1" applyFill="1" applyBorder="1" applyAlignment="1" applyProtection="1">
      <alignment horizontal="right" vertical="center"/>
      <protection locked="0"/>
    </xf>
    <xf numFmtId="165" fontId="1" fillId="0" borderId="27" xfId="3" applyNumberFormat="1" applyFont="1" applyFill="1" applyBorder="1" applyAlignment="1" applyProtection="1">
      <alignment horizontal="right" vertical="center"/>
      <protection locked="0"/>
    </xf>
    <xf numFmtId="165" fontId="1" fillId="0" borderId="26" xfId="3" applyNumberFormat="1" applyFont="1" applyFill="1" applyBorder="1" applyAlignment="1" applyProtection="1">
      <alignment horizontal="right" vertical="center"/>
      <protection locked="0"/>
    </xf>
    <xf numFmtId="1" fontId="1" fillId="0" borderId="15" xfId="1" applyNumberFormat="1" applyFont="1" applyFill="1" applyBorder="1" applyAlignment="1" applyProtection="1">
      <alignment horizontal="right" vertical="center"/>
      <protection locked="0"/>
    </xf>
    <xf numFmtId="1" fontId="1" fillId="0" borderId="16" xfId="1" applyNumberFormat="1" applyFont="1" applyFill="1" applyBorder="1" applyAlignment="1" applyProtection="1">
      <alignment horizontal="right" vertical="center"/>
      <protection locked="0"/>
    </xf>
    <xf numFmtId="1" fontId="1" fillId="0" borderId="27" xfId="1" applyNumberFormat="1" applyFont="1" applyFill="1" applyBorder="1" applyAlignment="1" applyProtection="1">
      <alignment horizontal="right" vertical="center"/>
      <protection locked="0"/>
    </xf>
    <xf numFmtId="164" fontId="1" fillId="0" borderId="15" xfId="2" applyNumberFormat="1" applyFont="1" applyBorder="1" applyAlignment="1">
      <alignment horizontal="center"/>
    </xf>
    <xf numFmtId="164" fontId="1" fillId="0" borderId="16" xfId="2" applyNumberFormat="1" applyFont="1" applyBorder="1" applyAlignment="1">
      <alignment horizontal="center"/>
    </xf>
    <xf numFmtId="164" fontId="1" fillId="0" borderId="27" xfId="2" applyNumberFormat="1" applyFont="1" applyBorder="1" applyAlignment="1">
      <alignment horizontal="center"/>
    </xf>
    <xf numFmtId="49" fontId="1" fillId="0" borderId="35" xfId="1" applyNumberFormat="1" applyFont="1" applyFill="1" applyBorder="1" applyAlignment="1" applyProtection="1">
      <alignment horizontal="center" vertical="center"/>
      <protection locked="0"/>
    </xf>
    <xf numFmtId="165" fontId="1" fillId="0" borderId="36" xfId="3" applyNumberFormat="1" applyFont="1" applyFill="1" applyBorder="1" applyAlignment="1" applyProtection="1">
      <alignment horizontal="right" vertical="center"/>
      <protection locked="0"/>
    </xf>
    <xf numFmtId="3" fontId="7" fillId="0" borderId="0" xfId="2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Border="1" applyAlignment="1">
      <alignment horizontal="center"/>
    </xf>
    <xf numFmtId="0" fontId="7" fillId="0" borderId="0" xfId="1" applyFont="1" applyBorder="1"/>
    <xf numFmtId="3" fontId="3" fillId="0" borderId="0" xfId="2" applyNumberFormat="1" applyFont="1" applyBorder="1" applyAlignment="1">
      <alignment horizontal="center" vertical="center"/>
    </xf>
    <xf numFmtId="0" fontId="13" fillId="0" borderId="0" xfId="1" applyFont="1" applyBorder="1"/>
    <xf numFmtId="3" fontId="7" fillId="0" borderId="33" xfId="1" applyNumberFormat="1" applyFont="1" applyFill="1" applyBorder="1" applyAlignment="1" applyProtection="1">
      <alignment vertical="center"/>
      <protection locked="0"/>
    </xf>
    <xf numFmtId="0" fontId="21" fillId="0" borderId="0" xfId="1" applyFont="1" applyBorder="1" applyAlignment="1">
      <alignment horizontal="center"/>
    </xf>
    <xf numFmtId="49" fontId="12" fillId="0" borderId="0" xfId="1" applyNumberFormat="1" applyFont="1" applyFill="1" applyBorder="1" applyAlignment="1" applyProtection="1">
      <alignment horizontal="right" vertical="center"/>
      <protection locked="0"/>
    </xf>
    <xf numFmtId="49" fontId="12" fillId="0" borderId="0" xfId="1" applyNumberFormat="1" applyFont="1" applyFill="1" applyBorder="1" applyAlignment="1" applyProtection="1">
      <alignment horizontal="center" vertical="center"/>
      <protection locked="0"/>
    </xf>
    <xf numFmtId="0" fontId="22" fillId="0" borderId="0" xfId="1" applyFont="1" applyBorder="1"/>
    <xf numFmtId="3" fontId="22" fillId="0" borderId="0" xfId="2" applyNumberFormat="1" applyFont="1" applyBorder="1" applyAlignment="1">
      <alignment horizontal="center" vertical="center"/>
    </xf>
    <xf numFmtId="3" fontId="21" fillId="0" borderId="0" xfId="2" applyNumberFormat="1" applyFont="1" applyBorder="1" applyAlignment="1">
      <alignment horizontal="center" vertical="center"/>
    </xf>
    <xf numFmtId="3" fontId="21" fillId="0" borderId="0" xfId="2" applyNumberFormat="1" applyFont="1" applyFill="1" applyBorder="1" applyAlignment="1" applyProtection="1">
      <alignment horizontal="center" vertical="center"/>
      <protection locked="0"/>
    </xf>
    <xf numFmtId="0" fontId="21" fillId="0" borderId="0" xfId="1" applyFont="1" applyBorder="1"/>
    <xf numFmtId="165" fontId="12" fillId="0" borderId="0" xfId="3" applyNumberFormat="1" applyFont="1" applyFill="1" applyBorder="1" applyAlignment="1" applyProtection="1">
      <alignment horizontal="right" vertical="center"/>
      <protection locked="0"/>
    </xf>
    <xf numFmtId="1" fontId="12" fillId="0" borderId="0" xfId="1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Border="1" applyAlignment="1">
      <alignment horizontal="center" vertical="center"/>
    </xf>
    <xf numFmtId="1" fontId="12" fillId="0" borderId="0" xfId="1" applyNumberFormat="1" applyFont="1" applyFill="1" applyBorder="1" applyAlignment="1" applyProtection="1">
      <alignment horizontal="right" vertical="center"/>
      <protection locked="0"/>
    </xf>
    <xf numFmtId="1" fontId="3" fillId="0" borderId="0" xfId="1" applyNumberFormat="1" applyFont="1" applyFill="1" applyBorder="1" applyAlignment="1" applyProtection="1">
      <alignment vertical="center" textRotation="90"/>
      <protection locked="0"/>
    </xf>
    <xf numFmtId="3" fontId="22" fillId="0" borderId="0" xfId="2" applyNumberFormat="1" applyFont="1" applyFill="1" applyBorder="1" applyAlignment="1" applyProtection="1">
      <alignment horizontal="center" vertical="center"/>
      <protection locked="0"/>
    </xf>
    <xf numFmtId="49" fontId="20" fillId="0" borderId="11" xfId="1" applyNumberFormat="1" applyFont="1" applyFill="1" applyBorder="1" applyAlignment="1" applyProtection="1">
      <alignment vertical="center"/>
      <protection locked="0"/>
    </xf>
    <xf numFmtId="49" fontId="7" fillId="0" borderId="11" xfId="1" applyNumberFormat="1" applyFont="1" applyFill="1" applyBorder="1" applyAlignment="1" applyProtection="1">
      <alignment horizontal="right" vertical="center"/>
      <protection locked="0"/>
    </xf>
    <xf numFmtId="0" fontId="20" fillId="0" borderId="0" xfId="1" applyFont="1"/>
    <xf numFmtId="0" fontId="20" fillId="0" borderId="0" xfId="1" applyFont="1" applyAlignment="1">
      <alignment horizontal="center"/>
    </xf>
    <xf numFmtId="1" fontId="7" fillId="0" borderId="0" xfId="1" applyNumberFormat="1" applyFont="1" applyFill="1" applyBorder="1" applyAlignment="1" applyProtection="1">
      <alignment horizontal="right" vertical="center"/>
      <protection locked="0"/>
    </xf>
    <xf numFmtId="0" fontId="13" fillId="0" borderId="0" xfId="1" applyFont="1" applyBorder="1" applyAlignment="1">
      <alignment horizontal="center"/>
    </xf>
    <xf numFmtId="1" fontId="13" fillId="0" borderId="0" xfId="1" applyNumberFormat="1" applyFont="1" applyBorder="1" applyAlignment="1">
      <alignment horizontal="right" vertical="center"/>
    </xf>
    <xf numFmtId="3" fontId="13" fillId="0" borderId="17" xfId="2" applyNumberFormat="1" applyFont="1" applyBorder="1" applyAlignment="1">
      <alignment horizontal="center" vertical="center"/>
    </xf>
    <xf numFmtId="1" fontId="1" fillId="0" borderId="32" xfId="1" applyNumberFormat="1" applyFont="1" applyFill="1" applyBorder="1" applyAlignment="1" applyProtection="1">
      <alignment vertical="center" textRotation="90"/>
      <protection locked="0"/>
    </xf>
    <xf numFmtId="3" fontId="13" fillId="0" borderId="0" xfId="2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/>
    <xf numFmtId="1" fontId="1" fillId="0" borderId="15" xfId="1" applyNumberFormat="1" applyFont="1" applyFill="1" applyBorder="1" applyAlignment="1" applyProtection="1">
      <alignment horizontal="center" vertical="center"/>
      <protection locked="0"/>
    </xf>
    <xf numFmtId="1" fontId="1" fillId="0" borderId="16" xfId="1" applyNumberFormat="1" applyFont="1" applyFill="1" applyBorder="1" applyAlignment="1" applyProtection="1">
      <alignment horizontal="center" vertical="center"/>
      <protection locked="0"/>
    </xf>
    <xf numFmtId="1" fontId="1" fillId="0" borderId="27" xfId="1" applyNumberFormat="1" applyFont="1" applyFill="1" applyBorder="1" applyAlignment="1" applyProtection="1">
      <alignment horizontal="center" vertical="center"/>
      <protection locked="0"/>
    </xf>
    <xf numFmtId="1" fontId="1" fillId="0" borderId="26" xfId="1" applyNumberFormat="1" applyFont="1" applyFill="1" applyBorder="1" applyAlignment="1" applyProtection="1">
      <alignment horizontal="center" vertical="center"/>
      <protection locked="0"/>
    </xf>
    <xf numFmtId="1" fontId="1" fillId="0" borderId="36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/>
    <xf numFmtId="1" fontId="1" fillId="0" borderId="0" xfId="1" applyNumberFormat="1" applyFont="1" applyFill="1" applyBorder="1" applyAlignment="1" applyProtection="1">
      <alignment vertical="center"/>
      <protection locked="0"/>
    </xf>
    <xf numFmtId="1" fontId="1" fillId="0" borderId="34" xfId="1" applyNumberFormat="1" applyFont="1" applyFill="1" applyBorder="1" applyAlignment="1" applyProtection="1">
      <alignment vertical="center" textRotation="90"/>
      <protection locked="0"/>
    </xf>
    <xf numFmtId="1" fontId="1" fillId="0" borderId="0" xfId="1" applyNumberFormat="1" applyFont="1" applyBorder="1" applyAlignment="1">
      <alignment horizontal="center"/>
    </xf>
    <xf numFmtId="0" fontId="19" fillId="3" borderId="1" xfId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12" xfId="1" applyFont="1" applyFill="1" applyBorder="1" applyAlignment="1">
      <alignment horizontal="center" vertical="center"/>
    </xf>
    <xf numFmtId="0" fontId="19" fillId="4" borderId="1" xfId="1" applyFont="1" applyFill="1" applyBorder="1" applyAlignment="1">
      <alignment horizontal="center"/>
    </xf>
    <xf numFmtId="0" fontId="19" fillId="4" borderId="2" xfId="1" applyFont="1" applyFill="1" applyBorder="1" applyAlignment="1">
      <alignment horizontal="center"/>
    </xf>
    <xf numFmtId="0" fontId="19" fillId="4" borderId="12" xfId="1" applyFont="1" applyFill="1" applyBorder="1" applyAlignment="1">
      <alignment horizontal="center"/>
    </xf>
    <xf numFmtId="3" fontId="7" fillId="0" borderId="1" xfId="1" applyNumberFormat="1" applyFont="1" applyFill="1" applyBorder="1" applyAlignment="1" applyProtection="1">
      <alignment horizontal="center" vertical="center"/>
      <protection locked="0"/>
    </xf>
    <xf numFmtId="3" fontId="7" fillId="0" borderId="2" xfId="1" applyNumberFormat="1" applyFont="1" applyFill="1" applyBorder="1" applyAlignment="1" applyProtection="1">
      <alignment horizontal="center" vertical="center"/>
      <protection locked="0"/>
    </xf>
    <xf numFmtId="3" fontId="7" fillId="0" borderId="12" xfId="1" applyNumberFormat="1" applyFont="1" applyFill="1" applyBorder="1" applyAlignment="1" applyProtection="1">
      <alignment horizontal="center" vertical="center"/>
      <protection locked="0"/>
    </xf>
    <xf numFmtId="1" fontId="7" fillId="0" borderId="1" xfId="1" applyNumberFormat="1" applyFont="1" applyFill="1" applyBorder="1" applyAlignment="1" applyProtection="1">
      <alignment horizontal="center" vertical="center"/>
      <protection locked="0"/>
    </xf>
    <xf numFmtId="1" fontId="7" fillId="0" borderId="2" xfId="1" applyNumberFormat="1" applyFont="1" applyFill="1" applyBorder="1" applyAlignment="1" applyProtection="1">
      <alignment horizontal="center" vertical="center"/>
      <protection locked="0"/>
    </xf>
    <xf numFmtId="1" fontId="7" fillId="0" borderId="12" xfId="1" applyNumberFormat="1" applyFont="1" applyFill="1" applyBorder="1" applyAlignment="1" applyProtection="1">
      <alignment horizontal="center" vertical="center"/>
      <protection locked="0"/>
    </xf>
    <xf numFmtId="1" fontId="7" fillId="0" borderId="3" xfId="1" applyNumberFormat="1" applyFont="1" applyFill="1" applyBorder="1" applyAlignment="1" applyProtection="1">
      <alignment horizontal="center" vertical="center"/>
      <protection locked="0"/>
    </xf>
    <xf numFmtId="1" fontId="7" fillId="0" borderId="0" xfId="1" applyNumberFormat="1" applyFont="1" applyFill="1" applyBorder="1" applyAlignment="1" applyProtection="1">
      <alignment horizontal="center" vertical="center"/>
      <protection locked="0"/>
    </xf>
    <xf numFmtId="1" fontId="7" fillId="0" borderId="7" xfId="1" applyNumberFormat="1" applyFont="1" applyFill="1" applyBorder="1" applyAlignment="1" applyProtection="1">
      <alignment horizontal="center" vertical="center"/>
      <protection locked="0"/>
    </xf>
    <xf numFmtId="1" fontId="7" fillId="0" borderId="10" xfId="1" applyNumberFormat="1" applyFont="1" applyFill="1" applyBorder="1" applyAlignment="1" applyProtection="1">
      <alignment horizontal="center" vertical="center"/>
      <protection locked="0"/>
    </xf>
    <xf numFmtId="1" fontId="3" fillId="2" borderId="15" xfId="1" applyNumberFormat="1" applyFont="1" applyFill="1" applyBorder="1" applyAlignment="1" applyProtection="1">
      <alignment horizontal="center" vertical="center"/>
      <protection locked="0"/>
    </xf>
    <xf numFmtId="1" fontId="3" fillId="2" borderId="16" xfId="1" applyNumberFormat="1" applyFont="1" applyFill="1" applyBorder="1" applyAlignment="1" applyProtection="1">
      <alignment horizontal="center" vertical="center"/>
      <protection locked="0"/>
    </xf>
    <xf numFmtId="1" fontId="3" fillId="2" borderId="27" xfId="1" applyNumberFormat="1" applyFont="1" applyFill="1" applyBorder="1" applyAlignment="1" applyProtection="1">
      <alignment horizontal="center" vertical="center"/>
      <protection locked="0"/>
    </xf>
    <xf numFmtId="1" fontId="3" fillId="2" borderId="26" xfId="1" applyNumberFormat="1" applyFont="1" applyFill="1" applyBorder="1" applyAlignment="1" applyProtection="1">
      <alignment horizontal="center" vertical="center"/>
      <protection locked="0"/>
    </xf>
    <xf numFmtId="1" fontId="3" fillId="0" borderId="31" xfId="1" applyNumberFormat="1" applyFont="1" applyFill="1" applyBorder="1" applyAlignment="1" applyProtection="1">
      <alignment horizontal="center" vertical="center"/>
      <protection locked="0"/>
    </xf>
    <xf numFmtId="1" fontId="3" fillId="0" borderId="18" xfId="1" applyNumberFormat="1" applyFont="1" applyFill="1" applyBorder="1" applyAlignment="1" applyProtection="1">
      <alignment horizontal="center" vertical="center"/>
      <protection locked="0"/>
    </xf>
    <xf numFmtId="1" fontId="3" fillId="0" borderId="29" xfId="1" applyNumberFormat="1" applyFont="1" applyFill="1" applyBorder="1" applyAlignment="1" applyProtection="1">
      <alignment horizontal="center" vertical="center"/>
      <protection locked="0"/>
    </xf>
    <xf numFmtId="1" fontId="3" fillId="0" borderId="28" xfId="1" applyNumberFormat="1" applyFont="1" applyFill="1" applyBorder="1" applyAlignment="1" applyProtection="1">
      <alignment horizontal="center" vertical="center"/>
      <protection locked="0"/>
    </xf>
    <xf numFmtId="1" fontId="3" fillId="0" borderId="15" xfId="1" applyNumberFormat="1" applyFont="1" applyFill="1" applyBorder="1" applyAlignment="1" applyProtection="1">
      <alignment horizontal="center" vertical="center"/>
      <protection locked="0"/>
    </xf>
    <xf numFmtId="1" fontId="3" fillId="0" borderId="16" xfId="1" applyNumberFormat="1" applyFont="1" applyFill="1" applyBorder="1" applyAlignment="1" applyProtection="1">
      <alignment horizontal="center" vertical="center"/>
      <protection locked="0"/>
    </xf>
    <xf numFmtId="1" fontId="3" fillId="0" borderId="27" xfId="1" applyNumberFormat="1" applyFont="1" applyFill="1" applyBorder="1" applyAlignment="1" applyProtection="1">
      <alignment horizontal="center" vertical="center"/>
      <protection locked="0"/>
    </xf>
    <xf numFmtId="1" fontId="3" fillId="0" borderId="26" xfId="1" applyNumberFormat="1" applyFont="1" applyFill="1" applyBorder="1" applyAlignment="1" applyProtection="1">
      <alignment horizontal="center" vertical="center"/>
      <protection locked="0"/>
    </xf>
    <xf numFmtId="1" fontId="3" fillId="2" borderId="15" xfId="1" applyNumberFormat="1" applyFont="1" applyFill="1" applyBorder="1" applyAlignment="1" applyProtection="1">
      <alignment horizontal="center" vertical="center" wrapText="1"/>
      <protection locked="0"/>
    </xf>
    <xf numFmtId="1" fontId="3" fillId="2" borderId="26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15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26" xfId="1" applyNumberFormat="1" applyFont="1" applyFill="1" applyBorder="1" applyAlignment="1" applyProtection="1">
      <alignment horizontal="center" vertical="center" wrapText="1"/>
      <protection locked="0"/>
    </xf>
    <xf numFmtId="3" fontId="13" fillId="0" borderId="31" xfId="2" applyNumberFormat="1" applyFont="1" applyBorder="1" applyAlignment="1">
      <alignment horizontal="center"/>
    </xf>
    <xf numFmtId="3" fontId="13" fillId="0" borderId="18" xfId="2" applyNumberFormat="1" applyFont="1" applyBorder="1" applyAlignment="1">
      <alignment horizontal="center"/>
    </xf>
    <xf numFmtId="3" fontId="13" fillId="0" borderId="29" xfId="2" applyNumberFormat="1" applyFont="1" applyBorder="1" applyAlignment="1">
      <alignment horizontal="center"/>
    </xf>
    <xf numFmtId="167" fontId="13" fillId="0" borderId="14" xfId="2" applyNumberFormat="1" applyFont="1" applyBorder="1" applyAlignment="1">
      <alignment horizontal="center"/>
    </xf>
    <xf numFmtId="167" fontId="13" fillId="0" borderId="6" xfId="2" applyNumberFormat="1" applyFont="1" applyBorder="1" applyAlignment="1">
      <alignment horizontal="center"/>
    </xf>
    <xf numFmtId="167" fontId="13" fillId="0" borderId="22" xfId="2" applyNumberFormat="1" applyFont="1" applyBorder="1" applyAlignment="1">
      <alignment horizontal="center"/>
    </xf>
    <xf numFmtId="3" fontId="7" fillId="0" borderId="5" xfId="2" applyNumberFormat="1" applyFont="1" applyBorder="1" applyAlignment="1">
      <alignment horizontal="center" vertical="center"/>
    </xf>
    <xf numFmtId="3" fontId="7" fillId="0" borderId="11" xfId="2" applyNumberFormat="1" applyFont="1" applyBorder="1" applyAlignment="1">
      <alignment horizontal="center" vertical="center"/>
    </xf>
    <xf numFmtId="3" fontId="7" fillId="0" borderId="37" xfId="2" applyNumberFormat="1" applyFont="1" applyBorder="1" applyAlignment="1">
      <alignment horizontal="center" vertical="center"/>
    </xf>
    <xf numFmtId="3" fontId="7" fillId="0" borderId="1" xfId="2" applyNumberFormat="1" applyFont="1" applyFill="1" applyBorder="1" applyAlignment="1" applyProtection="1">
      <alignment horizontal="center" vertical="center"/>
      <protection locked="0"/>
    </xf>
    <xf numFmtId="3" fontId="7" fillId="0" borderId="2" xfId="2" applyNumberFormat="1" applyFont="1" applyFill="1" applyBorder="1" applyAlignment="1" applyProtection="1">
      <alignment horizontal="center" vertical="center"/>
      <protection locked="0"/>
    </xf>
    <xf numFmtId="3" fontId="7" fillId="0" borderId="12" xfId="2" applyNumberFormat="1" applyFont="1" applyFill="1" applyBorder="1" applyAlignment="1" applyProtection="1">
      <alignment horizontal="center" vertical="center"/>
      <protection locked="0"/>
    </xf>
    <xf numFmtId="3" fontId="7" fillId="0" borderId="5" xfId="2" applyNumberFormat="1" applyFont="1" applyFill="1" applyBorder="1" applyAlignment="1" applyProtection="1">
      <alignment horizontal="center" vertical="center"/>
      <protection locked="0"/>
    </xf>
    <xf numFmtId="3" fontId="7" fillId="0" borderId="11" xfId="2" applyNumberFormat="1" applyFont="1" applyFill="1" applyBorder="1" applyAlignment="1" applyProtection="1">
      <alignment horizontal="center" vertical="center"/>
      <protection locked="0"/>
    </xf>
    <xf numFmtId="3" fontId="7" fillId="0" borderId="39" xfId="2" applyNumberFormat="1" applyFont="1" applyFill="1" applyBorder="1" applyAlignment="1" applyProtection="1">
      <alignment horizontal="center" vertical="center"/>
      <protection locked="0"/>
    </xf>
    <xf numFmtId="3" fontId="7" fillId="0" borderId="37" xfId="2" applyNumberFormat="1" applyFont="1" applyFill="1" applyBorder="1" applyAlignment="1" applyProtection="1">
      <alignment horizontal="center" vertical="center"/>
      <protection locked="0"/>
    </xf>
    <xf numFmtId="3" fontId="7" fillId="0" borderId="38" xfId="2" applyNumberFormat="1" applyFont="1" applyFill="1" applyBorder="1" applyAlignment="1" applyProtection="1">
      <alignment horizontal="center" vertical="center"/>
      <protection locked="0"/>
    </xf>
    <xf numFmtId="3" fontId="7" fillId="0" borderId="1" xfId="2" applyNumberFormat="1" applyFont="1" applyBorder="1" applyAlignment="1">
      <alignment horizontal="center" vertical="center"/>
    </xf>
    <xf numFmtId="3" fontId="7" fillId="0" borderId="2" xfId="2" applyNumberFormat="1" applyFont="1" applyBorder="1" applyAlignment="1">
      <alignment horizontal="center" vertical="center"/>
    </xf>
    <xf numFmtId="3" fontId="7" fillId="0" borderId="12" xfId="2" applyNumberFormat="1" applyFont="1" applyBorder="1" applyAlignment="1">
      <alignment horizontal="center" vertical="center"/>
    </xf>
    <xf numFmtId="167" fontId="13" fillId="0" borderId="34" xfId="2" applyNumberFormat="1" applyFont="1" applyBorder="1" applyAlignment="1">
      <alignment horizontal="center"/>
    </xf>
    <xf numFmtId="3" fontId="7" fillId="0" borderId="39" xfId="2" applyNumberFormat="1" applyFont="1" applyBorder="1" applyAlignment="1">
      <alignment horizontal="center" vertical="center"/>
    </xf>
    <xf numFmtId="3" fontId="3" fillId="0" borderId="4" xfId="2" applyNumberFormat="1" applyFont="1" applyFill="1" applyBorder="1" applyAlignment="1">
      <alignment horizontal="center" vertical="top" wrapText="1"/>
    </xf>
    <xf numFmtId="3" fontId="3" fillId="0" borderId="2" xfId="2" applyNumberFormat="1" applyFont="1" applyFill="1" applyBorder="1" applyAlignment="1">
      <alignment horizontal="center" vertical="top" wrapText="1"/>
    </xf>
    <xf numFmtId="3" fontId="3" fillId="0" borderId="23" xfId="2" applyNumberFormat="1" applyFont="1" applyFill="1" applyBorder="1" applyAlignment="1">
      <alignment horizontal="center" vertical="top" wrapText="1"/>
    </xf>
    <xf numFmtId="167" fontId="3" fillId="0" borderId="4" xfId="2" applyNumberFormat="1" applyFont="1" applyBorder="1" applyAlignment="1">
      <alignment horizontal="center" vertical="top" wrapText="1"/>
    </xf>
    <xf numFmtId="167" fontId="3" fillId="0" borderId="2" xfId="2" applyNumberFormat="1" applyFont="1" applyBorder="1" applyAlignment="1">
      <alignment horizontal="center" vertical="top" wrapText="1"/>
    </xf>
    <xf numFmtId="167" fontId="3" fillId="0" borderId="23" xfId="2" applyNumberFormat="1" applyFont="1" applyBorder="1" applyAlignment="1">
      <alignment horizontal="center" vertical="top" wrapText="1"/>
    </xf>
    <xf numFmtId="1" fontId="3" fillId="2" borderId="24" xfId="1" applyNumberFormat="1" applyFont="1" applyFill="1" applyBorder="1" applyAlignment="1" applyProtection="1">
      <alignment horizontal="center" vertical="center"/>
      <protection locked="0"/>
    </xf>
    <xf numFmtId="1" fontId="3" fillId="2" borderId="19" xfId="1" applyNumberFormat="1" applyFont="1" applyFill="1" applyBorder="1" applyAlignment="1" applyProtection="1">
      <alignment horizontal="center" vertical="center"/>
      <protection locked="0"/>
    </xf>
    <xf numFmtId="1" fontId="3" fillId="2" borderId="25" xfId="1" applyNumberFormat="1" applyFont="1" applyFill="1" applyBorder="1" applyAlignment="1" applyProtection="1">
      <alignment horizontal="center" vertical="center"/>
      <protection locked="0"/>
    </xf>
    <xf numFmtId="0" fontId="10" fillId="0" borderId="4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23" xfId="1" applyFont="1" applyBorder="1" applyAlignment="1">
      <alignment horizontal="center"/>
    </xf>
    <xf numFmtId="166" fontId="10" fillId="0" borderId="4" xfId="1" applyNumberFormat="1" applyFont="1" applyFill="1" applyBorder="1" applyAlignment="1">
      <alignment horizontal="center"/>
    </xf>
    <xf numFmtId="166" fontId="10" fillId="0" borderId="2" xfId="1" applyNumberFormat="1" applyFont="1" applyFill="1" applyBorder="1" applyAlignment="1">
      <alignment horizontal="center"/>
    </xf>
    <xf numFmtId="166" fontId="10" fillId="0" borderId="23" xfId="1" applyNumberFormat="1" applyFont="1" applyFill="1" applyBorder="1" applyAlignment="1">
      <alignment horizontal="center"/>
    </xf>
    <xf numFmtId="166" fontId="10" fillId="0" borderId="4" xfId="1" applyNumberFormat="1" applyFont="1" applyBorder="1" applyAlignment="1">
      <alignment horizontal="center"/>
    </xf>
    <xf numFmtId="166" fontId="10" fillId="0" borderId="2" xfId="1" applyNumberFormat="1" applyFont="1" applyBorder="1" applyAlignment="1">
      <alignment horizontal="center"/>
    </xf>
    <xf numFmtId="166" fontId="10" fillId="0" borderId="23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/>
    </xf>
    <xf numFmtId="0" fontId="3" fillId="0" borderId="23" xfId="1" applyFont="1" applyBorder="1" applyAlignment="1">
      <alignment horizontal="center" vertical="top"/>
    </xf>
    <xf numFmtId="49" fontId="6" fillId="5" borderId="10" xfId="1" quotePrefix="1" applyNumberFormat="1" applyFont="1" applyFill="1" applyBorder="1" applyAlignment="1">
      <alignment horizontal="center" vertical="center" wrapText="1"/>
    </xf>
    <xf numFmtId="49" fontId="6" fillId="5" borderId="0" xfId="1" quotePrefix="1" applyNumberFormat="1" applyFont="1" applyFill="1" applyBorder="1" applyAlignment="1">
      <alignment horizontal="center" vertical="center"/>
    </xf>
    <xf numFmtId="49" fontId="6" fillId="5" borderId="7" xfId="1" quotePrefix="1" applyNumberFormat="1" applyFont="1" applyFill="1" applyBorder="1" applyAlignment="1">
      <alignment horizontal="center" vertical="center"/>
    </xf>
    <xf numFmtId="49" fontId="6" fillId="0" borderId="10" xfId="1" quotePrefix="1" applyNumberFormat="1" applyFont="1" applyFill="1" applyBorder="1" applyAlignment="1">
      <alignment horizontal="center" vertical="center" wrapText="1"/>
    </xf>
    <xf numFmtId="49" fontId="6" fillId="0" borderId="0" xfId="1" quotePrefix="1" applyNumberFormat="1" applyFont="1" applyFill="1" applyBorder="1" applyAlignment="1">
      <alignment horizontal="center" vertical="center"/>
    </xf>
    <xf numFmtId="49" fontId="6" fillId="0" borderId="7" xfId="1" quotePrefix="1" applyNumberFormat="1" applyFont="1" applyFill="1" applyBorder="1" applyAlignment="1">
      <alignment horizontal="center" vertical="center"/>
    </xf>
    <xf numFmtId="0" fontId="3" fillId="5" borderId="21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1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1" fontId="3" fillId="2" borderId="9" xfId="1" applyNumberFormat="1" applyFont="1" applyFill="1" applyBorder="1" applyAlignment="1" applyProtection="1">
      <alignment horizontal="center" vertical="center"/>
      <protection locked="0"/>
    </xf>
    <xf numFmtId="1" fontId="3" fillId="0" borderId="16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27" xfId="1" applyNumberFormat="1" applyFont="1" applyFill="1" applyBorder="1" applyAlignment="1" applyProtection="1">
      <alignment horizontal="center" vertical="center" wrapText="1"/>
      <protection locked="0"/>
    </xf>
    <xf numFmtId="1" fontId="3" fillId="2" borderId="16" xfId="1" applyNumberFormat="1" applyFont="1" applyFill="1" applyBorder="1" applyAlignment="1" applyProtection="1">
      <alignment horizontal="center" vertical="center" wrapText="1"/>
      <protection locked="0"/>
    </xf>
    <xf numFmtId="1" fontId="3" fillId="2" borderId="27" xfId="1" applyNumberFormat="1" applyFont="1" applyFill="1" applyBorder="1" applyAlignment="1" applyProtection="1">
      <alignment horizontal="center" vertical="center" wrapText="1"/>
      <protection locked="0"/>
    </xf>
    <xf numFmtId="1" fontId="2" fillId="2" borderId="26" xfId="1" applyNumberFormat="1" applyFont="1" applyFill="1" applyBorder="1" applyAlignment="1" applyProtection="1">
      <alignment horizontal="center" vertical="center"/>
      <protection locked="0"/>
    </xf>
    <xf numFmtId="1" fontId="2" fillId="2" borderId="16" xfId="1" applyNumberFormat="1" applyFont="1" applyFill="1" applyBorder="1" applyAlignment="1" applyProtection="1">
      <alignment horizontal="center" vertical="center"/>
      <protection locked="0"/>
    </xf>
    <xf numFmtId="1" fontId="2" fillId="2" borderId="27" xfId="1" applyNumberFormat="1" applyFont="1" applyFill="1" applyBorder="1" applyAlignment="1" applyProtection="1">
      <alignment horizontal="center" vertical="center"/>
      <protection locked="0"/>
    </xf>
    <xf numFmtId="167" fontId="3" fillId="0" borderId="1" xfId="2" applyNumberFormat="1" applyFont="1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166" fontId="3" fillId="0" borderId="23" xfId="1" applyNumberFormat="1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 vertical="top" wrapText="1"/>
    </xf>
    <xf numFmtId="49" fontId="6" fillId="0" borderId="8" xfId="1" quotePrefix="1" applyNumberFormat="1" applyFont="1" applyFill="1" applyBorder="1" applyAlignment="1">
      <alignment horizontal="center" vertical="center" wrapText="1"/>
    </xf>
    <xf numFmtId="49" fontId="6" fillId="0" borderId="13" xfId="1" quotePrefix="1" applyNumberFormat="1" applyFont="1" applyFill="1" applyBorder="1" applyAlignment="1">
      <alignment horizontal="center" vertical="center"/>
    </xf>
    <xf numFmtId="49" fontId="6" fillId="0" borderId="20" xfId="1" quotePrefix="1" applyNumberFormat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BL75"/>
  <sheetViews>
    <sheetView showZeros="0" tabSelected="1" view="pageBreakPreview" topLeftCell="A30" zoomScale="85" zoomScaleNormal="130" zoomScaleSheetLayoutView="85" workbookViewId="0">
      <selection activeCell="D38" sqref="D38:P38"/>
    </sheetView>
  </sheetViews>
  <sheetFormatPr baseColWidth="10" defaultColWidth="10.28515625" defaultRowHeight="12.75" x14ac:dyDescent="0.2"/>
  <cols>
    <col min="1" max="1" width="32.85546875" style="5" customWidth="1"/>
    <col min="2" max="2" width="6" style="5" customWidth="1"/>
    <col min="3" max="3" width="36.85546875" style="5" customWidth="1"/>
    <col min="4" max="5" width="5.28515625" style="6" customWidth="1"/>
    <col min="6" max="6" width="6.140625" style="6" customWidth="1"/>
    <col min="7" max="9" width="5.28515625" style="6" customWidth="1"/>
    <col min="10" max="10" width="5.85546875" style="6" customWidth="1"/>
    <col min="11" max="15" width="5.28515625" style="6" customWidth="1"/>
    <col min="16" max="16" width="10.28515625" style="6" customWidth="1"/>
    <col min="17" max="22" width="5.28515625" style="6" customWidth="1"/>
    <col min="23" max="23" width="6.85546875" style="6" customWidth="1"/>
    <col min="24" max="64" width="5.28515625" style="6" customWidth="1"/>
    <col min="65" max="16384" width="10.28515625" style="4"/>
  </cols>
  <sheetData>
    <row r="1" spans="1:64" s="2" customFormat="1" ht="24.75" customHeight="1" x14ac:dyDescent="0.35">
      <c r="A1" s="8" t="s">
        <v>22</v>
      </c>
      <c r="B1" s="34"/>
      <c r="D1" s="150" t="s">
        <v>98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2"/>
      <c r="AI1" s="153" t="s">
        <v>99</v>
      </c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5"/>
    </row>
    <row r="2" spans="1:64" s="2" customFormat="1" ht="24.75" customHeight="1" x14ac:dyDescent="0.2">
      <c r="A2" s="74" t="s">
        <v>21</v>
      </c>
      <c r="B2" s="7"/>
      <c r="C2" s="32" t="s">
        <v>39</v>
      </c>
      <c r="D2" s="225" t="s">
        <v>28</v>
      </c>
      <c r="E2" s="226"/>
      <c r="F2" s="226"/>
      <c r="G2" s="226"/>
      <c r="H2" s="226"/>
      <c r="I2" s="227"/>
      <c r="J2" s="225" t="s">
        <v>55</v>
      </c>
      <c r="K2" s="226"/>
      <c r="L2" s="226"/>
      <c r="M2" s="226"/>
      <c r="N2" s="226"/>
      <c r="O2" s="227"/>
      <c r="P2" s="81" t="s">
        <v>100</v>
      </c>
      <c r="Q2" s="228" t="s">
        <v>46</v>
      </c>
      <c r="R2" s="229"/>
      <c r="S2" s="229"/>
      <c r="T2" s="229"/>
      <c r="U2" s="229"/>
      <c r="V2" s="230"/>
      <c r="W2" s="228" t="s">
        <v>45</v>
      </c>
      <c r="X2" s="229"/>
      <c r="Y2" s="229"/>
      <c r="Z2" s="229"/>
      <c r="AA2" s="229"/>
      <c r="AB2" s="230"/>
      <c r="AC2" s="228" t="s">
        <v>52</v>
      </c>
      <c r="AD2" s="229"/>
      <c r="AE2" s="229"/>
      <c r="AF2" s="229"/>
      <c r="AG2" s="229"/>
      <c r="AH2" s="229"/>
      <c r="AI2" s="253" t="s">
        <v>60</v>
      </c>
      <c r="AJ2" s="254"/>
      <c r="AK2" s="254"/>
      <c r="AL2" s="254"/>
      <c r="AM2" s="254"/>
      <c r="AN2" s="255"/>
      <c r="AO2" s="228" t="s">
        <v>50</v>
      </c>
      <c r="AP2" s="229"/>
      <c r="AQ2" s="229"/>
      <c r="AR2" s="229"/>
      <c r="AS2" s="229"/>
      <c r="AT2" s="230"/>
      <c r="AU2" s="228" t="s">
        <v>62</v>
      </c>
      <c r="AV2" s="229"/>
      <c r="AW2" s="229"/>
      <c r="AX2" s="229"/>
      <c r="AY2" s="229"/>
      <c r="AZ2" s="230"/>
      <c r="BA2" s="228" t="s">
        <v>64</v>
      </c>
      <c r="BB2" s="229"/>
      <c r="BC2" s="229"/>
      <c r="BD2" s="229"/>
      <c r="BE2" s="229"/>
      <c r="BF2" s="230"/>
      <c r="BG2" s="228" t="s">
        <v>64</v>
      </c>
      <c r="BH2" s="229"/>
      <c r="BI2" s="229"/>
      <c r="BJ2" s="229"/>
      <c r="BK2" s="229"/>
      <c r="BL2" s="230"/>
    </row>
    <row r="3" spans="1:64" s="2" customFormat="1" ht="24.75" customHeight="1" x14ac:dyDescent="0.2">
      <c r="B3" s="8"/>
      <c r="C3" s="33" t="s">
        <v>30</v>
      </c>
      <c r="D3" s="231" t="s">
        <v>71</v>
      </c>
      <c r="E3" s="232"/>
      <c r="F3" s="232"/>
      <c r="G3" s="232"/>
      <c r="H3" s="232"/>
      <c r="I3" s="233"/>
      <c r="J3" s="231" t="s">
        <v>56</v>
      </c>
      <c r="K3" s="232"/>
      <c r="L3" s="232"/>
      <c r="M3" s="232"/>
      <c r="N3" s="232"/>
      <c r="O3" s="233"/>
      <c r="P3" s="82"/>
      <c r="Q3" s="234" t="s">
        <v>40</v>
      </c>
      <c r="R3" s="235"/>
      <c r="S3" s="235"/>
      <c r="T3" s="235"/>
      <c r="U3" s="235"/>
      <c r="V3" s="236"/>
      <c r="W3" s="234" t="s">
        <v>44</v>
      </c>
      <c r="X3" s="235"/>
      <c r="Y3" s="235"/>
      <c r="Z3" s="235"/>
      <c r="AA3" s="235"/>
      <c r="AB3" s="236"/>
      <c r="AC3" s="237" t="s">
        <v>53</v>
      </c>
      <c r="AD3" s="238"/>
      <c r="AE3" s="238"/>
      <c r="AF3" s="238"/>
      <c r="AG3" s="238"/>
      <c r="AH3" s="238"/>
      <c r="AI3" s="256" t="s">
        <v>59</v>
      </c>
      <c r="AJ3" s="235"/>
      <c r="AK3" s="235"/>
      <c r="AL3" s="235"/>
      <c r="AM3" s="235"/>
      <c r="AN3" s="236"/>
      <c r="AO3" s="234" t="s">
        <v>49</v>
      </c>
      <c r="AP3" s="235"/>
      <c r="AQ3" s="235"/>
      <c r="AR3" s="235"/>
      <c r="AS3" s="235"/>
      <c r="AT3" s="236"/>
      <c r="AU3" s="234" t="s">
        <v>63</v>
      </c>
      <c r="AV3" s="235"/>
      <c r="AW3" s="235"/>
      <c r="AX3" s="235"/>
      <c r="AY3" s="235"/>
      <c r="AZ3" s="236"/>
      <c r="BA3" s="234" t="s">
        <v>65</v>
      </c>
      <c r="BB3" s="235"/>
      <c r="BC3" s="235"/>
      <c r="BD3" s="235"/>
      <c r="BE3" s="235"/>
      <c r="BF3" s="236"/>
      <c r="BG3" s="234" t="s">
        <v>67</v>
      </c>
      <c r="BH3" s="235"/>
      <c r="BI3" s="235"/>
      <c r="BJ3" s="235"/>
      <c r="BK3" s="235"/>
      <c r="BL3" s="236"/>
    </row>
    <row r="4" spans="1:64" s="2" customFormat="1" ht="24.75" customHeight="1" x14ac:dyDescent="0.2">
      <c r="A4" s="43"/>
      <c r="B4" s="43"/>
      <c r="C4" s="44" t="s">
        <v>48</v>
      </c>
      <c r="D4" s="213" t="s">
        <v>29</v>
      </c>
      <c r="E4" s="214"/>
      <c r="F4" s="214"/>
      <c r="G4" s="214"/>
      <c r="H4" s="214"/>
      <c r="I4" s="215"/>
      <c r="J4" s="216" t="s">
        <v>58</v>
      </c>
      <c r="K4" s="217"/>
      <c r="L4" s="217"/>
      <c r="M4" s="217"/>
      <c r="N4" s="217"/>
      <c r="O4" s="218"/>
      <c r="P4" s="80"/>
      <c r="Q4" s="219">
        <v>1.67</v>
      </c>
      <c r="R4" s="220"/>
      <c r="S4" s="220"/>
      <c r="T4" s="220"/>
      <c r="U4" s="220"/>
      <c r="V4" s="221"/>
      <c r="W4" s="213">
        <v>1.6739999999999999</v>
      </c>
      <c r="X4" s="214"/>
      <c r="Y4" s="214"/>
      <c r="Z4" s="214"/>
      <c r="AA4" s="214"/>
      <c r="AB4" s="215"/>
      <c r="AC4" s="219" t="s">
        <v>92</v>
      </c>
      <c r="AD4" s="220"/>
      <c r="AE4" s="220"/>
      <c r="AF4" s="220"/>
      <c r="AG4" s="220"/>
      <c r="AH4" s="220"/>
      <c r="AI4" s="248">
        <v>1.671</v>
      </c>
      <c r="AJ4" s="249"/>
      <c r="AK4" s="249"/>
      <c r="AL4" s="249"/>
      <c r="AM4" s="249"/>
      <c r="AN4" s="250"/>
      <c r="AO4" s="251">
        <v>1.68</v>
      </c>
      <c r="AP4" s="249"/>
      <c r="AQ4" s="249"/>
      <c r="AR4" s="249"/>
      <c r="AS4" s="249"/>
      <c r="AT4" s="250"/>
      <c r="AU4" s="251">
        <v>2.673</v>
      </c>
      <c r="AV4" s="249"/>
      <c r="AW4" s="249"/>
      <c r="AX4" s="249"/>
      <c r="AY4" s="249"/>
      <c r="AZ4" s="250"/>
      <c r="BA4" s="251">
        <v>7.3019999999999996</v>
      </c>
      <c r="BB4" s="249"/>
      <c r="BC4" s="249"/>
      <c r="BD4" s="249"/>
      <c r="BE4" s="249"/>
      <c r="BF4" s="250"/>
      <c r="BG4" s="251">
        <v>7.3029999999999999</v>
      </c>
      <c r="BH4" s="249"/>
      <c r="BI4" s="249"/>
      <c r="BJ4" s="249"/>
      <c r="BK4" s="249"/>
      <c r="BL4" s="250"/>
    </row>
    <row r="5" spans="1:64" s="31" customFormat="1" ht="37.5" customHeight="1" x14ac:dyDescent="0.2">
      <c r="A5" s="58"/>
      <c r="B5" s="58"/>
      <c r="C5" s="59" t="s">
        <v>41</v>
      </c>
      <c r="D5" s="222" t="s">
        <v>68</v>
      </c>
      <c r="E5" s="223"/>
      <c r="F5" s="223"/>
      <c r="G5" s="223"/>
      <c r="H5" s="223"/>
      <c r="I5" s="224"/>
      <c r="J5" s="222" t="s">
        <v>57</v>
      </c>
      <c r="K5" s="223"/>
      <c r="L5" s="223"/>
      <c r="M5" s="223"/>
      <c r="N5" s="223"/>
      <c r="O5" s="224"/>
      <c r="P5" s="83"/>
      <c r="Q5" s="222" t="s">
        <v>42</v>
      </c>
      <c r="R5" s="223"/>
      <c r="S5" s="223"/>
      <c r="T5" s="223"/>
      <c r="U5" s="223"/>
      <c r="V5" s="224"/>
      <c r="W5" s="222" t="s">
        <v>47</v>
      </c>
      <c r="X5" s="223"/>
      <c r="Y5" s="223"/>
      <c r="Z5" s="223"/>
      <c r="AA5" s="223"/>
      <c r="AB5" s="224"/>
      <c r="AC5" s="222" t="s">
        <v>54</v>
      </c>
      <c r="AD5" s="223"/>
      <c r="AE5" s="223"/>
      <c r="AF5" s="223"/>
      <c r="AG5" s="223"/>
      <c r="AH5" s="223"/>
      <c r="AI5" s="252" t="s">
        <v>61</v>
      </c>
      <c r="AJ5" s="223"/>
      <c r="AK5" s="223"/>
      <c r="AL5" s="223"/>
      <c r="AM5" s="223"/>
      <c r="AN5" s="224"/>
      <c r="AO5" s="222" t="s">
        <v>51</v>
      </c>
      <c r="AP5" s="223"/>
      <c r="AQ5" s="223"/>
      <c r="AR5" s="223"/>
      <c r="AS5" s="223"/>
      <c r="AT5" s="224"/>
      <c r="AU5" s="222" t="s">
        <v>61</v>
      </c>
      <c r="AV5" s="223"/>
      <c r="AW5" s="223"/>
      <c r="AX5" s="223"/>
      <c r="AY5" s="223"/>
      <c r="AZ5" s="224"/>
      <c r="BA5" s="222" t="s">
        <v>66</v>
      </c>
      <c r="BB5" s="223"/>
      <c r="BC5" s="223"/>
      <c r="BD5" s="223"/>
      <c r="BE5" s="223"/>
      <c r="BF5" s="224"/>
      <c r="BG5" s="222" t="s">
        <v>66</v>
      </c>
      <c r="BH5" s="223"/>
      <c r="BI5" s="223"/>
      <c r="BJ5" s="223"/>
      <c r="BK5" s="223"/>
      <c r="BL5" s="224"/>
    </row>
    <row r="6" spans="1:64" s="31" customFormat="1" ht="24.75" customHeight="1" x14ac:dyDescent="0.2">
      <c r="A6" s="56"/>
      <c r="B6" s="56"/>
      <c r="C6" s="57" t="s">
        <v>43</v>
      </c>
      <c r="D6" s="204">
        <v>365630</v>
      </c>
      <c r="E6" s="205"/>
      <c r="F6" s="205"/>
      <c r="G6" s="205"/>
      <c r="H6" s="205"/>
      <c r="I6" s="206"/>
      <c r="J6" s="204">
        <v>352690</v>
      </c>
      <c r="K6" s="205"/>
      <c r="L6" s="205"/>
      <c r="M6" s="205"/>
      <c r="N6" s="205"/>
      <c r="O6" s="206"/>
      <c r="P6" s="90"/>
      <c r="Q6" s="207">
        <v>43000</v>
      </c>
      <c r="R6" s="208"/>
      <c r="S6" s="208"/>
      <c r="T6" s="208"/>
      <c r="U6" s="208"/>
      <c r="V6" s="209"/>
      <c r="W6" s="207">
        <v>76000</v>
      </c>
      <c r="X6" s="208"/>
      <c r="Y6" s="208"/>
      <c r="Z6" s="208"/>
      <c r="AA6" s="208"/>
      <c r="AB6" s="209"/>
      <c r="AC6" s="207">
        <v>630000</v>
      </c>
      <c r="AD6" s="208"/>
      <c r="AE6" s="208"/>
      <c r="AF6" s="208"/>
      <c r="AG6" s="208"/>
      <c r="AH6" s="208"/>
      <c r="AI6" s="247">
        <v>505000</v>
      </c>
      <c r="AJ6" s="208"/>
      <c r="AK6" s="208"/>
      <c r="AL6" s="208"/>
      <c r="AM6" s="208"/>
      <c r="AN6" s="209"/>
      <c r="AO6" s="207">
        <v>50000</v>
      </c>
      <c r="AP6" s="208"/>
      <c r="AQ6" s="208"/>
      <c r="AR6" s="208"/>
      <c r="AS6" s="208"/>
      <c r="AT6" s="209"/>
      <c r="AU6" s="207">
        <v>300000</v>
      </c>
      <c r="AV6" s="208"/>
      <c r="AW6" s="208"/>
      <c r="AX6" s="208"/>
      <c r="AY6" s="208"/>
      <c r="AZ6" s="209"/>
      <c r="BA6" s="207">
        <v>318000</v>
      </c>
      <c r="BB6" s="208"/>
      <c r="BC6" s="208"/>
      <c r="BD6" s="208"/>
      <c r="BE6" s="208"/>
      <c r="BF6" s="209"/>
      <c r="BG6" s="207">
        <v>370000</v>
      </c>
      <c r="BH6" s="208"/>
      <c r="BI6" s="208"/>
      <c r="BJ6" s="208"/>
      <c r="BK6" s="208"/>
      <c r="BL6" s="209"/>
    </row>
    <row r="7" spans="1:64" s="3" customFormat="1" ht="24.75" customHeight="1" x14ac:dyDescent="0.2">
      <c r="A7" s="35" t="s">
        <v>116</v>
      </c>
      <c r="B7" s="21"/>
      <c r="C7" s="1"/>
      <c r="D7" s="29"/>
      <c r="E7" s="23"/>
      <c r="F7" s="23"/>
      <c r="G7" s="23"/>
      <c r="H7" s="23"/>
      <c r="I7" s="30"/>
      <c r="J7" s="29"/>
      <c r="K7" s="23"/>
      <c r="L7" s="23"/>
      <c r="M7" s="23"/>
      <c r="N7" s="23"/>
      <c r="O7" s="30"/>
      <c r="P7" s="23"/>
      <c r="Q7" s="29"/>
      <c r="R7" s="23"/>
      <c r="S7" s="23"/>
      <c r="T7" s="23"/>
      <c r="U7" s="23"/>
      <c r="V7" s="30"/>
      <c r="W7" s="29"/>
      <c r="X7" s="23"/>
      <c r="Y7" s="23"/>
      <c r="Z7" s="23"/>
      <c r="AA7" s="23"/>
      <c r="AB7" s="30"/>
      <c r="AC7" s="29"/>
      <c r="AD7" s="23"/>
      <c r="AE7" s="23"/>
      <c r="AF7" s="23"/>
      <c r="AG7" s="23"/>
      <c r="AH7" s="23"/>
      <c r="AI7" s="75"/>
      <c r="AJ7" s="23"/>
      <c r="AK7" s="23"/>
      <c r="AL7" s="23"/>
      <c r="AM7" s="23"/>
      <c r="AN7" s="30"/>
      <c r="AO7" s="29"/>
      <c r="AP7" s="23"/>
      <c r="AQ7" s="23"/>
      <c r="AR7" s="23"/>
      <c r="AS7" s="23"/>
      <c r="AT7" s="30"/>
      <c r="AU7" s="29"/>
      <c r="AV7" s="23"/>
      <c r="AW7" s="23"/>
      <c r="AX7" s="23"/>
      <c r="AY7" s="23"/>
      <c r="AZ7" s="30"/>
      <c r="BA7" s="29"/>
      <c r="BB7" s="23"/>
      <c r="BC7" s="23"/>
      <c r="BD7" s="23"/>
      <c r="BE7" s="23"/>
      <c r="BF7" s="30"/>
      <c r="BG7" s="29"/>
      <c r="BH7" s="23"/>
      <c r="BI7" s="23"/>
      <c r="BJ7" s="23"/>
      <c r="BK7" s="23"/>
      <c r="BL7" s="30"/>
    </row>
    <row r="8" spans="1:64" s="3" customFormat="1" ht="27.75" customHeight="1" x14ac:dyDescent="0.2">
      <c r="A8" s="45" t="s">
        <v>26</v>
      </c>
      <c r="B8" s="46"/>
      <c r="C8" s="46"/>
      <c r="D8" s="210">
        <v>8</v>
      </c>
      <c r="E8" s="211"/>
      <c r="F8" s="211"/>
      <c r="G8" s="211"/>
      <c r="H8" s="211"/>
      <c r="I8" s="212"/>
      <c r="J8" s="210">
        <v>8</v>
      </c>
      <c r="K8" s="211"/>
      <c r="L8" s="211"/>
      <c r="M8" s="211"/>
      <c r="N8" s="211"/>
      <c r="O8" s="212"/>
      <c r="P8" s="42"/>
      <c r="Q8" s="210">
        <v>8</v>
      </c>
      <c r="R8" s="211"/>
      <c r="S8" s="211"/>
      <c r="T8" s="211"/>
      <c r="U8" s="211"/>
      <c r="V8" s="212"/>
      <c r="W8" s="210">
        <v>8</v>
      </c>
      <c r="X8" s="211"/>
      <c r="Y8" s="211"/>
      <c r="Z8" s="211"/>
      <c r="AA8" s="211"/>
      <c r="AB8" s="212"/>
      <c r="AC8" s="210">
        <v>8</v>
      </c>
      <c r="AD8" s="211"/>
      <c r="AE8" s="211"/>
      <c r="AF8" s="211"/>
      <c r="AG8" s="211"/>
      <c r="AH8" s="212"/>
      <c r="AI8" s="239">
        <v>8</v>
      </c>
      <c r="AJ8" s="211"/>
      <c r="AK8" s="211"/>
      <c r="AL8" s="211"/>
      <c r="AM8" s="211"/>
      <c r="AN8" s="212"/>
      <c r="AO8" s="210">
        <v>8</v>
      </c>
      <c r="AP8" s="211"/>
      <c r="AQ8" s="211"/>
      <c r="AR8" s="211"/>
      <c r="AS8" s="211"/>
      <c r="AT8" s="212"/>
      <c r="AU8" s="210">
        <v>8</v>
      </c>
      <c r="AV8" s="211"/>
      <c r="AW8" s="211"/>
      <c r="AX8" s="211"/>
      <c r="AY8" s="211"/>
      <c r="AZ8" s="212"/>
      <c r="BA8" s="210">
        <v>4</v>
      </c>
      <c r="BB8" s="211"/>
      <c r="BC8" s="211"/>
      <c r="BD8" s="211"/>
      <c r="BE8" s="211"/>
      <c r="BF8" s="212"/>
      <c r="BG8" s="210">
        <v>4</v>
      </c>
      <c r="BH8" s="211"/>
      <c r="BI8" s="211"/>
      <c r="BJ8" s="211"/>
      <c r="BK8" s="211"/>
      <c r="BL8" s="212"/>
    </row>
    <row r="9" spans="1:64" s="3" customFormat="1" ht="27.75" customHeight="1" x14ac:dyDescent="0.2">
      <c r="A9" s="36" t="s">
        <v>12</v>
      </c>
      <c r="B9" s="9"/>
      <c r="C9" s="9"/>
      <c r="D9" s="177">
        <v>6</v>
      </c>
      <c r="E9" s="175"/>
      <c r="F9" s="175"/>
      <c r="G9" s="175"/>
      <c r="H9" s="175"/>
      <c r="I9" s="176"/>
      <c r="J9" s="177">
        <v>6</v>
      </c>
      <c r="K9" s="175"/>
      <c r="L9" s="175"/>
      <c r="M9" s="175"/>
      <c r="N9" s="175"/>
      <c r="O9" s="176"/>
      <c r="P9" s="27"/>
      <c r="Q9" s="177">
        <v>6</v>
      </c>
      <c r="R9" s="175"/>
      <c r="S9" s="175"/>
      <c r="T9" s="175"/>
      <c r="U9" s="175"/>
      <c r="V9" s="176"/>
      <c r="W9" s="177">
        <v>6</v>
      </c>
      <c r="X9" s="175"/>
      <c r="Y9" s="175"/>
      <c r="Z9" s="175"/>
      <c r="AA9" s="175"/>
      <c r="AB9" s="176"/>
      <c r="AC9" s="177">
        <v>6</v>
      </c>
      <c r="AD9" s="175"/>
      <c r="AE9" s="175"/>
      <c r="AF9" s="175"/>
      <c r="AG9" s="175"/>
      <c r="AH9" s="175"/>
      <c r="AI9" s="174">
        <v>8</v>
      </c>
      <c r="AJ9" s="175"/>
      <c r="AK9" s="175"/>
      <c r="AL9" s="175"/>
      <c r="AM9" s="175"/>
      <c r="AN9" s="176"/>
      <c r="AO9" s="177">
        <v>6</v>
      </c>
      <c r="AP9" s="175"/>
      <c r="AQ9" s="175"/>
      <c r="AR9" s="175"/>
      <c r="AS9" s="175"/>
      <c r="AT9" s="176"/>
      <c r="AU9" s="177">
        <v>8</v>
      </c>
      <c r="AV9" s="175"/>
      <c r="AW9" s="175"/>
      <c r="AX9" s="175"/>
      <c r="AY9" s="175"/>
      <c r="AZ9" s="176"/>
      <c r="BA9" s="177">
        <v>4</v>
      </c>
      <c r="BB9" s="175"/>
      <c r="BC9" s="175"/>
      <c r="BD9" s="175"/>
      <c r="BE9" s="175"/>
      <c r="BF9" s="176"/>
      <c r="BG9" s="177">
        <v>4</v>
      </c>
      <c r="BH9" s="175"/>
      <c r="BI9" s="175"/>
      <c r="BJ9" s="175"/>
      <c r="BK9" s="175"/>
      <c r="BL9" s="176"/>
    </row>
    <row r="10" spans="1:64" s="3" customFormat="1" ht="27.75" customHeight="1" x14ac:dyDescent="0.2">
      <c r="A10" s="47" t="s">
        <v>6</v>
      </c>
      <c r="B10" s="60"/>
      <c r="C10" s="46"/>
      <c r="D10" s="169">
        <v>1</v>
      </c>
      <c r="E10" s="167"/>
      <c r="F10" s="167"/>
      <c r="G10" s="167"/>
      <c r="H10" s="167"/>
      <c r="I10" s="168"/>
      <c r="J10" s="169">
        <v>1</v>
      </c>
      <c r="K10" s="167"/>
      <c r="L10" s="167"/>
      <c r="M10" s="167"/>
      <c r="N10" s="167"/>
      <c r="O10" s="168"/>
      <c r="P10" s="27"/>
      <c r="Q10" s="169">
        <v>1</v>
      </c>
      <c r="R10" s="167"/>
      <c r="S10" s="167"/>
      <c r="T10" s="167"/>
      <c r="U10" s="167"/>
      <c r="V10" s="168"/>
      <c r="W10" s="169">
        <v>1</v>
      </c>
      <c r="X10" s="167"/>
      <c r="Y10" s="167"/>
      <c r="Z10" s="167"/>
      <c r="AA10" s="167"/>
      <c r="AB10" s="168"/>
      <c r="AC10" s="169">
        <v>1</v>
      </c>
      <c r="AD10" s="167"/>
      <c r="AE10" s="167"/>
      <c r="AF10" s="167"/>
      <c r="AG10" s="167"/>
      <c r="AH10" s="167"/>
      <c r="AI10" s="166">
        <v>1</v>
      </c>
      <c r="AJ10" s="167"/>
      <c r="AK10" s="167"/>
      <c r="AL10" s="167"/>
      <c r="AM10" s="167"/>
      <c r="AN10" s="168"/>
      <c r="AO10" s="169">
        <v>1</v>
      </c>
      <c r="AP10" s="167"/>
      <c r="AQ10" s="167"/>
      <c r="AR10" s="167"/>
      <c r="AS10" s="167"/>
      <c r="AT10" s="168"/>
      <c r="AU10" s="169">
        <v>1</v>
      </c>
      <c r="AV10" s="167"/>
      <c r="AW10" s="167"/>
      <c r="AX10" s="167"/>
      <c r="AY10" s="167"/>
      <c r="AZ10" s="168"/>
      <c r="BA10" s="169">
        <v>1</v>
      </c>
      <c r="BB10" s="167"/>
      <c r="BC10" s="167"/>
      <c r="BD10" s="167"/>
      <c r="BE10" s="167"/>
      <c r="BF10" s="168"/>
      <c r="BG10" s="169">
        <v>1</v>
      </c>
      <c r="BH10" s="167"/>
      <c r="BI10" s="167"/>
      <c r="BJ10" s="167"/>
      <c r="BK10" s="167"/>
      <c r="BL10" s="168"/>
    </row>
    <row r="11" spans="1:64" s="3" customFormat="1" ht="27.75" customHeight="1" x14ac:dyDescent="0.2">
      <c r="A11" s="37" t="s">
        <v>13</v>
      </c>
      <c r="B11" s="17"/>
      <c r="C11" s="11"/>
      <c r="D11" s="177">
        <v>5</v>
      </c>
      <c r="E11" s="175"/>
      <c r="F11" s="175"/>
      <c r="G11" s="175"/>
      <c r="H11" s="175"/>
      <c r="I11" s="176"/>
      <c r="J11" s="177">
        <v>2</v>
      </c>
      <c r="K11" s="175"/>
      <c r="L11" s="175"/>
      <c r="M11" s="175"/>
      <c r="N11" s="175"/>
      <c r="O11" s="176"/>
      <c r="P11" s="27"/>
      <c r="Q11" s="177">
        <v>2</v>
      </c>
      <c r="R11" s="175"/>
      <c r="S11" s="175"/>
      <c r="T11" s="175"/>
      <c r="U11" s="175"/>
      <c r="V11" s="176"/>
      <c r="W11" s="177">
        <v>2</v>
      </c>
      <c r="X11" s="175"/>
      <c r="Y11" s="175"/>
      <c r="Z11" s="175"/>
      <c r="AA11" s="175"/>
      <c r="AB11" s="176"/>
      <c r="AC11" s="177">
        <v>2</v>
      </c>
      <c r="AD11" s="175"/>
      <c r="AE11" s="175"/>
      <c r="AF11" s="175"/>
      <c r="AG11" s="175"/>
      <c r="AH11" s="175"/>
      <c r="AI11" s="174">
        <v>2</v>
      </c>
      <c r="AJ11" s="175"/>
      <c r="AK11" s="175"/>
      <c r="AL11" s="175"/>
      <c r="AM11" s="175"/>
      <c r="AN11" s="176"/>
      <c r="AO11" s="177">
        <v>2</v>
      </c>
      <c r="AP11" s="175"/>
      <c r="AQ11" s="175"/>
      <c r="AR11" s="175"/>
      <c r="AS11" s="175"/>
      <c r="AT11" s="176"/>
      <c r="AU11" s="177">
        <v>2</v>
      </c>
      <c r="AV11" s="175"/>
      <c r="AW11" s="175"/>
      <c r="AX11" s="175"/>
      <c r="AY11" s="175"/>
      <c r="AZ11" s="176"/>
      <c r="BA11" s="177">
        <v>2</v>
      </c>
      <c r="BB11" s="175"/>
      <c r="BC11" s="175"/>
      <c r="BD11" s="175"/>
      <c r="BE11" s="175"/>
      <c r="BF11" s="176"/>
      <c r="BG11" s="177">
        <v>2</v>
      </c>
      <c r="BH11" s="175"/>
      <c r="BI11" s="175"/>
      <c r="BJ11" s="175"/>
      <c r="BK11" s="175"/>
      <c r="BL11" s="176"/>
    </row>
    <row r="12" spans="1:64" s="3" customFormat="1" ht="27.75" customHeight="1" x14ac:dyDescent="0.2">
      <c r="A12" s="48" t="s">
        <v>7</v>
      </c>
      <c r="B12" s="61"/>
      <c r="C12" s="49"/>
      <c r="D12" s="169" t="s">
        <v>69</v>
      </c>
      <c r="E12" s="167"/>
      <c r="F12" s="167"/>
      <c r="G12" s="167"/>
      <c r="H12" s="167"/>
      <c r="I12" s="168"/>
      <c r="J12" s="169" t="s">
        <v>69</v>
      </c>
      <c r="K12" s="167"/>
      <c r="L12" s="167"/>
      <c r="M12" s="167"/>
      <c r="N12" s="167"/>
      <c r="O12" s="168"/>
      <c r="P12" s="27"/>
      <c r="Q12" s="169" t="s">
        <v>93</v>
      </c>
      <c r="R12" s="167"/>
      <c r="S12" s="167"/>
      <c r="T12" s="167"/>
      <c r="U12" s="167"/>
      <c r="V12" s="168"/>
      <c r="W12" s="169" t="s">
        <v>93</v>
      </c>
      <c r="X12" s="167"/>
      <c r="Y12" s="167"/>
      <c r="Z12" s="167"/>
      <c r="AA12" s="167"/>
      <c r="AB12" s="168"/>
      <c r="AC12" s="169" t="s">
        <v>93</v>
      </c>
      <c r="AD12" s="167"/>
      <c r="AE12" s="167"/>
      <c r="AF12" s="167"/>
      <c r="AG12" s="167"/>
      <c r="AH12" s="167"/>
      <c r="AI12" s="166" t="s">
        <v>87</v>
      </c>
      <c r="AJ12" s="167"/>
      <c r="AK12" s="167"/>
      <c r="AL12" s="167"/>
      <c r="AM12" s="167"/>
      <c r="AN12" s="168"/>
      <c r="AO12" s="169" t="s">
        <v>87</v>
      </c>
      <c r="AP12" s="167"/>
      <c r="AQ12" s="167"/>
      <c r="AR12" s="167"/>
      <c r="AS12" s="167"/>
      <c r="AT12" s="168"/>
      <c r="AU12" s="169">
        <v>6</v>
      </c>
      <c r="AV12" s="167"/>
      <c r="AW12" s="167"/>
      <c r="AX12" s="167"/>
      <c r="AY12" s="167"/>
      <c r="AZ12" s="168"/>
      <c r="BA12" s="169">
        <v>3</v>
      </c>
      <c r="BB12" s="167"/>
      <c r="BC12" s="167"/>
      <c r="BD12" s="167"/>
      <c r="BE12" s="167"/>
      <c r="BF12" s="168"/>
      <c r="BG12" s="169">
        <v>3</v>
      </c>
      <c r="BH12" s="167"/>
      <c r="BI12" s="167"/>
      <c r="BJ12" s="167"/>
      <c r="BK12" s="167"/>
      <c r="BL12" s="168"/>
    </row>
    <row r="13" spans="1:64" s="3" customFormat="1" ht="27.75" customHeight="1" x14ac:dyDescent="0.2">
      <c r="A13" s="38" t="s">
        <v>24</v>
      </c>
      <c r="B13" s="16"/>
      <c r="C13" s="11" t="s">
        <v>14</v>
      </c>
      <c r="D13" s="177" t="s">
        <v>70</v>
      </c>
      <c r="E13" s="175"/>
      <c r="F13" s="175"/>
      <c r="G13" s="175"/>
      <c r="H13" s="175"/>
      <c r="I13" s="176"/>
      <c r="J13" s="177" t="s">
        <v>84</v>
      </c>
      <c r="K13" s="175"/>
      <c r="L13" s="175"/>
      <c r="M13" s="175"/>
      <c r="N13" s="175"/>
      <c r="O13" s="176"/>
      <c r="P13" s="27"/>
      <c r="Q13" s="177" t="s">
        <v>97</v>
      </c>
      <c r="R13" s="175"/>
      <c r="S13" s="175"/>
      <c r="T13" s="175"/>
      <c r="U13" s="175"/>
      <c r="V13" s="176"/>
      <c r="W13" s="177" t="s">
        <v>97</v>
      </c>
      <c r="X13" s="175"/>
      <c r="Y13" s="175"/>
      <c r="Z13" s="175"/>
      <c r="AA13" s="175"/>
      <c r="AB13" s="176"/>
      <c r="AC13" s="177">
        <v>5</v>
      </c>
      <c r="AD13" s="175"/>
      <c r="AE13" s="175"/>
      <c r="AF13" s="175"/>
      <c r="AG13" s="175"/>
      <c r="AH13" s="175"/>
      <c r="AI13" s="174" t="s">
        <v>97</v>
      </c>
      <c r="AJ13" s="175"/>
      <c r="AK13" s="175"/>
      <c r="AL13" s="175"/>
      <c r="AM13" s="175"/>
      <c r="AN13" s="176"/>
      <c r="AO13" s="177" t="s">
        <v>97</v>
      </c>
      <c r="AP13" s="175"/>
      <c r="AQ13" s="175"/>
      <c r="AR13" s="175"/>
      <c r="AS13" s="175"/>
      <c r="AT13" s="176"/>
      <c r="AU13" s="177" t="s">
        <v>97</v>
      </c>
      <c r="AV13" s="175"/>
      <c r="AW13" s="175"/>
      <c r="AX13" s="175"/>
      <c r="AY13" s="175"/>
      <c r="AZ13" s="176"/>
      <c r="BA13" s="177" t="s">
        <v>97</v>
      </c>
      <c r="BB13" s="175"/>
      <c r="BC13" s="175"/>
      <c r="BD13" s="175"/>
      <c r="BE13" s="175"/>
      <c r="BF13" s="176"/>
      <c r="BG13" s="177" t="s">
        <v>97</v>
      </c>
      <c r="BH13" s="175"/>
      <c r="BI13" s="175"/>
      <c r="BJ13" s="175"/>
      <c r="BK13" s="175"/>
      <c r="BL13" s="176"/>
    </row>
    <row r="14" spans="1:64" s="3" customFormat="1" ht="27.75" customHeight="1" x14ac:dyDescent="0.2">
      <c r="A14" s="50" t="s">
        <v>15</v>
      </c>
      <c r="B14" s="62"/>
      <c r="C14" s="51" t="s">
        <v>72</v>
      </c>
      <c r="D14" s="169">
        <v>20</v>
      </c>
      <c r="E14" s="167"/>
      <c r="F14" s="167"/>
      <c r="G14" s="167"/>
      <c r="H14" s="167"/>
      <c r="I14" s="168"/>
      <c r="J14" s="169">
        <v>5</v>
      </c>
      <c r="K14" s="167"/>
      <c r="L14" s="167"/>
      <c r="M14" s="167"/>
      <c r="N14" s="167"/>
      <c r="O14" s="168"/>
      <c r="P14" s="27"/>
      <c r="Q14" s="169" t="s">
        <v>82</v>
      </c>
      <c r="R14" s="167"/>
      <c r="S14" s="167"/>
      <c r="T14" s="167"/>
      <c r="U14" s="167"/>
      <c r="V14" s="168"/>
      <c r="W14" s="169" t="s">
        <v>82</v>
      </c>
      <c r="X14" s="167"/>
      <c r="Y14" s="167"/>
      <c r="Z14" s="167"/>
      <c r="AA14" s="167"/>
      <c r="AB14" s="168"/>
      <c r="AC14" s="169">
        <v>8</v>
      </c>
      <c r="AD14" s="167"/>
      <c r="AE14" s="167"/>
      <c r="AF14" s="167"/>
      <c r="AG14" s="167"/>
      <c r="AH14" s="167"/>
      <c r="AI14" s="166" t="s">
        <v>82</v>
      </c>
      <c r="AJ14" s="167"/>
      <c r="AK14" s="167"/>
      <c r="AL14" s="167"/>
      <c r="AM14" s="167"/>
      <c r="AN14" s="168"/>
      <c r="AO14" s="169" t="s">
        <v>82</v>
      </c>
      <c r="AP14" s="167"/>
      <c r="AQ14" s="167"/>
      <c r="AR14" s="167"/>
      <c r="AS14" s="167"/>
      <c r="AT14" s="168"/>
      <c r="AU14" s="169" t="s">
        <v>82</v>
      </c>
      <c r="AV14" s="167"/>
      <c r="AW14" s="167"/>
      <c r="AX14" s="167"/>
      <c r="AY14" s="167"/>
      <c r="AZ14" s="168"/>
      <c r="BA14" s="169" t="s">
        <v>82</v>
      </c>
      <c r="BB14" s="167"/>
      <c r="BC14" s="167"/>
      <c r="BD14" s="167"/>
      <c r="BE14" s="167"/>
      <c r="BF14" s="168"/>
      <c r="BG14" s="169" t="s">
        <v>82</v>
      </c>
      <c r="BH14" s="167"/>
      <c r="BI14" s="167"/>
      <c r="BJ14" s="167"/>
      <c r="BK14" s="167"/>
      <c r="BL14" s="168"/>
    </row>
    <row r="15" spans="1:64" s="3" customFormat="1" ht="27.75" customHeight="1" x14ac:dyDescent="0.2">
      <c r="A15" s="37" t="s">
        <v>103</v>
      </c>
      <c r="B15" s="17"/>
      <c r="C15" s="10"/>
      <c r="D15" s="181" t="s">
        <v>73</v>
      </c>
      <c r="E15" s="240"/>
      <c r="F15" s="240"/>
      <c r="G15" s="240"/>
      <c r="H15" s="240"/>
      <c r="I15" s="241"/>
      <c r="J15" s="177">
        <v>10</v>
      </c>
      <c r="K15" s="175"/>
      <c r="L15" s="175"/>
      <c r="M15" s="175"/>
      <c r="N15" s="175"/>
      <c r="O15" s="176"/>
      <c r="P15" s="27"/>
      <c r="Q15" s="177">
        <v>2</v>
      </c>
      <c r="R15" s="175"/>
      <c r="S15" s="175"/>
      <c r="T15" s="175"/>
      <c r="U15" s="175"/>
      <c r="V15" s="176"/>
      <c r="W15" s="177">
        <v>2</v>
      </c>
      <c r="X15" s="175"/>
      <c r="Y15" s="175"/>
      <c r="Z15" s="175"/>
      <c r="AA15" s="175"/>
      <c r="AB15" s="176"/>
      <c r="AC15" s="177">
        <v>2</v>
      </c>
      <c r="AD15" s="175"/>
      <c r="AE15" s="175"/>
      <c r="AF15" s="175"/>
      <c r="AG15" s="175"/>
      <c r="AH15" s="175"/>
      <c r="AI15" s="174">
        <v>2</v>
      </c>
      <c r="AJ15" s="175"/>
      <c r="AK15" s="175"/>
      <c r="AL15" s="175"/>
      <c r="AM15" s="175"/>
      <c r="AN15" s="176"/>
      <c r="AO15" s="177">
        <v>2</v>
      </c>
      <c r="AP15" s="175"/>
      <c r="AQ15" s="175"/>
      <c r="AR15" s="175"/>
      <c r="AS15" s="175"/>
      <c r="AT15" s="176"/>
      <c r="AU15" s="177">
        <v>4</v>
      </c>
      <c r="AV15" s="175"/>
      <c r="AW15" s="175"/>
      <c r="AX15" s="175"/>
      <c r="AY15" s="175"/>
      <c r="AZ15" s="176"/>
      <c r="BA15" s="177">
        <v>3</v>
      </c>
      <c r="BB15" s="175"/>
      <c r="BC15" s="175"/>
      <c r="BD15" s="175"/>
      <c r="BE15" s="175"/>
      <c r="BF15" s="176"/>
      <c r="BG15" s="177">
        <v>3</v>
      </c>
      <c r="BH15" s="175"/>
      <c r="BI15" s="175"/>
      <c r="BJ15" s="175"/>
      <c r="BK15" s="175"/>
      <c r="BL15" s="176"/>
    </row>
    <row r="16" spans="1:64" s="3" customFormat="1" ht="27.75" customHeight="1" x14ac:dyDescent="0.2">
      <c r="A16" s="48" t="s">
        <v>104</v>
      </c>
      <c r="B16" s="61"/>
      <c r="C16" s="49"/>
      <c r="D16" s="179" t="s">
        <v>74</v>
      </c>
      <c r="E16" s="167"/>
      <c r="F16" s="167"/>
      <c r="G16" s="167"/>
      <c r="H16" s="167"/>
      <c r="I16" s="168"/>
      <c r="J16" s="169">
        <v>15</v>
      </c>
      <c r="K16" s="167"/>
      <c r="L16" s="167"/>
      <c r="M16" s="167"/>
      <c r="N16" s="167"/>
      <c r="O16" s="168"/>
      <c r="P16" s="27"/>
      <c r="Q16" s="169">
        <v>2</v>
      </c>
      <c r="R16" s="167"/>
      <c r="S16" s="167"/>
      <c r="T16" s="167"/>
      <c r="U16" s="167"/>
      <c r="V16" s="168"/>
      <c r="W16" s="169">
        <v>2</v>
      </c>
      <c r="X16" s="167"/>
      <c r="Y16" s="167"/>
      <c r="Z16" s="167"/>
      <c r="AA16" s="167"/>
      <c r="AB16" s="168"/>
      <c r="AC16" s="169">
        <v>2</v>
      </c>
      <c r="AD16" s="167"/>
      <c r="AE16" s="167"/>
      <c r="AF16" s="167"/>
      <c r="AG16" s="167"/>
      <c r="AH16" s="167"/>
      <c r="AI16" s="166">
        <v>2</v>
      </c>
      <c r="AJ16" s="167"/>
      <c r="AK16" s="167"/>
      <c r="AL16" s="167"/>
      <c r="AM16" s="167"/>
      <c r="AN16" s="168"/>
      <c r="AO16" s="169">
        <v>2</v>
      </c>
      <c r="AP16" s="167"/>
      <c r="AQ16" s="167"/>
      <c r="AR16" s="167"/>
      <c r="AS16" s="167"/>
      <c r="AT16" s="168"/>
      <c r="AU16" s="169">
        <v>4</v>
      </c>
      <c r="AV16" s="167"/>
      <c r="AW16" s="167"/>
      <c r="AX16" s="167"/>
      <c r="AY16" s="167"/>
      <c r="AZ16" s="168"/>
      <c r="BA16" s="169">
        <v>3</v>
      </c>
      <c r="BB16" s="167"/>
      <c r="BC16" s="167"/>
      <c r="BD16" s="167"/>
      <c r="BE16" s="167"/>
      <c r="BF16" s="168"/>
      <c r="BG16" s="169">
        <v>3</v>
      </c>
      <c r="BH16" s="167"/>
      <c r="BI16" s="167"/>
      <c r="BJ16" s="167"/>
      <c r="BK16" s="167"/>
      <c r="BL16" s="168"/>
    </row>
    <row r="17" spans="1:64" s="3" customFormat="1" ht="27.75" customHeight="1" x14ac:dyDescent="0.2">
      <c r="A17" s="37" t="s">
        <v>8</v>
      </c>
      <c r="B17" s="17"/>
      <c r="C17" s="11"/>
      <c r="D17" s="177">
        <v>45</v>
      </c>
      <c r="E17" s="175"/>
      <c r="F17" s="175"/>
      <c r="G17" s="175"/>
      <c r="H17" s="175"/>
      <c r="I17" s="176"/>
      <c r="J17" s="177">
        <v>30</v>
      </c>
      <c r="K17" s="175"/>
      <c r="L17" s="175"/>
      <c r="M17" s="175"/>
      <c r="N17" s="175"/>
      <c r="O17" s="176"/>
      <c r="P17" s="27"/>
      <c r="Q17" s="177">
        <v>20</v>
      </c>
      <c r="R17" s="175"/>
      <c r="S17" s="175"/>
      <c r="T17" s="175"/>
      <c r="U17" s="175"/>
      <c r="V17" s="176"/>
      <c r="W17" s="177">
        <v>20</v>
      </c>
      <c r="X17" s="175"/>
      <c r="Y17" s="175"/>
      <c r="Z17" s="175"/>
      <c r="AA17" s="175"/>
      <c r="AB17" s="176"/>
      <c r="AC17" s="177">
        <v>30</v>
      </c>
      <c r="AD17" s="175"/>
      <c r="AE17" s="175"/>
      <c r="AF17" s="175"/>
      <c r="AG17" s="175"/>
      <c r="AH17" s="175"/>
      <c r="AI17" s="174">
        <v>26</v>
      </c>
      <c r="AJ17" s="175"/>
      <c r="AK17" s="175"/>
      <c r="AL17" s="175"/>
      <c r="AM17" s="175"/>
      <c r="AN17" s="176"/>
      <c r="AO17" s="177">
        <v>16</v>
      </c>
      <c r="AP17" s="175"/>
      <c r="AQ17" s="175"/>
      <c r="AR17" s="175"/>
      <c r="AS17" s="175"/>
      <c r="AT17" s="176"/>
      <c r="AU17" s="177">
        <v>26</v>
      </c>
      <c r="AV17" s="175"/>
      <c r="AW17" s="175"/>
      <c r="AX17" s="175"/>
      <c r="AY17" s="175"/>
      <c r="AZ17" s="176"/>
      <c r="BA17" s="177">
        <v>16</v>
      </c>
      <c r="BB17" s="175"/>
      <c r="BC17" s="175"/>
      <c r="BD17" s="175"/>
      <c r="BE17" s="175"/>
      <c r="BF17" s="176"/>
      <c r="BG17" s="177">
        <v>16</v>
      </c>
      <c r="BH17" s="175"/>
      <c r="BI17" s="175"/>
      <c r="BJ17" s="175"/>
      <c r="BK17" s="175"/>
      <c r="BL17" s="176"/>
    </row>
    <row r="18" spans="1:64" ht="27.75" customHeight="1" x14ac:dyDescent="0.2">
      <c r="A18" s="48" t="s">
        <v>31</v>
      </c>
      <c r="B18" s="61"/>
      <c r="C18" s="51"/>
      <c r="D18" s="179" t="s">
        <v>95</v>
      </c>
      <c r="E18" s="167"/>
      <c r="F18" s="167"/>
      <c r="G18" s="167"/>
      <c r="H18" s="167"/>
      <c r="I18" s="168"/>
      <c r="J18" s="169">
        <v>8</v>
      </c>
      <c r="K18" s="167"/>
      <c r="L18" s="167"/>
      <c r="M18" s="167"/>
      <c r="N18" s="167"/>
      <c r="O18" s="168"/>
      <c r="P18" s="27"/>
      <c r="Q18" s="179" t="s">
        <v>94</v>
      </c>
      <c r="R18" s="167"/>
      <c r="S18" s="167"/>
      <c r="T18" s="167"/>
      <c r="U18" s="167"/>
      <c r="V18" s="168"/>
      <c r="W18" s="179" t="s">
        <v>94</v>
      </c>
      <c r="X18" s="167"/>
      <c r="Y18" s="167"/>
      <c r="Z18" s="167"/>
      <c r="AA18" s="167"/>
      <c r="AB18" s="168"/>
      <c r="AC18" s="169">
        <v>8</v>
      </c>
      <c r="AD18" s="167"/>
      <c r="AE18" s="167"/>
      <c r="AF18" s="167"/>
      <c r="AG18" s="167"/>
      <c r="AH18" s="167"/>
      <c r="AI18" s="166">
        <v>8</v>
      </c>
      <c r="AJ18" s="167"/>
      <c r="AK18" s="167"/>
      <c r="AL18" s="167"/>
      <c r="AM18" s="167"/>
      <c r="AN18" s="168"/>
      <c r="AO18" s="169">
        <v>6</v>
      </c>
      <c r="AP18" s="167"/>
      <c r="AQ18" s="167"/>
      <c r="AR18" s="167"/>
      <c r="AS18" s="167"/>
      <c r="AT18" s="168"/>
      <c r="AU18" s="169">
        <v>8</v>
      </c>
      <c r="AV18" s="167"/>
      <c r="AW18" s="167"/>
      <c r="AX18" s="167"/>
      <c r="AY18" s="167"/>
      <c r="AZ18" s="168"/>
      <c r="BA18" s="169">
        <v>4</v>
      </c>
      <c r="BB18" s="167"/>
      <c r="BC18" s="167"/>
      <c r="BD18" s="167"/>
      <c r="BE18" s="167"/>
      <c r="BF18" s="168"/>
      <c r="BG18" s="169">
        <v>4</v>
      </c>
      <c r="BH18" s="167"/>
      <c r="BI18" s="167"/>
      <c r="BJ18" s="167"/>
      <c r="BK18" s="167"/>
      <c r="BL18" s="168"/>
    </row>
    <row r="19" spans="1:64" ht="27.75" customHeight="1" x14ac:dyDescent="0.2">
      <c r="A19" s="37" t="s">
        <v>32</v>
      </c>
      <c r="B19" s="17"/>
      <c r="C19" s="11"/>
      <c r="D19" s="177">
        <v>30</v>
      </c>
      <c r="E19" s="175"/>
      <c r="F19" s="175"/>
      <c r="G19" s="175"/>
      <c r="H19" s="175"/>
      <c r="I19" s="176"/>
      <c r="J19" s="177">
        <v>12</v>
      </c>
      <c r="K19" s="175"/>
      <c r="L19" s="175"/>
      <c r="M19" s="175"/>
      <c r="N19" s="175"/>
      <c r="O19" s="176"/>
      <c r="P19" s="27"/>
      <c r="Q19" s="177">
        <v>8</v>
      </c>
      <c r="R19" s="175"/>
      <c r="S19" s="175"/>
      <c r="T19" s="175"/>
      <c r="U19" s="175"/>
      <c r="V19" s="176"/>
      <c r="W19" s="177">
        <v>8</v>
      </c>
      <c r="X19" s="175"/>
      <c r="Y19" s="175"/>
      <c r="Z19" s="175"/>
      <c r="AA19" s="175"/>
      <c r="AB19" s="176"/>
      <c r="AC19" s="177">
        <v>12</v>
      </c>
      <c r="AD19" s="175"/>
      <c r="AE19" s="175"/>
      <c r="AF19" s="175"/>
      <c r="AG19" s="175"/>
      <c r="AH19" s="175"/>
      <c r="AI19" s="174">
        <v>12</v>
      </c>
      <c r="AJ19" s="175"/>
      <c r="AK19" s="175"/>
      <c r="AL19" s="175"/>
      <c r="AM19" s="175"/>
      <c r="AN19" s="176"/>
      <c r="AO19" s="177">
        <v>8</v>
      </c>
      <c r="AP19" s="175"/>
      <c r="AQ19" s="175"/>
      <c r="AR19" s="175"/>
      <c r="AS19" s="175"/>
      <c r="AT19" s="176"/>
      <c r="AU19" s="177">
        <v>10</v>
      </c>
      <c r="AV19" s="175"/>
      <c r="AW19" s="175"/>
      <c r="AX19" s="175"/>
      <c r="AY19" s="175"/>
      <c r="AZ19" s="176"/>
      <c r="BA19" s="177">
        <v>4</v>
      </c>
      <c r="BB19" s="175"/>
      <c r="BC19" s="175"/>
      <c r="BD19" s="175"/>
      <c r="BE19" s="175"/>
      <c r="BF19" s="176"/>
      <c r="BG19" s="177">
        <v>4</v>
      </c>
      <c r="BH19" s="175"/>
      <c r="BI19" s="175"/>
      <c r="BJ19" s="175"/>
      <c r="BK19" s="175"/>
      <c r="BL19" s="176"/>
    </row>
    <row r="20" spans="1:64" ht="27.75" customHeight="1" x14ac:dyDescent="0.2">
      <c r="A20" s="52" t="s">
        <v>9</v>
      </c>
      <c r="B20" s="63"/>
      <c r="C20" s="53"/>
      <c r="D20" s="169" t="s">
        <v>75</v>
      </c>
      <c r="E20" s="167"/>
      <c r="F20" s="167"/>
      <c r="G20" s="167"/>
      <c r="H20" s="167"/>
      <c r="I20" s="168"/>
      <c r="J20" s="169" t="s">
        <v>75</v>
      </c>
      <c r="K20" s="167"/>
      <c r="L20" s="167"/>
      <c r="M20" s="167"/>
      <c r="N20" s="167"/>
      <c r="O20" s="168"/>
      <c r="P20" s="27"/>
      <c r="Q20" s="169" t="s">
        <v>75</v>
      </c>
      <c r="R20" s="167"/>
      <c r="S20" s="167"/>
      <c r="T20" s="167"/>
      <c r="U20" s="167"/>
      <c r="V20" s="168"/>
      <c r="W20" s="169" t="s">
        <v>75</v>
      </c>
      <c r="X20" s="167"/>
      <c r="Y20" s="167"/>
      <c r="Z20" s="167"/>
      <c r="AA20" s="167"/>
      <c r="AB20" s="168"/>
      <c r="AC20" s="169" t="s">
        <v>75</v>
      </c>
      <c r="AD20" s="167"/>
      <c r="AE20" s="167"/>
      <c r="AF20" s="167"/>
      <c r="AG20" s="167"/>
      <c r="AH20" s="167"/>
      <c r="AI20" s="166" t="s">
        <v>75</v>
      </c>
      <c r="AJ20" s="167"/>
      <c r="AK20" s="167"/>
      <c r="AL20" s="167"/>
      <c r="AM20" s="167"/>
      <c r="AN20" s="168"/>
      <c r="AO20" s="169" t="s">
        <v>75</v>
      </c>
      <c r="AP20" s="167"/>
      <c r="AQ20" s="167"/>
      <c r="AR20" s="167"/>
      <c r="AS20" s="167"/>
      <c r="AT20" s="168"/>
      <c r="AU20" s="169" t="s">
        <v>75</v>
      </c>
      <c r="AV20" s="167"/>
      <c r="AW20" s="167"/>
      <c r="AX20" s="167"/>
      <c r="AY20" s="167"/>
      <c r="AZ20" s="168"/>
      <c r="BA20" s="169" t="s">
        <v>75</v>
      </c>
      <c r="BB20" s="167"/>
      <c r="BC20" s="167"/>
      <c r="BD20" s="167"/>
      <c r="BE20" s="167"/>
      <c r="BF20" s="168"/>
      <c r="BG20" s="169" t="s">
        <v>75</v>
      </c>
      <c r="BH20" s="167"/>
      <c r="BI20" s="167"/>
      <c r="BJ20" s="167"/>
      <c r="BK20" s="167"/>
      <c r="BL20" s="168"/>
    </row>
    <row r="21" spans="1:64" ht="27.75" customHeight="1" x14ac:dyDescent="0.2">
      <c r="A21" s="39" t="s">
        <v>10</v>
      </c>
      <c r="B21" s="18"/>
      <c r="C21" s="13"/>
      <c r="D21" s="177"/>
      <c r="E21" s="175"/>
      <c r="F21" s="175"/>
      <c r="G21" s="175"/>
      <c r="H21" s="175"/>
      <c r="I21" s="176"/>
      <c r="J21" s="177"/>
      <c r="K21" s="175"/>
      <c r="L21" s="175"/>
      <c r="M21" s="175"/>
      <c r="N21" s="175"/>
      <c r="O21" s="176"/>
      <c r="P21" s="27"/>
      <c r="Q21" s="177"/>
      <c r="R21" s="175"/>
      <c r="S21" s="175"/>
      <c r="T21" s="175"/>
      <c r="U21" s="175"/>
      <c r="V21" s="176"/>
      <c r="W21" s="177"/>
      <c r="X21" s="175"/>
      <c r="Y21" s="175"/>
      <c r="Z21" s="175"/>
      <c r="AA21" s="175"/>
      <c r="AB21" s="176"/>
      <c r="AC21" s="177"/>
      <c r="AD21" s="175"/>
      <c r="AE21" s="175"/>
      <c r="AF21" s="175"/>
      <c r="AG21" s="175"/>
      <c r="AH21" s="175"/>
      <c r="AI21" s="174"/>
      <c r="AJ21" s="175"/>
      <c r="AK21" s="175"/>
      <c r="AL21" s="175"/>
      <c r="AM21" s="175"/>
      <c r="AN21" s="176"/>
      <c r="AO21" s="177"/>
      <c r="AP21" s="175"/>
      <c r="AQ21" s="175"/>
      <c r="AR21" s="175"/>
      <c r="AS21" s="175"/>
      <c r="AT21" s="176"/>
      <c r="AU21" s="177"/>
      <c r="AV21" s="175"/>
      <c r="AW21" s="175"/>
      <c r="AX21" s="175"/>
      <c r="AY21" s="175"/>
      <c r="AZ21" s="176"/>
      <c r="BA21" s="177"/>
      <c r="BB21" s="175"/>
      <c r="BC21" s="175"/>
      <c r="BD21" s="175"/>
      <c r="BE21" s="175"/>
      <c r="BF21" s="176"/>
      <c r="BG21" s="177"/>
      <c r="BH21" s="175"/>
      <c r="BI21" s="175"/>
      <c r="BJ21" s="175"/>
      <c r="BK21" s="175"/>
      <c r="BL21" s="176"/>
    </row>
    <row r="22" spans="1:64" ht="27.75" customHeight="1" x14ac:dyDescent="0.2">
      <c r="A22" s="50" t="s">
        <v>79</v>
      </c>
      <c r="B22" s="64"/>
      <c r="C22" s="54"/>
      <c r="D22" s="169">
        <v>1</v>
      </c>
      <c r="E22" s="167"/>
      <c r="F22" s="167"/>
      <c r="G22" s="167"/>
      <c r="H22" s="167"/>
      <c r="I22" s="168"/>
      <c r="J22" s="169">
        <v>1</v>
      </c>
      <c r="K22" s="167"/>
      <c r="L22" s="167"/>
      <c r="M22" s="167"/>
      <c r="N22" s="167"/>
      <c r="O22" s="168"/>
      <c r="P22" s="27"/>
      <c r="Q22" s="169" t="s">
        <v>78</v>
      </c>
      <c r="R22" s="167"/>
      <c r="S22" s="167"/>
      <c r="T22" s="167"/>
      <c r="U22" s="167"/>
      <c r="V22" s="168"/>
      <c r="W22" s="169" t="s">
        <v>78</v>
      </c>
      <c r="X22" s="167"/>
      <c r="Y22" s="167"/>
      <c r="Z22" s="167"/>
      <c r="AA22" s="167"/>
      <c r="AB22" s="168"/>
      <c r="AC22" s="169" t="s">
        <v>78</v>
      </c>
      <c r="AD22" s="167"/>
      <c r="AE22" s="167"/>
      <c r="AF22" s="167"/>
      <c r="AG22" s="167"/>
      <c r="AH22" s="167"/>
      <c r="AI22" s="166" t="s">
        <v>87</v>
      </c>
      <c r="AJ22" s="167"/>
      <c r="AK22" s="167"/>
      <c r="AL22" s="167"/>
      <c r="AM22" s="167"/>
      <c r="AN22" s="168"/>
      <c r="AO22" s="169" t="s">
        <v>87</v>
      </c>
      <c r="AP22" s="167"/>
      <c r="AQ22" s="167"/>
      <c r="AR22" s="167"/>
      <c r="AS22" s="167"/>
      <c r="AT22" s="168"/>
      <c r="AU22" s="169" t="s">
        <v>87</v>
      </c>
      <c r="AV22" s="167"/>
      <c r="AW22" s="167"/>
      <c r="AX22" s="167"/>
      <c r="AY22" s="167"/>
      <c r="AZ22" s="168"/>
      <c r="BA22" s="169" t="s">
        <v>87</v>
      </c>
      <c r="BB22" s="167"/>
      <c r="BC22" s="167"/>
      <c r="BD22" s="167"/>
      <c r="BE22" s="167"/>
      <c r="BF22" s="168"/>
      <c r="BG22" s="169" t="s">
        <v>87</v>
      </c>
      <c r="BH22" s="167"/>
      <c r="BI22" s="167"/>
      <c r="BJ22" s="167"/>
      <c r="BK22" s="167"/>
      <c r="BL22" s="168"/>
    </row>
    <row r="23" spans="1:64" ht="27.75" customHeight="1" x14ac:dyDescent="0.2">
      <c r="A23" s="38" t="s">
        <v>11</v>
      </c>
      <c r="B23" s="19"/>
      <c r="C23" s="12"/>
      <c r="D23" s="181" t="s">
        <v>80</v>
      </c>
      <c r="E23" s="175"/>
      <c r="F23" s="175"/>
      <c r="G23" s="175"/>
      <c r="H23" s="175"/>
      <c r="I23" s="176"/>
      <c r="J23" s="181" t="s">
        <v>105</v>
      </c>
      <c r="K23" s="175"/>
      <c r="L23" s="175"/>
      <c r="M23" s="175"/>
      <c r="N23" s="175"/>
      <c r="O23" s="176"/>
      <c r="P23" s="27"/>
      <c r="Q23" s="181" t="s">
        <v>80</v>
      </c>
      <c r="R23" s="175"/>
      <c r="S23" s="175"/>
      <c r="T23" s="175"/>
      <c r="U23" s="175"/>
      <c r="V23" s="176"/>
      <c r="W23" s="181" t="s">
        <v>80</v>
      </c>
      <c r="X23" s="175"/>
      <c r="Y23" s="175"/>
      <c r="Z23" s="175"/>
      <c r="AA23" s="175"/>
      <c r="AB23" s="176"/>
      <c r="AC23" s="181" t="s">
        <v>80</v>
      </c>
      <c r="AD23" s="175"/>
      <c r="AE23" s="175"/>
      <c r="AF23" s="175"/>
      <c r="AG23" s="175"/>
      <c r="AH23" s="175"/>
      <c r="AI23" s="180" t="s">
        <v>80</v>
      </c>
      <c r="AJ23" s="175"/>
      <c r="AK23" s="175"/>
      <c r="AL23" s="175"/>
      <c r="AM23" s="175"/>
      <c r="AN23" s="176"/>
      <c r="AO23" s="181" t="s">
        <v>80</v>
      </c>
      <c r="AP23" s="175"/>
      <c r="AQ23" s="175"/>
      <c r="AR23" s="175"/>
      <c r="AS23" s="175"/>
      <c r="AT23" s="176"/>
      <c r="AU23" s="181" t="s">
        <v>80</v>
      </c>
      <c r="AV23" s="175"/>
      <c r="AW23" s="175"/>
      <c r="AX23" s="175"/>
      <c r="AY23" s="175"/>
      <c r="AZ23" s="176"/>
      <c r="BA23" s="181" t="s">
        <v>80</v>
      </c>
      <c r="BB23" s="175"/>
      <c r="BC23" s="175"/>
      <c r="BD23" s="175"/>
      <c r="BE23" s="175"/>
      <c r="BF23" s="176"/>
      <c r="BG23" s="181" t="s">
        <v>80</v>
      </c>
      <c r="BH23" s="175"/>
      <c r="BI23" s="175"/>
      <c r="BJ23" s="175"/>
      <c r="BK23" s="175"/>
      <c r="BL23" s="176"/>
    </row>
    <row r="24" spans="1:64" ht="27.75" customHeight="1" x14ac:dyDescent="0.2">
      <c r="A24" s="50" t="s">
        <v>25</v>
      </c>
      <c r="B24" s="64"/>
      <c r="C24" s="54"/>
      <c r="D24" s="179" t="s">
        <v>102</v>
      </c>
      <c r="E24" s="167"/>
      <c r="F24" s="167"/>
      <c r="G24" s="167"/>
      <c r="H24" s="167"/>
      <c r="I24" s="168"/>
      <c r="J24" s="244" t="s">
        <v>86</v>
      </c>
      <c r="K24" s="245"/>
      <c r="L24" s="245"/>
      <c r="M24" s="245"/>
      <c r="N24" s="245"/>
      <c r="O24" s="246"/>
      <c r="P24" s="84"/>
      <c r="Q24" s="179" t="s">
        <v>102</v>
      </c>
      <c r="R24" s="167"/>
      <c r="S24" s="167"/>
      <c r="T24" s="167"/>
      <c r="U24" s="167"/>
      <c r="V24" s="168"/>
      <c r="W24" s="179" t="s">
        <v>102</v>
      </c>
      <c r="X24" s="167"/>
      <c r="Y24" s="167"/>
      <c r="Z24" s="167"/>
      <c r="AA24" s="167"/>
      <c r="AB24" s="168"/>
      <c r="AC24" s="179" t="s">
        <v>102</v>
      </c>
      <c r="AD24" s="167"/>
      <c r="AE24" s="167"/>
      <c r="AF24" s="167"/>
      <c r="AG24" s="167"/>
      <c r="AH24" s="167"/>
      <c r="AI24" s="178" t="s">
        <v>102</v>
      </c>
      <c r="AJ24" s="167"/>
      <c r="AK24" s="167"/>
      <c r="AL24" s="167"/>
      <c r="AM24" s="167"/>
      <c r="AN24" s="168"/>
      <c r="AO24" s="179" t="s">
        <v>102</v>
      </c>
      <c r="AP24" s="167"/>
      <c r="AQ24" s="167"/>
      <c r="AR24" s="167"/>
      <c r="AS24" s="167"/>
      <c r="AT24" s="168"/>
      <c r="AU24" s="179" t="s">
        <v>102</v>
      </c>
      <c r="AV24" s="167"/>
      <c r="AW24" s="167"/>
      <c r="AX24" s="167"/>
      <c r="AY24" s="167"/>
      <c r="AZ24" s="168"/>
      <c r="BA24" s="179" t="s">
        <v>102</v>
      </c>
      <c r="BB24" s="167"/>
      <c r="BC24" s="167"/>
      <c r="BD24" s="167"/>
      <c r="BE24" s="167"/>
      <c r="BF24" s="168"/>
      <c r="BG24" s="179" t="s">
        <v>102</v>
      </c>
      <c r="BH24" s="167"/>
      <c r="BI24" s="167"/>
      <c r="BJ24" s="167"/>
      <c r="BK24" s="167"/>
      <c r="BL24" s="168"/>
    </row>
    <row r="25" spans="1:64" ht="27.75" customHeight="1" x14ac:dyDescent="0.2">
      <c r="A25" s="40" t="s">
        <v>16</v>
      </c>
      <c r="B25" s="19"/>
      <c r="C25" s="13"/>
      <c r="D25" s="181">
        <v>286</v>
      </c>
      <c r="E25" s="240"/>
      <c r="F25" s="240"/>
      <c r="G25" s="240"/>
      <c r="H25" s="240"/>
      <c r="I25" s="241"/>
      <c r="J25" s="177">
        <v>45</v>
      </c>
      <c r="K25" s="175"/>
      <c r="L25" s="175"/>
      <c r="M25" s="175"/>
      <c r="N25" s="175"/>
      <c r="O25" s="176"/>
      <c r="P25" s="27"/>
      <c r="Q25" s="177">
        <v>25</v>
      </c>
      <c r="R25" s="175"/>
      <c r="S25" s="175"/>
      <c r="T25" s="175"/>
      <c r="U25" s="175"/>
      <c r="V25" s="176"/>
      <c r="W25" s="177">
        <v>30</v>
      </c>
      <c r="X25" s="175"/>
      <c r="Y25" s="175"/>
      <c r="Z25" s="175"/>
      <c r="AA25" s="175"/>
      <c r="AB25" s="176"/>
      <c r="AC25" s="177">
        <v>30</v>
      </c>
      <c r="AD25" s="175"/>
      <c r="AE25" s="175"/>
      <c r="AF25" s="175"/>
      <c r="AG25" s="175"/>
      <c r="AH25" s="175"/>
      <c r="AI25" s="174">
        <v>26</v>
      </c>
      <c r="AJ25" s="175"/>
      <c r="AK25" s="175"/>
      <c r="AL25" s="175"/>
      <c r="AM25" s="175"/>
      <c r="AN25" s="176"/>
      <c r="AO25" s="177">
        <v>12</v>
      </c>
      <c r="AP25" s="175"/>
      <c r="AQ25" s="175"/>
      <c r="AR25" s="175"/>
      <c r="AS25" s="175"/>
      <c r="AT25" s="176"/>
      <c r="AU25" s="177">
        <v>24</v>
      </c>
      <c r="AV25" s="175"/>
      <c r="AW25" s="175"/>
      <c r="AX25" s="175"/>
      <c r="AY25" s="175"/>
      <c r="AZ25" s="176"/>
      <c r="BA25" s="177">
        <v>20</v>
      </c>
      <c r="BB25" s="175"/>
      <c r="BC25" s="175"/>
      <c r="BD25" s="175"/>
      <c r="BE25" s="175"/>
      <c r="BF25" s="176"/>
      <c r="BG25" s="177">
        <v>20</v>
      </c>
      <c r="BH25" s="175"/>
      <c r="BI25" s="175"/>
      <c r="BJ25" s="175"/>
      <c r="BK25" s="175"/>
      <c r="BL25" s="176"/>
    </row>
    <row r="26" spans="1:64" ht="27.75" customHeight="1" x14ac:dyDescent="0.2">
      <c r="A26" s="50" t="s">
        <v>17</v>
      </c>
      <c r="B26" s="62"/>
      <c r="C26" s="49"/>
      <c r="D26" s="179" t="s">
        <v>96</v>
      </c>
      <c r="E26" s="242"/>
      <c r="F26" s="242"/>
      <c r="G26" s="242"/>
      <c r="H26" s="242"/>
      <c r="I26" s="243"/>
      <c r="J26" s="169">
        <v>10</v>
      </c>
      <c r="K26" s="167"/>
      <c r="L26" s="167"/>
      <c r="M26" s="167"/>
      <c r="N26" s="167"/>
      <c r="O26" s="168"/>
      <c r="P26" s="27"/>
      <c r="Q26" s="179" t="s">
        <v>96</v>
      </c>
      <c r="R26" s="242"/>
      <c r="S26" s="242"/>
      <c r="T26" s="242"/>
      <c r="U26" s="242"/>
      <c r="V26" s="243"/>
      <c r="W26" s="179" t="s">
        <v>96</v>
      </c>
      <c r="X26" s="242"/>
      <c r="Y26" s="242"/>
      <c r="Z26" s="242"/>
      <c r="AA26" s="242"/>
      <c r="AB26" s="243"/>
      <c r="AC26" s="179">
        <v>15</v>
      </c>
      <c r="AD26" s="242"/>
      <c r="AE26" s="242"/>
      <c r="AF26" s="242"/>
      <c r="AG26" s="242"/>
      <c r="AH26" s="242"/>
      <c r="AI26" s="166">
        <v>8</v>
      </c>
      <c r="AJ26" s="167"/>
      <c r="AK26" s="167"/>
      <c r="AL26" s="167"/>
      <c r="AM26" s="167"/>
      <c r="AN26" s="168"/>
      <c r="AO26" s="169">
        <v>8</v>
      </c>
      <c r="AP26" s="167"/>
      <c r="AQ26" s="167"/>
      <c r="AR26" s="167"/>
      <c r="AS26" s="167"/>
      <c r="AT26" s="168"/>
      <c r="AU26" s="169">
        <v>10</v>
      </c>
      <c r="AV26" s="167"/>
      <c r="AW26" s="167"/>
      <c r="AX26" s="167"/>
      <c r="AY26" s="167"/>
      <c r="AZ26" s="168"/>
      <c r="BA26" s="169">
        <v>5</v>
      </c>
      <c r="BB26" s="167"/>
      <c r="BC26" s="167"/>
      <c r="BD26" s="167"/>
      <c r="BE26" s="167"/>
      <c r="BF26" s="168"/>
      <c r="BG26" s="169">
        <v>5</v>
      </c>
      <c r="BH26" s="167"/>
      <c r="BI26" s="167"/>
      <c r="BJ26" s="167"/>
      <c r="BK26" s="167"/>
      <c r="BL26" s="168"/>
    </row>
    <row r="27" spans="1:64" ht="27.75" customHeight="1" x14ac:dyDescent="0.2">
      <c r="A27" s="38" t="s">
        <v>18</v>
      </c>
      <c r="B27" s="16"/>
      <c r="C27" s="10"/>
      <c r="D27" s="177" t="s">
        <v>81</v>
      </c>
      <c r="E27" s="175"/>
      <c r="F27" s="175"/>
      <c r="G27" s="175"/>
      <c r="H27" s="175"/>
      <c r="I27" s="176"/>
      <c r="J27" s="177">
        <v>60</v>
      </c>
      <c r="K27" s="175"/>
      <c r="L27" s="175"/>
      <c r="M27" s="175"/>
      <c r="N27" s="175"/>
      <c r="O27" s="176"/>
      <c r="P27" s="27"/>
      <c r="Q27" s="177" t="s">
        <v>75</v>
      </c>
      <c r="R27" s="175"/>
      <c r="S27" s="175"/>
      <c r="T27" s="175"/>
      <c r="U27" s="175"/>
      <c r="V27" s="176"/>
      <c r="W27" s="177" t="s">
        <v>75</v>
      </c>
      <c r="X27" s="175"/>
      <c r="Y27" s="175"/>
      <c r="Z27" s="175"/>
      <c r="AA27" s="175"/>
      <c r="AB27" s="176"/>
      <c r="AC27" s="177">
        <v>60</v>
      </c>
      <c r="AD27" s="175"/>
      <c r="AE27" s="175"/>
      <c r="AF27" s="175"/>
      <c r="AG27" s="175"/>
      <c r="AH27" s="175"/>
      <c r="AI27" s="174">
        <v>50</v>
      </c>
      <c r="AJ27" s="175"/>
      <c r="AK27" s="175"/>
      <c r="AL27" s="175"/>
      <c r="AM27" s="175"/>
      <c r="AN27" s="176"/>
      <c r="AO27" s="177">
        <v>25</v>
      </c>
      <c r="AP27" s="175"/>
      <c r="AQ27" s="175"/>
      <c r="AR27" s="175"/>
      <c r="AS27" s="175"/>
      <c r="AT27" s="176"/>
      <c r="AU27" s="177">
        <v>50</v>
      </c>
      <c r="AV27" s="175"/>
      <c r="AW27" s="175"/>
      <c r="AX27" s="175"/>
      <c r="AY27" s="175"/>
      <c r="AZ27" s="176"/>
      <c r="BA27" s="177">
        <v>30</v>
      </c>
      <c r="BB27" s="175"/>
      <c r="BC27" s="175"/>
      <c r="BD27" s="175"/>
      <c r="BE27" s="175"/>
      <c r="BF27" s="176"/>
      <c r="BG27" s="177">
        <v>30</v>
      </c>
      <c r="BH27" s="175"/>
      <c r="BI27" s="175"/>
      <c r="BJ27" s="175"/>
      <c r="BK27" s="175"/>
      <c r="BL27" s="176"/>
    </row>
    <row r="28" spans="1:64" ht="27.75" customHeight="1" x14ac:dyDescent="0.2">
      <c r="A28" s="48" t="s">
        <v>19</v>
      </c>
      <c r="B28" s="61"/>
      <c r="C28" s="51"/>
      <c r="D28" s="169"/>
      <c r="E28" s="167"/>
      <c r="F28" s="167"/>
      <c r="G28" s="167"/>
      <c r="H28" s="167"/>
      <c r="I28" s="168"/>
      <c r="J28" s="169"/>
      <c r="K28" s="167"/>
      <c r="L28" s="167"/>
      <c r="M28" s="167"/>
      <c r="N28" s="167"/>
      <c r="O28" s="168"/>
      <c r="P28" s="27"/>
      <c r="Q28" s="169"/>
      <c r="R28" s="167"/>
      <c r="S28" s="167"/>
      <c r="T28" s="167"/>
      <c r="U28" s="167"/>
      <c r="V28" s="168"/>
      <c r="W28" s="169"/>
      <c r="X28" s="167"/>
      <c r="Y28" s="167"/>
      <c r="Z28" s="167"/>
      <c r="AA28" s="167"/>
      <c r="AB28" s="168"/>
      <c r="AC28" s="169"/>
      <c r="AD28" s="167"/>
      <c r="AE28" s="167"/>
      <c r="AF28" s="167"/>
      <c r="AG28" s="167"/>
      <c r="AH28" s="167"/>
      <c r="AI28" s="166"/>
      <c r="AJ28" s="167"/>
      <c r="AK28" s="167"/>
      <c r="AL28" s="167"/>
      <c r="AM28" s="167"/>
      <c r="AN28" s="168"/>
      <c r="AO28" s="169"/>
      <c r="AP28" s="167"/>
      <c r="AQ28" s="167"/>
      <c r="AR28" s="167"/>
      <c r="AS28" s="167"/>
      <c r="AT28" s="168"/>
      <c r="AU28" s="169"/>
      <c r="AV28" s="167"/>
      <c r="AW28" s="167"/>
      <c r="AX28" s="167"/>
      <c r="AY28" s="167"/>
      <c r="AZ28" s="168"/>
      <c r="BA28" s="169"/>
      <c r="BB28" s="167"/>
      <c r="BC28" s="167"/>
      <c r="BD28" s="167"/>
      <c r="BE28" s="167"/>
      <c r="BF28" s="168"/>
      <c r="BG28" s="169"/>
      <c r="BH28" s="167"/>
      <c r="BI28" s="167"/>
      <c r="BJ28" s="167"/>
      <c r="BK28" s="167"/>
      <c r="BL28" s="168"/>
    </row>
    <row r="29" spans="1:64" ht="27.75" customHeight="1" x14ac:dyDescent="0.2">
      <c r="A29" s="38" t="s">
        <v>33</v>
      </c>
      <c r="B29" s="19"/>
      <c r="C29" s="13"/>
      <c r="D29" s="177" t="s">
        <v>75</v>
      </c>
      <c r="E29" s="175"/>
      <c r="F29" s="175"/>
      <c r="G29" s="175"/>
      <c r="H29" s="175"/>
      <c r="I29" s="176"/>
      <c r="J29" s="177" t="s">
        <v>75</v>
      </c>
      <c r="K29" s="175"/>
      <c r="L29" s="175"/>
      <c r="M29" s="175"/>
      <c r="N29" s="175"/>
      <c r="O29" s="176"/>
      <c r="P29" s="27"/>
      <c r="Q29" s="177" t="s">
        <v>75</v>
      </c>
      <c r="R29" s="175"/>
      <c r="S29" s="175"/>
      <c r="T29" s="175"/>
      <c r="U29" s="175"/>
      <c r="V29" s="176"/>
      <c r="W29" s="177" t="s">
        <v>75</v>
      </c>
      <c r="X29" s="175"/>
      <c r="Y29" s="175"/>
      <c r="Z29" s="175"/>
      <c r="AA29" s="175"/>
      <c r="AB29" s="176"/>
      <c r="AC29" s="177" t="s">
        <v>75</v>
      </c>
      <c r="AD29" s="175"/>
      <c r="AE29" s="175"/>
      <c r="AF29" s="175"/>
      <c r="AG29" s="175"/>
      <c r="AH29" s="175"/>
      <c r="AI29" s="174" t="s">
        <v>75</v>
      </c>
      <c r="AJ29" s="175"/>
      <c r="AK29" s="175"/>
      <c r="AL29" s="175"/>
      <c r="AM29" s="175"/>
      <c r="AN29" s="176"/>
      <c r="AO29" s="177" t="s">
        <v>75</v>
      </c>
      <c r="AP29" s="175"/>
      <c r="AQ29" s="175"/>
      <c r="AR29" s="175"/>
      <c r="AS29" s="175"/>
      <c r="AT29" s="176"/>
      <c r="AU29" s="177" t="s">
        <v>75</v>
      </c>
      <c r="AV29" s="175"/>
      <c r="AW29" s="175"/>
      <c r="AX29" s="175"/>
      <c r="AY29" s="175"/>
      <c r="AZ29" s="176"/>
      <c r="BA29" s="177" t="s">
        <v>75</v>
      </c>
      <c r="BB29" s="175"/>
      <c r="BC29" s="175"/>
      <c r="BD29" s="175"/>
      <c r="BE29" s="175"/>
      <c r="BF29" s="176"/>
      <c r="BG29" s="177" t="s">
        <v>75</v>
      </c>
      <c r="BH29" s="175"/>
      <c r="BI29" s="175"/>
      <c r="BJ29" s="175"/>
      <c r="BK29" s="175"/>
      <c r="BL29" s="176"/>
    </row>
    <row r="30" spans="1:64" ht="27.75" customHeight="1" x14ac:dyDescent="0.2">
      <c r="A30" s="50" t="s">
        <v>34</v>
      </c>
      <c r="B30" s="62"/>
      <c r="C30" s="51"/>
      <c r="D30" s="169" t="s">
        <v>75</v>
      </c>
      <c r="E30" s="167"/>
      <c r="F30" s="167"/>
      <c r="G30" s="167"/>
      <c r="H30" s="167"/>
      <c r="I30" s="168"/>
      <c r="J30" s="169" t="s">
        <v>87</v>
      </c>
      <c r="K30" s="167"/>
      <c r="L30" s="167"/>
      <c r="M30" s="167"/>
      <c r="N30" s="167"/>
      <c r="O30" s="168"/>
      <c r="P30" s="27"/>
      <c r="Q30" s="169" t="s">
        <v>75</v>
      </c>
      <c r="R30" s="167"/>
      <c r="S30" s="167"/>
      <c r="T30" s="167"/>
      <c r="U30" s="167"/>
      <c r="V30" s="168"/>
      <c r="W30" s="169" t="s">
        <v>75</v>
      </c>
      <c r="X30" s="167"/>
      <c r="Y30" s="167"/>
      <c r="Z30" s="167"/>
      <c r="AA30" s="167"/>
      <c r="AB30" s="168"/>
      <c r="AC30" s="169" t="s">
        <v>87</v>
      </c>
      <c r="AD30" s="167"/>
      <c r="AE30" s="167"/>
      <c r="AF30" s="167"/>
      <c r="AG30" s="167"/>
      <c r="AH30" s="167"/>
      <c r="AI30" s="166" t="s">
        <v>75</v>
      </c>
      <c r="AJ30" s="167"/>
      <c r="AK30" s="167"/>
      <c r="AL30" s="167"/>
      <c r="AM30" s="167"/>
      <c r="AN30" s="168"/>
      <c r="AO30" s="169" t="s">
        <v>75</v>
      </c>
      <c r="AP30" s="167"/>
      <c r="AQ30" s="167"/>
      <c r="AR30" s="167"/>
      <c r="AS30" s="167"/>
      <c r="AT30" s="168"/>
      <c r="AU30" s="169" t="s">
        <v>75</v>
      </c>
      <c r="AV30" s="167"/>
      <c r="AW30" s="167"/>
      <c r="AX30" s="167"/>
      <c r="AY30" s="167"/>
      <c r="AZ30" s="168"/>
      <c r="BA30" s="169" t="s">
        <v>75</v>
      </c>
      <c r="BB30" s="167"/>
      <c r="BC30" s="167"/>
      <c r="BD30" s="167"/>
      <c r="BE30" s="167"/>
      <c r="BF30" s="168"/>
      <c r="BG30" s="169" t="s">
        <v>75</v>
      </c>
      <c r="BH30" s="167"/>
      <c r="BI30" s="167"/>
      <c r="BJ30" s="167"/>
      <c r="BK30" s="167"/>
      <c r="BL30" s="168"/>
    </row>
    <row r="31" spans="1:64" ht="27.75" customHeight="1" x14ac:dyDescent="0.2">
      <c r="A31" s="38" t="s">
        <v>35</v>
      </c>
      <c r="B31" s="16"/>
      <c r="C31" s="11"/>
      <c r="D31" s="177" t="s">
        <v>75</v>
      </c>
      <c r="E31" s="175"/>
      <c r="F31" s="175"/>
      <c r="G31" s="175"/>
      <c r="H31" s="175"/>
      <c r="I31" s="176"/>
      <c r="J31" s="177" t="s">
        <v>75</v>
      </c>
      <c r="K31" s="175"/>
      <c r="L31" s="175"/>
      <c r="M31" s="175"/>
      <c r="N31" s="175"/>
      <c r="O31" s="176"/>
      <c r="P31" s="27"/>
      <c r="Q31" s="177" t="s">
        <v>75</v>
      </c>
      <c r="R31" s="175"/>
      <c r="S31" s="175"/>
      <c r="T31" s="175"/>
      <c r="U31" s="175"/>
      <c r="V31" s="176"/>
      <c r="W31" s="177" t="s">
        <v>75</v>
      </c>
      <c r="X31" s="175"/>
      <c r="Y31" s="175"/>
      <c r="Z31" s="175"/>
      <c r="AA31" s="175"/>
      <c r="AB31" s="176"/>
      <c r="AC31" s="177" t="s">
        <v>75</v>
      </c>
      <c r="AD31" s="175"/>
      <c r="AE31" s="175"/>
      <c r="AF31" s="175"/>
      <c r="AG31" s="175"/>
      <c r="AH31" s="175"/>
      <c r="AI31" s="174" t="s">
        <v>75</v>
      </c>
      <c r="AJ31" s="175"/>
      <c r="AK31" s="175"/>
      <c r="AL31" s="175"/>
      <c r="AM31" s="175"/>
      <c r="AN31" s="176"/>
      <c r="AO31" s="177" t="s">
        <v>75</v>
      </c>
      <c r="AP31" s="175"/>
      <c r="AQ31" s="175"/>
      <c r="AR31" s="175"/>
      <c r="AS31" s="175"/>
      <c r="AT31" s="176"/>
      <c r="AU31" s="177" t="s">
        <v>75</v>
      </c>
      <c r="AV31" s="175"/>
      <c r="AW31" s="175"/>
      <c r="AX31" s="175"/>
      <c r="AY31" s="175"/>
      <c r="AZ31" s="176"/>
      <c r="BA31" s="177" t="s">
        <v>75</v>
      </c>
      <c r="BB31" s="175"/>
      <c r="BC31" s="175"/>
      <c r="BD31" s="175"/>
      <c r="BE31" s="175"/>
      <c r="BF31" s="176"/>
      <c r="BG31" s="177" t="s">
        <v>75</v>
      </c>
      <c r="BH31" s="175"/>
      <c r="BI31" s="175"/>
      <c r="BJ31" s="175"/>
      <c r="BK31" s="175"/>
      <c r="BL31" s="176"/>
    </row>
    <row r="32" spans="1:64" ht="27.75" customHeight="1" x14ac:dyDescent="0.2">
      <c r="A32" s="50" t="s">
        <v>36</v>
      </c>
      <c r="B32" s="62"/>
      <c r="C32" s="51" t="s">
        <v>27</v>
      </c>
      <c r="D32" s="169" t="s">
        <v>75</v>
      </c>
      <c r="E32" s="167"/>
      <c r="F32" s="167"/>
      <c r="G32" s="167"/>
      <c r="H32" s="167"/>
      <c r="I32" s="168"/>
      <c r="J32" s="169">
        <v>50</v>
      </c>
      <c r="K32" s="167"/>
      <c r="L32" s="167"/>
      <c r="M32" s="167"/>
      <c r="N32" s="167"/>
      <c r="O32" s="168"/>
      <c r="P32" s="27"/>
      <c r="Q32" s="169" t="s">
        <v>75</v>
      </c>
      <c r="R32" s="167"/>
      <c r="S32" s="167"/>
      <c r="T32" s="167"/>
      <c r="U32" s="167"/>
      <c r="V32" s="168"/>
      <c r="W32" s="169" t="s">
        <v>75</v>
      </c>
      <c r="X32" s="167"/>
      <c r="Y32" s="167"/>
      <c r="Z32" s="167"/>
      <c r="AA32" s="167"/>
      <c r="AB32" s="168"/>
      <c r="AC32" s="169">
        <v>40</v>
      </c>
      <c r="AD32" s="167"/>
      <c r="AE32" s="167"/>
      <c r="AF32" s="167"/>
      <c r="AG32" s="167"/>
      <c r="AH32" s="167"/>
      <c r="AI32" s="166" t="s">
        <v>87</v>
      </c>
      <c r="AJ32" s="167"/>
      <c r="AK32" s="167"/>
      <c r="AL32" s="167"/>
      <c r="AM32" s="167"/>
      <c r="AN32" s="168"/>
      <c r="AO32" s="169">
        <v>20</v>
      </c>
      <c r="AP32" s="167"/>
      <c r="AQ32" s="167"/>
      <c r="AR32" s="167"/>
      <c r="AS32" s="167"/>
      <c r="AT32" s="168"/>
      <c r="AU32" s="169" t="s">
        <v>87</v>
      </c>
      <c r="AV32" s="167"/>
      <c r="AW32" s="167"/>
      <c r="AX32" s="167"/>
      <c r="AY32" s="167"/>
      <c r="AZ32" s="168"/>
      <c r="BA32" s="169">
        <v>15</v>
      </c>
      <c r="BB32" s="167"/>
      <c r="BC32" s="167"/>
      <c r="BD32" s="167"/>
      <c r="BE32" s="167"/>
      <c r="BF32" s="168"/>
      <c r="BG32" s="169">
        <v>15</v>
      </c>
      <c r="BH32" s="167"/>
      <c r="BI32" s="167"/>
      <c r="BJ32" s="167"/>
      <c r="BK32" s="167"/>
      <c r="BL32" s="168"/>
    </row>
    <row r="33" spans="1:64" ht="27.75" customHeight="1" x14ac:dyDescent="0.2">
      <c r="A33" s="40" t="s">
        <v>37</v>
      </c>
      <c r="B33" s="19"/>
      <c r="C33" s="12"/>
      <c r="D33" s="177">
        <v>5</v>
      </c>
      <c r="E33" s="175"/>
      <c r="F33" s="175"/>
      <c r="G33" s="175"/>
      <c r="H33" s="175"/>
      <c r="I33" s="176"/>
      <c r="J33" s="177" t="s">
        <v>85</v>
      </c>
      <c r="K33" s="175"/>
      <c r="L33" s="175"/>
      <c r="M33" s="175"/>
      <c r="N33" s="175"/>
      <c r="O33" s="176"/>
      <c r="P33" s="27"/>
      <c r="Q33" s="177">
        <v>2</v>
      </c>
      <c r="R33" s="175"/>
      <c r="S33" s="175"/>
      <c r="T33" s="175"/>
      <c r="U33" s="175"/>
      <c r="V33" s="176"/>
      <c r="W33" s="177">
        <v>2</v>
      </c>
      <c r="X33" s="175"/>
      <c r="Y33" s="175"/>
      <c r="Z33" s="175"/>
      <c r="AA33" s="175"/>
      <c r="AB33" s="176"/>
      <c r="AC33" s="177">
        <v>2</v>
      </c>
      <c r="AD33" s="175"/>
      <c r="AE33" s="175"/>
      <c r="AF33" s="175"/>
      <c r="AG33" s="175"/>
      <c r="AH33" s="175"/>
      <c r="AI33" s="174">
        <v>2</v>
      </c>
      <c r="AJ33" s="175"/>
      <c r="AK33" s="175"/>
      <c r="AL33" s="175"/>
      <c r="AM33" s="175"/>
      <c r="AN33" s="176"/>
      <c r="AO33" s="177">
        <v>2</v>
      </c>
      <c r="AP33" s="175"/>
      <c r="AQ33" s="175"/>
      <c r="AR33" s="175"/>
      <c r="AS33" s="175"/>
      <c r="AT33" s="176"/>
      <c r="AU33" s="177">
        <v>2</v>
      </c>
      <c r="AV33" s="175"/>
      <c r="AW33" s="175"/>
      <c r="AX33" s="175"/>
      <c r="AY33" s="175"/>
      <c r="AZ33" s="176"/>
      <c r="BA33" s="177">
        <v>2</v>
      </c>
      <c r="BB33" s="175"/>
      <c r="BC33" s="175"/>
      <c r="BD33" s="175"/>
      <c r="BE33" s="175"/>
      <c r="BF33" s="176"/>
      <c r="BG33" s="177">
        <v>2</v>
      </c>
      <c r="BH33" s="175"/>
      <c r="BI33" s="175"/>
      <c r="BJ33" s="175"/>
      <c r="BK33" s="175"/>
      <c r="BL33" s="176"/>
    </row>
    <row r="34" spans="1:64" ht="27.75" customHeight="1" x14ac:dyDescent="0.2">
      <c r="A34" s="55" t="s">
        <v>38</v>
      </c>
      <c r="B34" s="64"/>
      <c r="C34" s="53"/>
      <c r="D34" s="169" t="s">
        <v>83</v>
      </c>
      <c r="E34" s="167"/>
      <c r="F34" s="167"/>
      <c r="G34" s="167"/>
      <c r="H34" s="167"/>
      <c r="I34" s="168"/>
      <c r="J34" s="169" t="s">
        <v>83</v>
      </c>
      <c r="K34" s="167"/>
      <c r="L34" s="167"/>
      <c r="M34" s="167"/>
      <c r="N34" s="167"/>
      <c r="O34" s="168"/>
      <c r="P34" s="27"/>
      <c r="Q34" s="169" t="s">
        <v>83</v>
      </c>
      <c r="R34" s="167"/>
      <c r="S34" s="167"/>
      <c r="T34" s="167"/>
      <c r="U34" s="167"/>
      <c r="V34" s="168"/>
      <c r="W34" s="169" t="s">
        <v>83</v>
      </c>
      <c r="X34" s="167"/>
      <c r="Y34" s="167"/>
      <c r="Z34" s="167"/>
      <c r="AA34" s="167"/>
      <c r="AB34" s="168"/>
      <c r="AC34" s="169" t="s">
        <v>83</v>
      </c>
      <c r="AD34" s="167"/>
      <c r="AE34" s="167"/>
      <c r="AF34" s="167"/>
      <c r="AG34" s="167"/>
      <c r="AH34" s="167"/>
      <c r="AI34" s="166" t="s">
        <v>83</v>
      </c>
      <c r="AJ34" s="167"/>
      <c r="AK34" s="167"/>
      <c r="AL34" s="167"/>
      <c r="AM34" s="167"/>
      <c r="AN34" s="168"/>
      <c r="AO34" s="169" t="s">
        <v>83</v>
      </c>
      <c r="AP34" s="167"/>
      <c r="AQ34" s="167"/>
      <c r="AR34" s="167"/>
      <c r="AS34" s="167"/>
      <c r="AT34" s="168"/>
      <c r="AU34" s="169" t="s">
        <v>83</v>
      </c>
      <c r="AV34" s="167"/>
      <c r="AW34" s="167"/>
      <c r="AX34" s="167"/>
      <c r="AY34" s="167"/>
      <c r="AZ34" s="168"/>
      <c r="BA34" s="169" t="s">
        <v>83</v>
      </c>
      <c r="BB34" s="167"/>
      <c r="BC34" s="167"/>
      <c r="BD34" s="167"/>
      <c r="BE34" s="167"/>
      <c r="BF34" s="168"/>
      <c r="BG34" s="169" t="s">
        <v>83</v>
      </c>
      <c r="BH34" s="167"/>
      <c r="BI34" s="167"/>
      <c r="BJ34" s="167"/>
      <c r="BK34" s="167"/>
      <c r="BL34" s="168"/>
    </row>
    <row r="35" spans="1:64" ht="27.75" customHeight="1" x14ac:dyDescent="0.2">
      <c r="A35" s="41" t="s">
        <v>88</v>
      </c>
      <c r="B35" s="22"/>
      <c r="C35" s="14" t="s">
        <v>72</v>
      </c>
      <c r="D35" s="173" t="s">
        <v>82</v>
      </c>
      <c r="E35" s="171"/>
      <c r="F35" s="171"/>
      <c r="G35" s="171"/>
      <c r="H35" s="171"/>
      <c r="I35" s="172"/>
      <c r="J35" s="173">
        <v>10</v>
      </c>
      <c r="K35" s="171"/>
      <c r="L35" s="171"/>
      <c r="M35" s="171"/>
      <c r="N35" s="171"/>
      <c r="O35" s="172"/>
      <c r="P35" s="28"/>
      <c r="Q35" s="173" t="s">
        <v>82</v>
      </c>
      <c r="R35" s="171"/>
      <c r="S35" s="171"/>
      <c r="T35" s="171"/>
      <c r="U35" s="171"/>
      <c r="V35" s="172"/>
      <c r="W35" s="173" t="s">
        <v>82</v>
      </c>
      <c r="X35" s="171"/>
      <c r="Y35" s="171"/>
      <c r="Z35" s="171"/>
      <c r="AA35" s="171"/>
      <c r="AB35" s="172"/>
      <c r="AC35" s="173" t="s">
        <v>82</v>
      </c>
      <c r="AD35" s="171"/>
      <c r="AE35" s="171"/>
      <c r="AF35" s="171"/>
      <c r="AG35" s="171"/>
      <c r="AH35" s="171"/>
      <c r="AI35" s="170">
        <v>8</v>
      </c>
      <c r="AJ35" s="171"/>
      <c r="AK35" s="171"/>
      <c r="AL35" s="171"/>
      <c r="AM35" s="171"/>
      <c r="AN35" s="172"/>
      <c r="AO35" s="173">
        <v>8</v>
      </c>
      <c r="AP35" s="171"/>
      <c r="AQ35" s="171"/>
      <c r="AR35" s="171"/>
      <c r="AS35" s="171"/>
      <c r="AT35" s="172"/>
      <c r="AU35" s="173">
        <v>8</v>
      </c>
      <c r="AV35" s="171"/>
      <c r="AW35" s="171"/>
      <c r="AX35" s="171"/>
      <c r="AY35" s="171"/>
      <c r="AZ35" s="172"/>
      <c r="BA35" s="173">
        <v>8</v>
      </c>
      <c r="BB35" s="171"/>
      <c r="BC35" s="171"/>
      <c r="BD35" s="171"/>
      <c r="BE35" s="171"/>
      <c r="BF35" s="172"/>
      <c r="BG35" s="173">
        <v>8</v>
      </c>
      <c r="BH35" s="171"/>
      <c r="BI35" s="171"/>
      <c r="BJ35" s="171"/>
      <c r="BK35" s="171"/>
      <c r="BL35" s="172"/>
    </row>
    <row r="36" spans="1:64" s="132" customFormat="1" ht="24.75" customHeight="1" x14ac:dyDescent="0.25">
      <c r="A36" s="130"/>
      <c r="B36" s="130"/>
      <c r="C36" s="131" t="s">
        <v>20</v>
      </c>
      <c r="D36" s="165">
        <f>SUM(D8:I35)</f>
        <v>407</v>
      </c>
      <c r="E36" s="163"/>
      <c r="F36" s="163"/>
      <c r="G36" s="163"/>
      <c r="H36" s="163"/>
      <c r="I36" s="164"/>
      <c r="J36" s="165">
        <f>SUM(J8:O35)</f>
        <v>273</v>
      </c>
      <c r="K36" s="163"/>
      <c r="L36" s="163"/>
      <c r="M36" s="163"/>
      <c r="N36" s="163"/>
      <c r="O36" s="164"/>
      <c r="P36" s="89">
        <v>120</v>
      </c>
      <c r="Q36" s="165">
        <f>SUM(Q8:V35)</f>
        <v>76</v>
      </c>
      <c r="R36" s="163"/>
      <c r="S36" s="163"/>
      <c r="T36" s="163"/>
      <c r="U36" s="163"/>
      <c r="V36" s="164"/>
      <c r="W36" s="165">
        <f>SUM(W8:AB35)</f>
        <v>81</v>
      </c>
      <c r="X36" s="163"/>
      <c r="Y36" s="163"/>
      <c r="Z36" s="163"/>
      <c r="AA36" s="163"/>
      <c r="AB36" s="164"/>
      <c r="AC36" s="165">
        <f>SUM(AC8:AH35)</f>
        <v>231</v>
      </c>
      <c r="AD36" s="163"/>
      <c r="AE36" s="163"/>
      <c r="AF36" s="163"/>
      <c r="AG36" s="163"/>
      <c r="AH36" s="163"/>
      <c r="AI36" s="162">
        <f>SUM(AI8:AN35)</f>
        <v>163</v>
      </c>
      <c r="AJ36" s="163"/>
      <c r="AK36" s="163"/>
      <c r="AL36" s="163"/>
      <c r="AM36" s="163"/>
      <c r="AN36" s="164"/>
      <c r="AO36" s="165">
        <f>SUM(AO8:AT35)</f>
        <v>126</v>
      </c>
      <c r="AP36" s="163"/>
      <c r="AQ36" s="163"/>
      <c r="AR36" s="163"/>
      <c r="AS36" s="163"/>
      <c r="AT36" s="164"/>
      <c r="AU36" s="165">
        <f>SUM(AU8:AZ35)</f>
        <v>171</v>
      </c>
      <c r="AV36" s="163"/>
      <c r="AW36" s="163"/>
      <c r="AX36" s="163"/>
      <c r="AY36" s="163"/>
      <c r="AZ36" s="164"/>
      <c r="BA36" s="165">
        <f>SUM(BA8:BF35)</f>
        <v>124</v>
      </c>
      <c r="BB36" s="163"/>
      <c r="BC36" s="163"/>
      <c r="BD36" s="163"/>
      <c r="BE36" s="163"/>
      <c r="BF36" s="164"/>
      <c r="BG36" s="165">
        <f>SUM(BG8:BL35)</f>
        <v>124</v>
      </c>
      <c r="BH36" s="163"/>
      <c r="BI36" s="163"/>
      <c r="BJ36" s="163"/>
      <c r="BK36" s="163"/>
      <c r="BL36" s="164"/>
    </row>
    <row r="37" spans="1:64" s="132" customFormat="1" ht="24.75" customHeight="1" x14ac:dyDescent="0.25">
      <c r="A37" s="133"/>
      <c r="B37" s="133"/>
      <c r="C37" s="134" t="s">
        <v>114</v>
      </c>
      <c r="D37" s="159">
        <f>D36+J36+P36</f>
        <v>800</v>
      </c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1"/>
      <c r="Q37" s="156">
        <f>SUM(Q36:BL36)</f>
        <v>1096</v>
      </c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8"/>
    </row>
    <row r="38" spans="1:64" s="132" customFormat="1" ht="24.75" customHeight="1" x14ac:dyDescent="0.25">
      <c r="A38" s="133"/>
      <c r="B38" s="133"/>
      <c r="C38" s="134" t="s">
        <v>89</v>
      </c>
      <c r="D38" s="159">
        <v>497</v>
      </c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1"/>
      <c r="Q38" s="156">
        <v>1258</v>
      </c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8"/>
    </row>
    <row r="39" spans="1:64" s="88" customFormat="1" ht="24.75" customHeight="1" x14ac:dyDescent="0.25">
      <c r="A39" s="86"/>
      <c r="B39" s="86"/>
      <c r="C39" s="134" t="s">
        <v>115</v>
      </c>
      <c r="D39" s="159">
        <f>D37-D38</f>
        <v>303</v>
      </c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1"/>
      <c r="Q39" s="159">
        <f>Q37-Q38</f>
        <v>-162</v>
      </c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  <c r="BJ39" s="160"/>
      <c r="BK39" s="160"/>
      <c r="BL39" s="161"/>
    </row>
    <row r="40" spans="1:64" s="88" customFormat="1" ht="24.75" customHeight="1" x14ac:dyDescent="0.25">
      <c r="A40" s="86"/>
      <c r="B40" s="86"/>
      <c r="C40" s="87" t="s">
        <v>106</v>
      </c>
      <c r="D40" s="188">
        <f>88*D36</f>
        <v>35816</v>
      </c>
      <c r="E40" s="189"/>
      <c r="F40" s="189"/>
      <c r="G40" s="189"/>
      <c r="H40" s="189"/>
      <c r="I40" s="190"/>
      <c r="J40" s="189">
        <f>88*J36</f>
        <v>24024</v>
      </c>
      <c r="K40" s="189"/>
      <c r="L40" s="189"/>
      <c r="M40" s="189"/>
      <c r="N40" s="189"/>
      <c r="O40" s="190"/>
      <c r="P40" s="115">
        <f>88*P36</f>
        <v>10560</v>
      </c>
      <c r="Q40" s="188">
        <f>88*Q36</f>
        <v>6688</v>
      </c>
      <c r="R40" s="189"/>
      <c r="S40" s="189"/>
      <c r="T40" s="189"/>
      <c r="U40" s="189"/>
      <c r="V40" s="190"/>
      <c r="W40" s="203">
        <f>88*W36</f>
        <v>7128</v>
      </c>
      <c r="X40" s="189"/>
      <c r="Y40" s="189"/>
      <c r="Z40" s="189"/>
      <c r="AA40" s="189"/>
      <c r="AB40" s="190"/>
      <c r="AC40" s="195">
        <f>88*AC36</f>
        <v>20328</v>
      </c>
      <c r="AD40" s="195"/>
      <c r="AE40" s="195"/>
      <c r="AF40" s="195"/>
      <c r="AG40" s="195"/>
      <c r="AH40" s="195"/>
      <c r="AI40" s="194">
        <f>88*AI36</f>
        <v>14344</v>
      </c>
      <c r="AJ40" s="195"/>
      <c r="AK40" s="195"/>
      <c r="AL40" s="195"/>
      <c r="AM40" s="195"/>
      <c r="AN40" s="195"/>
      <c r="AO40" s="196">
        <f>88*AO36</f>
        <v>11088</v>
      </c>
      <c r="AP40" s="195"/>
      <c r="AQ40" s="195"/>
      <c r="AR40" s="195"/>
      <c r="AS40" s="195"/>
      <c r="AT40" s="197"/>
      <c r="AU40" s="196">
        <f>88*AU36</f>
        <v>15048</v>
      </c>
      <c r="AV40" s="195"/>
      <c r="AW40" s="195"/>
      <c r="AX40" s="195"/>
      <c r="AY40" s="195"/>
      <c r="AZ40" s="197"/>
      <c r="BA40" s="196">
        <f>88*BA36</f>
        <v>10912</v>
      </c>
      <c r="BB40" s="195"/>
      <c r="BC40" s="195"/>
      <c r="BD40" s="195"/>
      <c r="BE40" s="195"/>
      <c r="BF40" s="197"/>
      <c r="BG40" s="196">
        <f>88*BG36</f>
        <v>10912</v>
      </c>
      <c r="BH40" s="195"/>
      <c r="BI40" s="195"/>
      <c r="BJ40" s="195"/>
      <c r="BK40" s="195"/>
      <c r="BL40" s="198"/>
    </row>
    <row r="41" spans="1:64" s="88" customFormat="1" ht="24.75" customHeight="1" x14ac:dyDescent="0.25">
      <c r="A41" s="86"/>
      <c r="B41" s="86"/>
      <c r="C41" s="87" t="s">
        <v>107</v>
      </c>
      <c r="D41" s="199">
        <f>SUM(D40:P40)</f>
        <v>70400</v>
      </c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1"/>
      <c r="Q41" s="191">
        <f>SUM(Q40:BL40)</f>
        <v>96448</v>
      </c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93"/>
    </row>
    <row r="42" spans="1:64" s="112" customFormat="1" ht="24.75" customHeight="1" x14ac:dyDescent="0.25">
      <c r="A42" s="111"/>
      <c r="B42" s="111"/>
      <c r="C42" s="87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128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</row>
    <row r="43" spans="1:64" s="123" customFormat="1" ht="24.75" customHeight="1" x14ac:dyDescent="0.3">
      <c r="A43" s="116"/>
      <c r="B43" s="116"/>
      <c r="C43" s="117" t="s">
        <v>110</v>
      </c>
      <c r="D43" s="118" t="s">
        <v>3</v>
      </c>
      <c r="E43" s="118" t="s">
        <v>0</v>
      </c>
      <c r="F43" s="118" t="s">
        <v>2</v>
      </c>
      <c r="G43" s="118" t="s">
        <v>1</v>
      </c>
      <c r="H43" s="118" t="s">
        <v>4</v>
      </c>
      <c r="I43" s="118" t="s">
        <v>5</v>
      </c>
      <c r="J43" s="119"/>
      <c r="K43" s="120"/>
      <c r="L43" s="120"/>
      <c r="M43" s="121"/>
      <c r="N43" s="121"/>
      <c r="O43" s="121"/>
      <c r="P43" s="117" t="s">
        <v>110</v>
      </c>
      <c r="Q43" s="118" t="s">
        <v>3</v>
      </c>
      <c r="R43" s="118" t="s">
        <v>0</v>
      </c>
      <c r="S43" s="118" t="s">
        <v>2</v>
      </c>
      <c r="T43" s="118" t="s">
        <v>1</v>
      </c>
      <c r="U43" s="118" t="s">
        <v>4</v>
      </c>
      <c r="V43" s="118" t="s">
        <v>5</v>
      </c>
      <c r="W43" s="129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</row>
    <row r="44" spans="1:64" s="123" customFormat="1" ht="24.75" customHeight="1" x14ac:dyDescent="0.3">
      <c r="A44" s="116"/>
      <c r="B44" s="116"/>
      <c r="C44" s="117" t="s">
        <v>23</v>
      </c>
      <c r="D44" s="124">
        <v>0.152</v>
      </c>
      <c r="E44" s="124">
        <v>9.9000000000000005E-2</v>
      </c>
      <c r="F44" s="124">
        <v>0.28000000000000003</v>
      </c>
      <c r="G44" s="124">
        <v>0.16400000000000001</v>
      </c>
      <c r="H44" s="124">
        <v>0.14599999999999999</v>
      </c>
      <c r="I44" s="124">
        <v>0.159</v>
      </c>
      <c r="J44" s="120"/>
      <c r="K44" s="120"/>
      <c r="L44" s="120"/>
      <c r="M44" s="121"/>
      <c r="N44" s="121"/>
      <c r="O44" s="121"/>
      <c r="P44" s="117" t="s">
        <v>23</v>
      </c>
      <c r="Q44" s="124">
        <v>0.152</v>
      </c>
      <c r="R44" s="124">
        <v>9.9000000000000005E-2</v>
      </c>
      <c r="S44" s="124">
        <v>0.28000000000000003</v>
      </c>
      <c r="T44" s="124">
        <v>0.16400000000000001</v>
      </c>
      <c r="U44" s="124">
        <v>0.14599999999999999</v>
      </c>
      <c r="V44" s="124">
        <v>0.159</v>
      </c>
      <c r="W44" s="129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</row>
    <row r="45" spans="1:64" s="123" customFormat="1" ht="24.75" customHeight="1" x14ac:dyDescent="0.3">
      <c r="A45" s="116"/>
      <c r="B45" s="116"/>
      <c r="C45" s="117" t="s">
        <v>111</v>
      </c>
      <c r="D45" s="125">
        <f>D44*$D$37</f>
        <v>121.6</v>
      </c>
      <c r="E45" s="125">
        <f t="shared" ref="E45:I45" si="0">E44*$D$37</f>
        <v>79.2</v>
      </c>
      <c r="F45" s="125">
        <f t="shared" si="0"/>
        <v>224.00000000000003</v>
      </c>
      <c r="G45" s="125">
        <f t="shared" si="0"/>
        <v>131.20000000000002</v>
      </c>
      <c r="H45" s="125">
        <f t="shared" si="0"/>
        <v>116.8</v>
      </c>
      <c r="I45" s="125">
        <f t="shared" si="0"/>
        <v>127.2</v>
      </c>
      <c r="J45" s="126">
        <f>SUM(D45:I45)</f>
        <v>800.00000000000011</v>
      </c>
      <c r="K45" s="126"/>
      <c r="L45" s="120"/>
      <c r="M45" s="121"/>
      <c r="N45" s="121"/>
      <c r="O45" s="121"/>
      <c r="P45" s="117" t="s">
        <v>111</v>
      </c>
      <c r="Q45" s="125">
        <f>Q44*$Q$37</f>
        <v>166.59199999999998</v>
      </c>
      <c r="R45" s="125">
        <f t="shared" ref="R45:V45" si="1">R44*$Q$37</f>
        <v>108.504</v>
      </c>
      <c r="S45" s="125">
        <f t="shared" si="1"/>
        <v>306.88000000000005</v>
      </c>
      <c r="T45" s="125">
        <f t="shared" si="1"/>
        <v>179.744</v>
      </c>
      <c r="U45" s="125">
        <f t="shared" si="1"/>
        <v>160.01599999999999</v>
      </c>
      <c r="V45" s="125">
        <f t="shared" si="1"/>
        <v>174.26400000000001</v>
      </c>
      <c r="W45" s="126">
        <f>SUM(Q45:V45)</f>
        <v>1096</v>
      </c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</row>
    <row r="46" spans="1:64" s="123" customFormat="1" ht="24.75" customHeight="1" x14ac:dyDescent="0.3">
      <c r="A46" s="116"/>
      <c r="B46" s="116"/>
      <c r="C46" s="127" t="s">
        <v>112</v>
      </c>
      <c r="D46" s="127">
        <v>140</v>
      </c>
      <c r="E46" s="127">
        <v>118</v>
      </c>
      <c r="F46" s="127">
        <v>100</v>
      </c>
      <c r="G46" s="127">
        <v>75</v>
      </c>
      <c r="H46" s="127">
        <v>60</v>
      </c>
      <c r="I46" s="127">
        <v>35</v>
      </c>
      <c r="J46" s="126"/>
      <c r="K46" s="126"/>
      <c r="L46" s="120"/>
      <c r="M46" s="121"/>
      <c r="N46" s="121"/>
      <c r="O46" s="121"/>
      <c r="P46" s="127" t="s">
        <v>112</v>
      </c>
      <c r="Q46" s="127">
        <v>140</v>
      </c>
      <c r="R46" s="127">
        <v>118</v>
      </c>
      <c r="S46" s="127">
        <v>100</v>
      </c>
      <c r="T46" s="127">
        <v>75</v>
      </c>
      <c r="U46" s="127">
        <v>60</v>
      </c>
      <c r="V46" s="127">
        <v>35</v>
      </c>
      <c r="W46" s="126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</row>
    <row r="47" spans="1:64" s="123" customFormat="1" ht="24.75" customHeight="1" x14ac:dyDescent="0.3">
      <c r="A47" s="116"/>
      <c r="B47" s="116"/>
      <c r="C47" s="127" t="s">
        <v>113</v>
      </c>
      <c r="D47" s="125">
        <f>D45*D46</f>
        <v>17024</v>
      </c>
      <c r="E47" s="125">
        <f t="shared" ref="E47:I47" si="2">E45*E46</f>
        <v>9345.6</v>
      </c>
      <c r="F47" s="125">
        <f t="shared" si="2"/>
        <v>22400.000000000004</v>
      </c>
      <c r="G47" s="125">
        <f t="shared" si="2"/>
        <v>9840.0000000000018</v>
      </c>
      <c r="H47" s="125">
        <f t="shared" si="2"/>
        <v>7008</v>
      </c>
      <c r="I47" s="125">
        <f t="shared" si="2"/>
        <v>4452</v>
      </c>
      <c r="J47" s="126">
        <f>SUM(D47:I47)</f>
        <v>70069.600000000006</v>
      </c>
      <c r="K47" s="126"/>
      <c r="L47" s="120"/>
      <c r="M47" s="121"/>
      <c r="N47" s="121"/>
      <c r="O47" s="121"/>
      <c r="P47" s="127" t="s">
        <v>113</v>
      </c>
      <c r="Q47" s="125">
        <f>Q45*Q46</f>
        <v>23322.879999999997</v>
      </c>
      <c r="R47" s="125">
        <f t="shared" ref="R47" si="3">R45*R46</f>
        <v>12803.472</v>
      </c>
      <c r="S47" s="125">
        <f t="shared" ref="S47" si="4">S45*S46</f>
        <v>30688.000000000004</v>
      </c>
      <c r="T47" s="125">
        <f t="shared" ref="T47" si="5">T45*T46</f>
        <v>13480.8</v>
      </c>
      <c r="U47" s="125">
        <f t="shared" ref="U47" si="6">U45*U46</f>
        <v>9600.9599999999991</v>
      </c>
      <c r="V47" s="125">
        <f t="shared" ref="V47" si="7">V45*V46</f>
        <v>6099.2400000000007</v>
      </c>
      <c r="W47" s="126">
        <f>SUM(Q47:V47)</f>
        <v>95995.351999999999</v>
      </c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</row>
    <row r="48" spans="1:64" s="112" customFormat="1" ht="24.75" customHeight="1" x14ac:dyDescent="0.25">
      <c r="A48" s="111"/>
      <c r="B48" s="111"/>
      <c r="C48" s="26"/>
      <c r="D48" s="25"/>
      <c r="E48" s="25"/>
      <c r="F48" s="25"/>
      <c r="G48" s="25"/>
      <c r="H48" s="25"/>
      <c r="I48" s="25"/>
      <c r="J48" s="113"/>
      <c r="K48" s="113"/>
      <c r="L48" s="91"/>
      <c r="M48" s="91"/>
      <c r="N48" s="91"/>
      <c r="O48" s="91"/>
      <c r="P48" s="128"/>
      <c r="Q48" s="25"/>
      <c r="R48" s="25"/>
      <c r="S48" s="25"/>
      <c r="T48" s="25"/>
      <c r="U48" s="25"/>
      <c r="V48" s="25"/>
      <c r="W48" s="113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</row>
    <row r="49" spans="1:64" s="112" customFormat="1" ht="24.75" customHeight="1" x14ac:dyDescent="0.25">
      <c r="A49" s="111"/>
      <c r="B49" s="111"/>
      <c r="C49" s="87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128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</row>
    <row r="50" spans="1:64" s="114" customFormat="1" ht="24.75" customHeight="1" x14ac:dyDescent="0.2">
      <c r="A50" s="135"/>
      <c r="B50" s="135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8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</row>
    <row r="51" spans="1:64" s="140" customFormat="1" ht="24.75" customHeight="1" x14ac:dyDescent="0.2">
      <c r="A51" s="5"/>
      <c r="B51" s="5"/>
      <c r="C51" s="26" t="s">
        <v>110</v>
      </c>
      <c r="D51" s="94" t="s">
        <v>3</v>
      </c>
      <c r="E51" s="95" t="s">
        <v>0</v>
      </c>
      <c r="F51" s="95" t="s">
        <v>2</v>
      </c>
      <c r="G51" s="95" t="s">
        <v>1</v>
      </c>
      <c r="H51" s="95" t="s">
        <v>4</v>
      </c>
      <c r="I51" s="96" t="s">
        <v>5</v>
      </c>
      <c r="J51" s="97" t="s">
        <v>3</v>
      </c>
      <c r="K51" s="95" t="s">
        <v>0</v>
      </c>
      <c r="L51" s="95" t="s">
        <v>2</v>
      </c>
      <c r="M51" s="95" t="s">
        <v>1</v>
      </c>
      <c r="N51" s="95" t="s">
        <v>4</v>
      </c>
      <c r="O51" s="96" t="s">
        <v>5</v>
      </c>
      <c r="P51" s="138"/>
      <c r="Q51" s="94" t="s">
        <v>3</v>
      </c>
      <c r="R51" s="95" t="s">
        <v>0</v>
      </c>
      <c r="S51" s="95" t="s">
        <v>2</v>
      </c>
      <c r="T51" s="95" t="s">
        <v>1</v>
      </c>
      <c r="U51" s="95" t="s">
        <v>4</v>
      </c>
      <c r="V51" s="96" t="s">
        <v>5</v>
      </c>
      <c r="W51" s="97" t="s">
        <v>3</v>
      </c>
      <c r="X51" s="95" t="s">
        <v>0</v>
      </c>
      <c r="Y51" s="95" t="s">
        <v>2</v>
      </c>
      <c r="Z51" s="95" t="s">
        <v>1</v>
      </c>
      <c r="AA51" s="95" t="s">
        <v>4</v>
      </c>
      <c r="AB51" s="96" t="s">
        <v>5</v>
      </c>
      <c r="AC51" s="97" t="s">
        <v>3</v>
      </c>
      <c r="AD51" s="95" t="s">
        <v>0</v>
      </c>
      <c r="AE51" s="95" t="s">
        <v>2</v>
      </c>
      <c r="AF51" s="95" t="s">
        <v>1</v>
      </c>
      <c r="AG51" s="95" t="s">
        <v>4</v>
      </c>
      <c r="AH51" s="95" t="s">
        <v>5</v>
      </c>
      <c r="AI51" s="94" t="s">
        <v>3</v>
      </c>
      <c r="AJ51" s="95" t="s">
        <v>0</v>
      </c>
      <c r="AK51" s="95" t="s">
        <v>2</v>
      </c>
      <c r="AL51" s="95" t="s">
        <v>1</v>
      </c>
      <c r="AM51" s="95" t="s">
        <v>4</v>
      </c>
      <c r="AN51" s="96" t="s">
        <v>5</v>
      </c>
      <c r="AO51" s="97" t="s">
        <v>3</v>
      </c>
      <c r="AP51" s="95" t="s">
        <v>0</v>
      </c>
      <c r="AQ51" s="95" t="s">
        <v>2</v>
      </c>
      <c r="AR51" s="95" t="s">
        <v>1</v>
      </c>
      <c r="AS51" s="95" t="s">
        <v>4</v>
      </c>
      <c r="AT51" s="96" t="s">
        <v>5</v>
      </c>
      <c r="AU51" s="97" t="s">
        <v>3</v>
      </c>
      <c r="AV51" s="95" t="s">
        <v>0</v>
      </c>
      <c r="AW51" s="95" t="s">
        <v>2</v>
      </c>
      <c r="AX51" s="95" t="s">
        <v>1</v>
      </c>
      <c r="AY51" s="95" t="s">
        <v>4</v>
      </c>
      <c r="AZ51" s="96" t="s">
        <v>5</v>
      </c>
      <c r="BA51" s="97" t="s">
        <v>3</v>
      </c>
      <c r="BB51" s="95" t="s">
        <v>0</v>
      </c>
      <c r="BC51" s="95" t="s">
        <v>2</v>
      </c>
      <c r="BD51" s="95" t="s">
        <v>1</v>
      </c>
      <c r="BE51" s="95" t="s">
        <v>4</v>
      </c>
      <c r="BF51" s="96" t="s">
        <v>5</v>
      </c>
      <c r="BG51" s="97" t="s">
        <v>3</v>
      </c>
      <c r="BH51" s="95" t="s">
        <v>0</v>
      </c>
      <c r="BI51" s="95" t="s">
        <v>2</v>
      </c>
      <c r="BJ51" s="95" t="s">
        <v>1</v>
      </c>
      <c r="BK51" s="95" t="s">
        <v>4</v>
      </c>
      <c r="BL51" s="108" t="s">
        <v>5</v>
      </c>
    </row>
    <row r="52" spans="1:64" s="140" customFormat="1" ht="24.75" customHeight="1" x14ac:dyDescent="0.2">
      <c r="A52" s="5"/>
      <c r="B52" s="5"/>
      <c r="C52" s="26" t="s">
        <v>23</v>
      </c>
      <c r="D52" s="98">
        <v>0.152</v>
      </c>
      <c r="E52" s="99">
        <v>9.9000000000000005E-2</v>
      </c>
      <c r="F52" s="99">
        <v>0.28000000000000003</v>
      </c>
      <c r="G52" s="99">
        <v>0.16400000000000001</v>
      </c>
      <c r="H52" s="99">
        <v>0.14599999999999999</v>
      </c>
      <c r="I52" s="100">
        <v>0.159</v>
      </c>
      <c r="J52" s="101">
        <v>0.152</v>
      </c>
      <c r="K52" s="99">
        <v>9.9000000000000005E-2</v>
      </c>
      <c r="L52" s="99">
        <v>0.28000000000000003</v>
      </c>
      <c r="M52" s="99">
        <v>0.16400000000000001</v>
      </c>
      <c r="N52" s="99">
        <v>0.14599999999999999</v>
      </c>
      <c r="O52" s="100">
        <v>0.159</v>
      </c>
      <c r="P52" s="138"/>
      <c r="Q52" s="98">
        <v>0.152</v>
      </c>
      <c r="R52" s="99">
        <v>9.9000000000000005E-2</v>
      </c>
      <c r="S52" s="99">
        <v>0.28000000000000003</v>
      </c>
      <c r="T52" s="99">
        <v>0.16400000000000001</v>
      </c>
      <c r="U52" s="99">
        <v>0.14599999999999999</v>
      </c>
      <c r="V52" s="100">
        <v>0.159</v>
      </c>
      <c r="W52" s="101">
        <v>0.152</v>
      </c>
      <c r="X52" s="99">
        <v>9.9000000000000005E-2</v>
      </c>
      <c r="Y52" s="99">
        <v>0.28000000000000003</v>
      </c>
      <c r="Z52" s="99">
        <v>0.16400000000000001</v>
      </c>
      <c r="AA52" s="99">
        <v>0.14599999999999999</v>
      </c>
      <c r="AB52" s="100">
        <v>0.159</v>
      </c>
      <c r="AC52" s="101">
        <v>0.152</v>
      </c>
      <c r="AD52" s="99">
        <v>9.9000000000000005E-2</v>
      </c>
      <c r="AE52" s="99">
        <v>0.28000000000000003</v>
      </c>
      <c r="AF52" s="99">
        <v>0.16400000000000001</v>
      </c>
      <c r="AG52" s="99">
        <v>0.14599999999999999</v>
      </c>
      <c r="AH52" s="99">
        <v>0.159</v>
      </c>
      <c r="AI52" s="98">
        <v>0.152</v>
      </c>
      <c r="AJ52" s="99">
        <v>9.9000000000000005E-2</v>
      </c>
      <c r="AK52" s="99">
        <v>0.28000000000000003</v>
      </c>
      <c r="AL52" s="99">
        <v>0.16400000000000001</v>
      </c>
      <c r="AM52" s="99">
        <v>0.14599999999999999</v>
      </c>
      <c r="AN52" s="100">
        <v>0.159</v>
      </c>
      <c r="AO52" s="101">
        <v>0.152</v>
      </c>
      <c r="AP52" s="99">
        <v>9.9000000000000005E-2</v>
      </c>
      <c r="AQ52" s="99">
        <v>0.28000000000000003</v>
      </c>
      <c r="AR52" s="99">
        <v>0.16400000000000001</v>
      </c>
      <c r="AS52" s="99">
        <v>0.14599999999999999</v>
      </c>
      <c r="AT52" s="100">
        <v>0.159</v>
      </c>
      <c r="AU52" s="101">
        <v>0.152</v>
      </c>
      <c r="AV52" s="99">
        <v>9.9000000000000005E-2</v>
      </c>
      <c r="AW52" s="99">
        <v>0.28000000000000003</v>
      </c>
      <c r="AX52" s="99">
        <v>0.16400000000000001</v>
      </c>
      <c r="AY52" s="99">
        <v>0.14599999999999999</v>
      </c>
      <c r="AZ52" s="100">
        <v>0.159</v>
      </c>
      <c r="BA52" s="101">
        <v>0.152</v>
      </c>
      <c r="BB52" s="99">
        <v>9.9000000000000005E-2</v>
      </c>
      <c r="BC52" s="99">
        <v>0.28000000000000003</v>
      </c>
      <c r="BD52" s="99">
        <v>0.16400000000000001</v>
      </c>
      <c r="BE52" s="99">
        <v>0.14599999999999999</v>
      </c>
      <c r="BF52" s="100">
        <v>0.159</v>
      </c>
      <c r="BG52" s="101">
        <v>0.152</v>
      </c>
      <c r="BH52" s="99">
        <v>9.9000000000000005E-2</v>
      </c>
      <c r="BI52" s="99">
        <v>0.28000000000000003</v>
      </c>
      <c r="BJ52" s="99">
        <v>0.16400000000000001</v>
      </c>
      <c r="BK52" s="99">
        <v>0.14599999999999999</v>
      </c>
      <c r="BL52" s="109">
        <v>0.159</v>
      </c>
    </row>
    <row r="53" spans="1:64" s="146" customFormat="1" ht="24.75" customHeight="1" x14ac:dyDescent="0.2">
      <c r="A53" s="85"/>
      <c r="B53" s="85"/>
      <c r="C53" s="26" t="s">
        <v>109</v>
      </c>
      <c r="D53" s="141">
        <f>D52*$D$36</f>
        <v>61.863999999999997</v>
      </c>
      <c r="E53" s="142">
        <f t="shared" ref="E53" si="8">E52*$D$36</f>
        <v>40.292999999999999</v>
      </c>
      <c r="F53" s="142">
        <f t="shared" ref="F53" si="9">F52*$D$36</f>
        <v>113.96000000000001</v>
      </c>
      <c r="G53" s="142">
        <f t="shared" ref="G53" si="10">G52*$D$36</f>
        <v>66.748000000000005</v>
      </c>
      <c r="H53" s="142">
        <f t="shared" ref="H53" si="11">H52*$D$36</f>
        <v>59.421999999999997</v>
      </c>
      <c r="I53" s="143">
        <f t="shared" ref="I53" si="12">I52*$D$36</f>
        <v>64.713000000000008</v>
      </c>
      <c r="J53" s="144">
        <f>$J$36*J52</f>
        <v>41.496000000000002</v>
      </c>
      <c r="K53" s="142">
        <f t="shared" ref="K53" si="13">$J$36*K52</f>
        <v>27.027000000000001</v>
      </c>
      <c r="L53" s="142">
        <f t="shared" ref="L53" si="14">$J$36*L52</f>
        <v>76.440000000000012</v>
      </c>
      <c r="M53" s="142">
        <f t="shared" ref="M53" si="15">$J$36*M52</f>
        <v>44.771999999999998</v>
      </c>
      <c r="N53" s="142">
        <f t="shared" ref="N53" si="16">$J$36*N52</f>
        <v>39.857999999999997</v>
      </c>
      <c r="O53" s="143">
        <f t="shared" ref="O53" si="17">$J$36*O52</f>
        <v>43.407000000000004</v>
      </c>
      <c r="P53" s="138"/>
      <c r="Q53" s="141">
        <f>$Q$36*Q52</f>
        <v>11.552</v>
      </c>
      <c r="R53" s="142">
        <f t="shared" ref="R53" si="18">$Q$36*R52</f>
        <v>7.524</v>
      </c>
      <c r="S53" s="142">
        <f t="shared" ref="S53" si="19">$Q$36*S52</f>
        <v>21.28</v>
      </c>
      <c r="T53" s="142">
        <f t="shared" ref="T53" si="20">$Q$36*T52</f>
        <v>12.464</v>
      </c>
      <c r="U53" s="142">
        <f t="shared" ref="U53" si="21">$Q$36*U52</f>
        <v>11.096</v>
      </c>
      <c r="V53" s="143">
        <f t="shared" ref="V53" si="22">$Q$36*V52</f>
        <v>12.084</v>
      </c>
      <c r="W53" s="142">
        <f>$W$36*W52</f>
        <v>12.311999999999999</v>
      </c>
      <c r="X53" s="142">
        <f t="shared" ref="X53" si="23">$W$36*X52</f>
        <v>8.0190000000000001</v>
      </c>
      <c r="Y53" s="142">
        <f t="shared" ref="Y53" si="24">$W$36*Y52</f>
        <v>22.680000000000003</v>
      </c>
      <c r="Z53" s="142">
        <f t="shared" ref="Z53" si="25">$W$36*Z52</f>
        <v>13.284000000000001</v>
      </c>
      <c r="AA53" s="142">
        <f t="shared" ref="AA53" si="26">$W$36*AA52</f>
        <v>11.825999999999999</v>
      </c>
      <c r="AB53" s="143">
        <f t="shared" ref="AB53" si="27">$W$36*AB52</f>
        <v>12.879</v>
      </c>
      <c r="AC53" s="142">
        <f>$AC$36*AC52</f>
        <v>35.112000000000002</v>
      </c>
      <c r="AD53" s="142">
        <f t="shared" ref="AD53" si="28">$AC$36*AD52</f>
        <v>22.869</v>
      </c>
      <c r="AE53" s="142">
        <f t="shared" ref="AE53" si="29">$AC$36*AE52</f>
        <v>64.680000000000007</v>
      </c>
      <c r="AF53" s="142">
        <f t="shared" ref="AF53" si="30">$AC$36*AF52</f>
        <v>37.884</v>
      </c>
      <c r="AG53" s="142">
        <f t="shared" ref="AG53" si="31">$AC$36*AG52</f>
        <v>33.725999999999999</v>
      </c>
      <c r="AH53" s="142">
        <f t="shared" ref="AH53" si="32">$AC$36*AH52</f>
        <v>36.728999999999999</v>
      </c>
      <c r="AI53" s="141">
        <f>$AI$36*AI52</f>
        <v>24.776</v>
      </c>
      <c r="AJ53" s="142">
        <f t="shared" ref="AJ53" si="33">$AI$36*AJ52</f>
        <v>16.137</v>
      </c>
      <c r="AK53" s="142">
        <f t="shared" ref="AK53" si="34">$AI$36*AK52</f>
        <v>45.640000000000008</v>
      </c>
      <c r="AL53" s="142">
        <f t="shared" ref="AL53" si="35">$AI$36*AL52</f>
        <v>26.732000000000003</v>
      </c>
      <c r="AM53" s="142">
        <f t="shared" ref="AM53" si="36">$AI$36*AM52</f>
        <v>23.797999999999998</v>
      </c>
      <c r="AN53" s="143">
        <f t="shared" ref="AN53" si="37">$AI$36*AN52</f>
        <v>25.917000000000002</v>
      </c>
      <c r="AO53" s="144">
        <f>$AO$36*AO52</f>
        <v>19.152000000000001</v>
      </c>
      <c r="AP53" s="142">
        <f t="shared" ref="AP53" si="38">$AO$36*AP52</f>
        <v>12.474</v>
      </c>
      <c r="AQ53" s="142">
        <f t="shared" ref="AQ53" si="39">$AO$36*AQ52</f>
        <v>35.28</v>
      </c>
      <c r="AR53" s="142">
        <f t="shared" ref="AR53" si="40">$AO$36*AR52</f>
        <v>20.664000000000001</v>
      </c>
      <c r="AS53" s="142">
        <f t="shared" ref="AS53" si="41">$AO$36*AS52</f>
        <v>18.395999999999997</v>
      </c>
      <c r="AT53" s="143">
        <f t="shared" ref="AT53" si="42">$AO$36*AT52</f>
        <v>20.033999999999999</v>
      </c>
      <c r="AU53" s="144">
        <f>$AU$36*AU52</f>
        <v>25.992000000000001</v>
      </c>
      <c r="AV53" s="142">
        <f t="shared" ref="AV53" si="43">$AU$36*AV52</f>
        <v>16.929000000000002</v>
      </c>
      <c r="AW53" s="142">
        <f t="shared" ref="AW53" si="44">$AU$36*AW52</f>
        <v>47.88</v>
      </c>
      <c r="AX53" s="142">
        <f t="shared" ref="AX53" si="45">$AU$36*AX52</f>
        <v>28.044</v>
      </c>
      <c r="AY53" s="142">
        <f t="shared" ref="AY53" si="46">$AU$36*AY52</f>
        <v>24.965999999999998</v>
      </c>
      <c r="AZ53" s="143">
        <f t="shared" ref="AZ53" si="47">$AU$36*AZ52</f>
        <v>27.189</v>
      </c>
      <c r="BA53" s="144">
        <f>$BA$36*BA52</f>
        <v>18.847999999999999</v>
      </c>
      <c r="BB53" s="142">
        <f t="shared" ref="BB53" si="48">$BA$36*BB52</f>
        <v>12.276</v>
      </c>
      <c r="BC53" s="142">
        <f t="shared" ref="BC53" si="49">$BA$36*BC52</f>
        <v>34.720000000000006</v>
      </c>
      <c r="BD53" s="142">
        <f t="shared" ref="BD53" si="50">$BA$36*BD52</f>
        <v>20.336000000000002</v>
      </c>
      <c r="BE53" s="142">
        <f t="shared" ref="BE53" si="51">$BA$36*BE52</f>
        <v>18.103999999999999</v>
      </c>
      <c r="BF53" s="143">
        <f t="shared" ref="BF53" si="52">$BA$36*BF52</f>
        <v>19.716000000000001</v>
      </c>
      <c r="BG53" s="144">
        <f>$BG$36*BG52</f>
        <v>18.847999999999999</v>
      </c>
      <c r="BH53" s="142">
        <f t="shared" ref="BH53" si="53">$BG$36*BH52</f>
        <v>12.276</v>
      </c>
      <c r="BI53" s="142">
        <f t="shared" ref="BI53" si="54">$BG$36*BI52</f>
        <v>34.720000000000006</v>
      </c>
      <c r="BJ53" s="142">
        <f t="shared" ref="BJ53" si="55">$BG$36*BJ52</f>
        <v>20.336000000000002</v>
      </c>
      <c r="BK53" s="142">
        <f t="shared" ref="BK53" si="56">$BG$36*BK52</f>
        <v>18.103999999999999</v>
      </c>
      <c r="BL53" s="145">
        <f t="shared" ref="BL53" si="57">$BG$36*BL52</f>
        <v>19.716000000000001</v>
      </c>
    </row>
    <row r="54" spans="1:64" s="140" customFormat="1" ht="24.75" customHeight="1" x14ac:dyDescent="0.2">
      <c r="A54" s="147"/>
      <c r="B54" s="147"/>
      <c r="C54" s="69" t="s">
        <v>108</v>
      </c>
      <c r="D54" s="102">
        <v>140</v>
      </c>
      <c r="E54" s="103">
        <v>118</v>
      </c>
      <c r="F54" s="103">
        <v>100</v>
      </c>
      <c r="G54" s="103">
        <v>75</v>
      </c>
      <c r="H54" s="103">
        <v>60</v>
      </c>
      <c r="I54" s="104">
        <v>35</v>
      </c>
      <c r="J54" s="103">
        <v>140</v>
      </c>
      <c r="K54" s="103">
        <v>118</v>
      </c>
      <c r="L54" s="103">
        <v>100</v>
      </c>
      <c r="M54" s="103">
        <v>75</v>
      </c>
      <c r="N54" s="103">
        <v>60</v>
      </c>
      <c r="O54" s="104">
        <v>35</v>
      </c>
      <c r="P54" s="138"/>
      <c r="Q54" s="76">
        <v>140</v>
      </c>
      <c r="R54" s="69">
        <v>118</v>
      </c>
      <c r="S54" s="69">
        <v>100</v>
      </c>
      <c r="T54" s="69">
        <v>75</v>
      </c>
      <c r="U54" s="69">
        <v>60</v>
      </c>
      <c r="V54" s="70">
        <v>35</v>
      </c>
      <c r="W54" s="69">
        <v>140</v>
      </c>
      <c r="X54" s="69">
        <v>118</v>
      </c>
      <c r="Y54" s="69">
        <v>100</v>
      </c>
      <c r="Z54" s="69">
        <v>75</v>
      </c>
      <c r="AA54" s="69">
        <v>60</v>
      </c>
      <c r="AB54" s="70">
        <v>35</v>
      </c>
      <c r="AC54" s="69">
        <v>140</v>
      </c>
      <c r="AD54" s="69">
        <v>118</v>
      </c>
      <c r="AE54" s="69">
        <v>100</v>
      </c>
      <c r="AF54" s="69">
        <v>75</v>
      </c>
      <c r="AG54" s="69">
        <v>60</v>
      </c>
      <c r="AH54" s="69">
        <v>35</v>
      </c>
      <c r="AI54" s="76">
        <v>140</v>
      </c>
      <c r="AJ54" s="69">
        <v>118</v>
      </c>
      <c r="AK54" s="69">
        <v>100</v>
      </c>
      <c r="AL54" s="69">
        <v>75</v>
      </c>
      <c r="AM54" s="69">
        <v>60</v>
      </c>
      <c r="AN54" s="70">
        <v>35</v>
      </c>
      <c r="AO54" s="69">
        <v>140</v>
      </c>
      <c r="AP54" s="69">
        <v>118</v>
      </c>
      <c r="AQ54" s="69">
        <v>100</v>
      </c>
      <c r="AR54" s="69">
        <v>75</v>
      </c>
      <c r="AS54" s="69">
        <v>60</v>
      </c>
      <c r="AT54" s="70">
        <v>35</v>
      </c>
      <c r="AU54" s="69">
        <v>140</v>
      </c>
      <c r="AV54" s="69">
        <v>118</v>
      </c>
      <c r="AW54" s="69">
        <v>100</v>
      </c>
      <c r="AX54" s="69">
        <v>75</v>
      </c>
      <c r="AY54" s="69">
        <v>60</v>
      </c>
      <c r="AZ54" s="70">
        <v>35</v>
      </c>
      <c r="BA54" s="69">
        <v>140</v>
      </c>
      <c r="BB54" s="69">
        <v>118</v>
      </c>
      <c r="BC54" s="69">
        <v>100</v>
      </c>
      <c r="BD54" s="69">
        <v>75</v>
      </c>
      <c r="BE54" s="69">
        <v>60</v>
      </c>
      <c r="BF54" s="70">
        <v>35</v>
      </c>
      <c r="BG54" s="69">
        <v>140</v>
      </c>
      <c r="BH54" s="69">
        <v>118</v>
      </c>
      <c r="BI54" s="69">
        <v>100</v>
      </c>
      <c r="BJ54" s="69">
        <v>75</v>
      </c>
      <c r="BK54" s="69">
        <v>60</v>
      </c>
      <c r="BL54" s="92">
        <v>35</v>
      </c>
    </row>
    <row r="55" spans="1:64" s="140" customFormat="1" ht="24.75" customHeight="1" x14ac:dyDescent="0.2">
      <c r="A55" s="66"/>
      <c r="B55" s="66"/>
      <c r="C55" s="68" t="s">
        <v>90</v>
      </c>
      <c r="D55" s="105">
        <f t="shared" ref="D55:O55" si="58">D53*D54</f>
        <v>8660.9599999999991</v>
      </c>
      <c r="E55" s="106">
        <f t="shared" si="58"/>
        <v>4754.5739999999996</v>
      </c>
      <c r="F55" s="106">
        <f t="shared" si="58"/>
        <v>11396</v>
      </c>
      <c r="G55" s="106">
        <f t="shared" si="58"/>
        <v>5006.1000000000004</v>
      </c>
      <c r="H55" s="106">
        <f t="shared" si="58"/>
        <v>3565.3199999999997</v>
      </c>
      <c r="I55" s="107">
        <f t="shared" si="58"/>
        <v>2264.9550000000004</v>
      </c>
      <c r="J55" s="106">
        <f t="shared" si="58"/>
        <v>5809.4400000000005</v>
      </c>
      <c r="K55" s="106">
        <f t="shared" si="58"/>
        <v>3189.1860000000001</v>
      </c>
      <c r="L55" s="106">
        <f t="shared" si="58"/>
        <v>7644.0000000000009</v>
      </c>
      <c r="M55" s="106">
        <f t="shared" si="58"/>
        <v>3357.9</v>
      </c>
      <c r="N55" s="106">
        <f t="shared" si="58"/>
        <v>2391.48</v>
      </c>
      <c r="O55" s="107">
        <f t="shared" si="58"/>
        <v>1519.2450000000001</v>
      </c>
      <c r="P55" s="138"/>
      <c r="Q55" s="77">
        <f t="shared" ref="Q55:BL55" si="59">Q53*Q54</f>
        <v>1617.28</v>
      </c>
      <c r="R55" s="71">
        <f t="shared" si="59"/>
        <v>887.83199999999999</v>
      </c>
      <c r="S55" s="71">
        <f t="shared" si="59"/>
        <v>2128</v>
      </c>
      <c r="T55" s="71">
        <f t="shared" si="59"/>
        <v>934.80000000000007</v>
      </c>
      <c r="U55" s="71">
        <f t="shared" si="59"/>
        <v>665.76</v>
      </c>
      <c r="V55" s="72">
        <f t="shared" si="59"/>
        <v>422.94</v>
      </c>
      <c r="W55" s="71">
        <f t="shared" si="59"/>
        <v>1723.6799999999998</v>
      </c>
      <c r="X55" s="71">
        <f t="shared" si="59"/>
        <v>946.24199999999996</v>
      </c>
      <c r="Y55" s="71">
        <f t="shared" si="59"/>
        <v>2268.0000000000005</v>
      </c>
      <c r="Z55" s="71">
        <f t="shared" si="59"/>
        <v>996.30000000000007</v>
      </c>
      <c r="AA55" s="71">
        <f t="shared" si="59"/>
        <v>709.56</v>
      </c>
      <c r="AB55" s="72">
        <f t="shared" si="59"/>
        <v>450.76499999999999</v>
      </c>
      <c r="AC55" s="71">
        <f t="shared" si="59"/>
        <v>4915.68</v>
      </c>
      <c r="AD55" s="71">
        <f t="shared" si="59"/>
        <v>2698.5419999999999</v>
      </c>
      <c r="AE55" s="71">
        <f t="shared" si="59"/>
        <v>6468.0000000000009</v>
      </c>
      <c r="AF55" s="71">
        <f t="shared" si="59"/>
        <v>2841.3</v>
      </c>
      <c r="AG55" s="71">
        <f t="shared" si="59"/>
        <v>2023.56</v>
      </c>
      <c r="AH55" s="71">
        <f t="shared" si="59"/>
        <v>1285.5149999999999</v>
      </c>
      <c r="AI55" s="77">
        <f t="shared" si="59"/>
        <v>3468.64</v>
      </c>
      <c r="AJ55" s="71">
        <f t="shared" si="59"/>
        <v>1904.1660000000002</v>
      </c>
      <c r="AK55" s="71">
        <f t="shared" si="59"/>
        <v>4564.0000000000009</v>
      </c>
      <c r="AL55" s="71">
        <f t="shared" si="59"/>
        <v>2004.9000000000003</v>
      </c>
      <c r="AM55" s="71">
        <f t="shared" si="59"/>
        <v>1427.8799999999999</v>
      </c>
      <c r="AN55" s="72">
        <f t="shared" si="59"/>
        <v>907.09500000000003</v>
      </c>
      <c r="AO55" s="71">
        <f t="shared" si="59"/>
        <v>2681.28</v>
      </c>
      <c r="AP55" s="71">
        <f t="shared" si="59"/>
        <v>1471.932</v>
      </c>
      <c r="AQ55" s="71">
        <f t="shared" si="59"/>
        <v>3528</v>
      </c>
      <c r="AR55" s="71">
        <f t="shared" si="59"/>
        <v>1549.8000000000002</v>
      </c>
      <c r="AS55" s="71">
        <f t="shared" si="59"/>
        <v>1103.7599999999998</v>
      </c>
      <c r="AT55" s="72">
        <f t="shared" si="59"/>
        <v>701.18999999999994</v>
      </c>
      <c r="AU55" s="71">
        <f t="shared" si="59"/>
        <v>3638.88</v>
      </c>
      <c r="AV55" s="71">
        <f t="shared" si="59"/>
        <v>1997.6220000000003</v>
      </c>
      <c r="AW55" s="71">
        <f t="shared" si="59"/>
        <v>4788</v>
      </c>
      <c r="AX55" s="71">
        <f t="shared" si="59"/>
        <v>2103.3000000000002</v>
      </c>
      <c r="AY55" s="71">
        <f t="shared" si="59"/>
        <v>1497.9599999999998</v>
      </c>
      <c r="AZ55" s="72">
        <f t="shared" si="59"/>
        <v>951.61500000000001</v>
      </c>
      <c r="BA55" s="71">
        <f t="shared" si="59"/>
        <v>2638.72</v>
      </c>
      <c r="BB55" s="71">
        <f t="shared" si="59"/>
        <v>1448.568</v>
      </c>
      <c r="BC55" s="71">
        <f t="shared" si="59"/>
        <v>3472.0000000000005</v>
      </c>
      <c r="BD55" s="71">
        <f t="shared" si="59"/>
        <v>1525.2</v>
      </c>
      <c r="BE55" s="71">
        <f t="shared" si="59"/>
        <v>1086.24</v>
      </c>
      <c r="BF55" s="72">
        <f t="shared" si="59"/>
        <v>690.06000000000006</v>
      </c>
      <c r="BG55" s="71">
        <f t="shared" si="59"/>
        <v>2638.72</v>
      </c>
      <c r="BH55" s="71">
        <f t="shared" si="59"/>
        <v>1448.568</v>
      </c>
      <c r="BI55" s="71">
        <f t="shared" si="59"/>
        <v>3472.0000000000005</v>
      </c>
      <c r="BJ55" s="71">
        <f t="shared" si="59"/>
        <v>1525.2</v>
      </c>
      <c r="BK55" s="71">
        <f t="shared" si="59"/>
        <v>1086.24</v>
      </c>
      <c r="BL55" s="93">
        <f t="shared" si="59"/>
        <v>690.06000000000006</v>
      </c>
    </row>
    <row r="56" spans="1:64" s="140" customFormat="1" ht="18" customHeight="1" x14ac:dyDescent="0.2">
      <c r="A56" s="66"/>
      <c r="B56" s="66"/>
      <c r="C56" s="73" t="s">
        <v>91</v>
      </c>
      <c r="D56" s="182">
        <f>SUM(D55:I55)</f>
        <v>35647.909</v>
      </c>
      <c r="E56" s="183"/>
      <c r="F56" s="183"/>
      <c r="G56" s="183"/>
      <c r="H56" s="183"/>
      <c r="I56" s="184"/>
      <c r="J56" s="183">
        <f>SUM(J55:O55)</f>
        <v>23911.251</v>
      </c>
      <c r="K56" s="183"/>
      <c r="L56" s="183"/>
      <c r="M56" s="183"/>
      <c r="N56" s="183"/>
      <c r="O56" s="184"/>
      <c r="P56" s="148"/>
      <c r="Q56" s="185">
        <f>SUM(Q55:V55)</f>
        <v>6656.6120000000001</v>
      </c>
      <c r="R56" s="186"/>
      <c r="S56" s="186"/>
      <c r="T56" s="186"/>
      <c r="U56" s="186"/>
      <c r="V56" s="187"/>
      <c r="W56" s="186">
        <f>SUM(W55:AB55)</f>
        <v>7094.5470000000014</v>
      </c>
      <c r="X56" s="186"/>
      <c r="Y56" s="186"/>
      <c r="Z56" s="186"/>
      <c r="AA56" s="186"/>
      <c r="AB56" s="187"/>
      <c r="AC56" s="186">
        <f>SUM(AC55:AH55)</f>
        <v>20232.597000000002</v>
      </c>
      <c r="AD56" s="186"/>
      <c r="AE56" s="186"/>
      <c r="AF56" s="186"/>
      <c r="AG56" s="186"/>
      <c r="AH56" s="186"/>
      <c r="AI56" s="185">
        <f>SUM(AI55:AN55)</f>
        <v>14276.680999999999</v>
      </c>
      <c r="AJ56" s="186"/>
      <c r="AK56" s="186"/>
      <c r="AL56" s="186"/>
      <c r="AM56" s="186"/>
      <c r="AN56" s="187"/>
      <c r="AO56" s="186">
        <f>SUM(AO55:AT55)</f>
        <v>11035.962000000001</v>
      </c>
      <c r="AP56" s="186"/>
      <c r="AQ56" s="186"/>
      <c r="AR56" s="186"/>
      <c r="AS56" s="186"/>
      <c r="AT56" s="187"/>
      <c r="AU56" s="186">
        <f>SUM(AU55:AZ55)</f>
        <v>14977.376999999999</v>
      </c>
      <c r="AV56" s="186"/>
      <c r="AW56" s="186"/>
      <c r="AX56" s="186"/>
      <c r="AY56" s="186"/>
      <c r="AZ56" s="187"/>
      <c r="BA56" s="186">
        <f>SUM(BA55:BF55)</f>
        <v>10860.788</v>
      </c>
      <c r="BB56" s="186"/>
      <c r="BC56" s="186"/>
      <c r="BD56" s="186"/>
      <c r="BE56" s="186"/>
      <c r="BF56" s="187"/>
      <c r="BG56" s="186">
        <f>SUM(BG55:BL55)</f>
        <v>10860.788</v>
      </c>
      <c r="BH56" s="186"/>
      <c r="BI56" s="186"/>
      <c r="BJ56" s="186"/>
      <c r="BK56" s="186"/>
      <c r="BL56" s="202"/>
    </row>
    <row r="57" spans="1:64" s="140" customFormat="1" ht="11.25" x14ac:dyDescent="0.2">
      <c r="A57" s="66"/>
      <c r="B57" s="66"/>
      <c r="C57" s="66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</row>
    <row r="58" spans="1:64" s="140" customFormat="1" ht="11.25" x14ac:dyDescent="0.2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</row>
    <row r="59" spans="1:64" x14ac:dyDescent="0.2">
      <c r="A59" s="66"/>
      <c r="B59" s="66"/>
      <c r="C59" s="66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spans="1:64" x14ac:dyDescent="0.2">
      <c r="A60" s="66"/>
      <c r="B60" s="66"/>
      <c r="C60" s="66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64" x14ac:dyDescent="0.2">
      <c r="A61" s="66"/>
      <c r="B61" s="66"/>
      <c r="C61" s="66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64" x14ac:dyDescent="0.2">
      <c r="A62" s="66"/>
      <c r="B62" s="66"/>
      <c r="C62" s="66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</row>
    <row r="63" spans="1:64" x14ac:dyDescent="0.2">
      <c r="A63" s="66"/>
      <c r="B63" s="66"/>
      <c r="C63" s="66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</row>
    <row r="64" spans="1:64" x14ac:dyDescent="0.2">
      <c r="A64" s="66"/>
      <c r="B64" s="66"/>
      <c r="C64" s="66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</row>
    <row r="65" spans="1:34" x14ac:dyDescent="0.2">
      <c r="A65" s="66"/>
      <c r="B65" s="66"/>
      <c r="C65" s="66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</row>
    <row r="67" spans="1:34" x14ac:dyDescent="0.2">
      <c r="A67" s="20" t="s">
        <v>76</v>
      </c>
      <c r="B67" s="15" t="s">
        <v>77</v>
      </c>
      <c r="C67" s="3" t="s">
        <v>101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x14ac:dyDescent="0.2">
      <c r="A68" s="20" t="s">
        <v>3</v>
      </c>
      <c r="B68" s="65" t="e">
        <f>SUMIF(#REF!,A68,#REF!)</f>
        <v>#REF!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x14ac:dyDescent="0.2">
      <c r="A69" s="20" t="s">
        <v>0</v>
      </c>
      <c r="B69" s="65" t="e">
        <f>SUMIF(#REF!,A69,#REF!)</f>
        <v>#REF!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2">
      <c r="A70" s="20" t="s">
        <v>2</v>
      </c>
      <c r="B70" s="65" t="e">
        <f>SUMIF(#REF!,A70,#REF!)</f>
        <v>#REF!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x14ac:dyDescent="0.2">
      <c r="A71" s="24" t="s">
        <v>1</v>
      </c>
      <c r="B71" s="65" t="e">
        <f>SUMIF(#REF!,A71,#REF!)</f>
        <v>#REF!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x14ac:dyDescent="0.2">
      <c r="A72" s="24" t="s">
        <v>4</v>
      </c>
      <c r="B72" s="65" t="e">
        <f>SUMIF(#REF!,A72,#REF!)</f>
        <v>#REF!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x14ac:dyDescent="0.2">
      <c r="A73" s="24" t="s">
        <v>5</v>
      </c>
      <c r="B73" s="78" t="e">
        <f>SUMIF(#REF!,A73,#REF!)</f>
        <v>#REF!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2">
      <c r="A74" s="79"/>
      <c r="B74" s="79" t="e">
        <f>SUM(B68:B73)</f>
        <v>#REF!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</sheetData>
  <mergeCells count="370">
    <mergeCell ref="AI2:AN2"/>
    <mergeCell ref="AO2:AT2"/>
    <mergeCell ref="AU2:AZ2"/>
    <mergeCell ref="BA2:BF2"/>
    <mergeCell ref="BG2:BL2"/>
    <mergeCell ref="AI3:AN3"/>
    <mergeCell ref="AO3:AT3"/>
    <mergeCell ref="AU3:AZ3"/>
    <mergeCell ref="BA3:BF3"/>
    <mergeCell ref="BG3:BL3"/>
    <mergeCell ref="AI6:AN6"/>
    <mergeCell ref="AO6:AT6"/>
    <mergeCell ref="AU6:AZ6"/>
    <mergeCell ref="BA6:BF6"/>
    <mergeCell ref="BG6:BL6"/>
    <mergeCell ref="AI4:AN4"/>
    <mergeCell ref="AO4:AT4"/>
    <mergeCell ref="AU4:AZ4"/>
    <mergeCell ref="BA4:BF4"/>
    <mergeCell ref="BG4:BL4"/>
    <mergeCell ref="AI5:AN5"/>
    <mergeCell ref="AO5:AT5"/>
    <mergeCell ref="AU5:AZ5"/>
    <mergeCell ref="BA5:BF5"/>
    <mergeCell ref="BG5:BL5"/>
    <mergeCell ref="D9:I9"/>
    <mergeCell ref="J9:O9"/>
    <mergeCell ref="Q9:V9"/>
    <mergeCell ref="W9:AB9"/>
    <mergeCell ref="AC9:AH9"/>
    <mergeCell ref="D10:I10"/>
    <mergeCell ref="J10:O10"/>
    <mergeCell ref="Q10:V10"/>
    <mergeCell ref="W10:AB10"/>
    <mergeCell ref="AC10:AH10"/>
    <mergeCell ref="D11:I11"/>
    <mergeCell ref="J11:O11"/>
    <mergeCell ref="Q11:V11"/>
    <mergeCell ref="W11:AB11"/>
    <mergeCell ref="AC11:AH11"/>
    <mergeCell ref="D12:I12"/>
    <mergeCell ref="J12:O12"/>
    <mergeCell ref="Q12:V12"/>
    <mergeCell ref="W12:AB12"/>
    <mergeCell ref="AC12:AH12"/>
    <mergeCell ref="D13:I13"/>
    <mergeCell ref="J13:O13"/>
    <mergeCell ref="Q13:V13"/>
    <mergeCell ref="W13:AB13"/>
    <mergeCell ref="AC13:AH13"/>
    <mergeCell ref="D14:I14"/>
    <mergeCell ref="J14:O14"/>
    <mergeCell ref="Q14:V14"/>
    <mergeCell ref="W14:AB14"/>
    <mergeCell ref="AC14:AH14"/>
    <mergeCell ref="D15:I15"/>
    <mergeCell ref="J15:O15"/>
    <mergeCell ref="Q15:V15"/>
    <mergeCell ref="W15:AB15"/>
    <mergeCell ref="AC15:AH15"/>
    <mergeCell ref="D16:I16"/>
    <mergeCell ref="J16:O16"/>
    <mergeCell ref="Q16:V16"/>
    <mergeCell ref="W16:AB16"/>
    <mergeCell ref="AC16:AH16"/>
    <mergeCell ref="D17:I17"/>
    <mergeCell ref="J17:O17"/>
    <mergeCell ref="Q17:V17"/>
    <mergeCell ref="W17:AB17"/>
    <mergeCell ref="AC17:AH17"/>
    <mergeCell ref="D18:I18"/>
    <mergeCell ref="J18:O18"/>
    <mergeCell ref="Q18:V18"/>
    <mergeCell ref="W18:AB18"/>
    <mergeCell ref="AC18:AH18"/>
    <mergeCell ref="D19:I19"/>
    <mergeCell ref="J19:O19"/>
    <mergeCell ref="Q19:V19"/>
    <mergeCell ref="W19:AB19"/>
    <mergeCell ref="AC19:AH19"/>
    <mergeCell ref="D20:I20"/>
    <mergeCell ref="J20:O20"/>
    <mergeCell ref="Q20:V20"/>
    <mergeCell ref="W20:AB20"/>
    <mergeCell ref="AC20:AH20"/>
    <mergeCell ref="D21:I21"/>
    <mergeCell ref="J21:O21"/>
    <mergeCell ref="Q21:V21"/>
    <mergeCell ref="W21:AB21"/>
    <mergeCell ref="AC21:AH21"/>
    <mergeCell ref="D22:I22"/>
    <mergeCell ref="J22:O22"/>
    <mergeCell ref="Q22:V22"/>
    <mergeCell ref="W22:AB22"/>
    <mergeCell ref="AC22:AH22"/>
    <mergeCell ref="D23:I23"/>
    <mergeCell ref="J23:O23"/>
    <mergeCell ref="Q23:V23"/>
    <mergeCell ref="W23:AB23"/>
    <mergeCell ref="AC23:AH23"/>
    <mergeCell ref="D24:I24"/>
    <mergeCell ref="J24:O24"/>
    <mergeCell ref="Q24:V24"/>
    <mergeCell ref="W24:AB24"/>
    <mergeCell ref="AC24:AH24"/>
    <mergeCell ref="D25:I25"/>
    <mergeCell ref="J25:O25"/>
    <mergeCell ref="Q25:V25"/>
    <mergeCell ref="W25:AB25"/>
    <mergeCell ref="AC25:AH25"/>
    <mergeCell ref="D26:I26"/>
    <mergeCell ref="J26:O26"/>
    <mergeCell ref="Q26:V26"/>
    <mergeCell ref="W26:AB26"/>
    <mergeCell ref="AC26:AH26"/>
    <mergeCell ref="D27:I27"/>
    <mergeCell ref="J27:O27"/>
    <mergeCell ref="Q27:V27"/>
    <mergeCell ref="W27:AB27"/>
    <mergeCell ref="AC27:AH27"/>
    <mergeCell ref="D28:I28"/>
    <mergeCell ref="J28:O28"/>
    <mergeCell ref="Q28:V28"/>
    <mergeCell ref="W28:AB28"/>
    <mergeCell ref="AC28:AH28"/>
    <mergeCell ref="D29:I29"/>
    <mergeCell ref="J29:O29"/>
    <mergeCell ref="Q29:V29"/>
    <mergeCell ref="W29:AB29"/>
    <mergeCell ref="AC29:AH29"/>
    <mergeCell ref="D30:I30"/>
    <mergeCell ref="J30:O30"/>
    <mergeCell ref="Q30:V30"/>
    <mergeCell ref="W30:AB30"/>
    <mergeCell ref="AC30:AH30"/>
    <mergeCell ref="D31:I31"/>
    <mergeCell ref="J31:O31"/>
    <mergeCell ref="Q31:V31"/>
    <mergeCell ref="W31:AB31"/>
    <mergeCell ref="AC31:AH31"/>
    <mergeCell ref="D32:I32"/>
    <mergeCell ref="J32:O32"/>
    <mergeCell ref="Q32:V32"/>
    <mergeCell ref="W32:AB32"/>
    <mergeCell ref="AC32:AH32"/>
    <mergeCell ref="D35:I35"/>
    <mergeCell ref="J35:O35"/>
    <mergeCell ref="Q35:V35"/>
    <mergeCell ref="W35:AB35"/>
    <mergeCell ref="AC35:AH35"/>
    <mergeCell ref="D33:I33"/>
    <mergeCell ref="J33:O33"/>
    <mergeCell ref="Q33:V33"/>
    <mergeCell ref="W33:AB33"/>
    <mergeCell ref="AC33:AH33"/>
    <mergeCell ref="D34:I34"/>
    <mergeCell ref="J34:O34"/>
    <mergeCell ref="Q34:V34"/>
    <mergeCell ref="W34:AB34"/>
    <mergeCell ref="AC34:AH34"/>
    <mergeCell ref="AI8:AN8"/>
    <mergeCell ref="AO8:AT8"/>
    <mergeCell ref="AU8:AZ8"/>
    <mergeCell ref="BA8:BF8"/>
    <mergeCell ref="BG8:BL8"/>
    <mergeCell ref="AI9:AN9"/>
    <mergeCell ref="AO9:AT9"/>
    <mergeCell ref="AU9:AZ9"/>
    <mergeCell ref="BA9:BF9"/>
    <mergeCell ref="BG9:BL9"/>
    <mergeCell ref="D2:I2"/>
    <mergeCell ref="J2:O2"/>
    <mergeCell ref="Q2:V2"/>
    <mergeCell ref="W2:AB2"/>
    <mergeCell ref="AC2:AH2"/>
    <mergeCell ref="D3:I3"/>
    <mergeCell ref="J3:O3"/>
    <mergeCell ref="Q3:V3"/>
    <mergeCell ref="W3:AB3"/>
    <mergeCell ref="AC3:AH3"/>
    <mergeCell ref="D4:I4"/>
    <mergeCell ref="J4:O4"/>
    <mergeCell ref="Q4:V4"/>
    <mergeCell ref="W4:AB4"/>
    <mergeCell ref="AC4:AH4"/>
    <mergeCell ref="D5:I5"/>
    <mergeCell ref="J5:O5"/>
    <mergeCell ref="Q5:V5"/>
    <mergeCell ref="W5:AB5"/>
    <mergeCell ref="AC5:AH5"/>
    <mergeCell ref="D6:I6"/>
    <mergeCell ref="J6:O6"/>
    <mergeCell ref="Q6:V6"/>
    <mergeCell ref="W6:AB6"/>
    <mergeCell ref="AC6:AH6"/>
    <mergeCell ref="D8:I8"/>
    <mergeCell ref="J8:O8"/>
    <mergeCell ref="Q8:V8"/>
    <mergeCell ref="W8:AB8"/>
    <mergeCell ref="AC8:AH8"/>
    <mergeCell ref="D37:P37"/>
    <mergeCell ref="D36:I36"/>
    <mergeCell ref="J36:O36"/>
    <mergeCell ref="Q36:V36"/>
    <mergeCell ref="W36:AB36"/>
    <mergeCell ref="AC36:AH36"/>
    <mergeCell ref="Q40:V40"/>
    <mergeCell ref="W40:AB40"/>
    <mergeCell ref="AC40:AH40"/>
    <mergeCell ref="D38:P38"/>
    <mergeCell ref="D39:P39"/>
    <mergeCell ref="D56:I56"/>
    <mergeCell ref="J56:O56"/>
    <mergeCell ref="Q56:V56"/>
    <mergeCell ref="W56:AB56"/>
    <mergeCell ref="AC56:AH56"/>
    <mergeCell ref="D40:I40"/>
    <mergeCell ref="J40:O40"/>
    <mergeCell ref="Q41:BL41"/>
    <mergeCell ref="AI40:AN40"/>
    <mergeCell ref="AO40:AT40"/>
    <mergeCell ref="AU40:AZ40"/>
    <mergeCell ref="BA40:BF40"/>
    <mergeCell ref="BG40:BL40"/>
    <mergeCell ref="D41:P41"/>
    <mergeCell ref="AI56:AN56"/>
    <mergeCell ref="AO56:AT56"/>
    <mergeCell ref="AU56:AZ56"/>
    <mergeCell ref="BA56:BF56"/>
    <mergeCell ref="BG56:BL56"/>
    <mergeCell ref="AI10:AN10"/>
    <mergeCell ref="AO10:AT10"/>
    <mergeCell ref="AU10:AZ10"/>
    <mergeCell ref="BA10:BF10"/>
    <mergeCell ref="BG10:BL10"/>
    <mergeCell ref="AI11:AN11"/>
    <mergeCell ref="AO11:AT11"/>
    <mergeCell ref="AU11:AZ11"/>
    <mergeCell ref="BA11:BF11"/>
    <mergeCell ref="BG11:BL11"/>
    <mergeCell ref="AI12:AN12"/>
    <mergeCell ref="AO12:AT12"/>
    <mergeCell ref="AU12:AZ12"/>
    <mergeCell ref="BA12:BF12"/>
    <mergeCell ref="BG12:BL12"/>
    <mergeCell ref="AI13:AN13"/>
    <mergeCell ref="AO13:AT13"/>
    <mergeCell ref="AU13:AZ13"/>
    <mergeCell ref="BA13:BF13"/>
    <mergeCell ref="BG13:BL13"/>
    <mergeCell ref="AI14:AN14"/>
    <mergeCell ref="AO14:AT14"/>
    <mergeCell ref="AU14:AZ14"/>
    <mergeCell ref="BA14:BF14"/>
    <mergeCell ref="BG14:BL14"/>
    <mergeCell ref="AI15:AN15"/>
    <mergeCell ref="AO15:AT15"/>
    <mergeCell ref="AU15:AZ15"/>
    <mergeCell ref="BA15:BF15"/>
    <mergeCell ref="BG15:BL15"/>
    <mergeCell ref="AI16:AN16"/>
    <mergeCell ref="AO16:AT16"/>
    <mergeCell ref="AU16:AZ16"/>
    <mergeCell ref="BA16:BF16"/>
    <mergeCell ref="BG16:BL16"/>
    <mergeCell ref="AI18:AN18"/>
    <mergeCell ref="AO18:AT18"/>
    <mergeCell ref="AU18:AZ18"/>
    <mergeCell ref="BA18:BF18"/>
    <mergeCell ref="BG18:BL18"/>
    <mergeCell ref="AI17:AN17"/>
    <mergeCell ref="AO17:AT17"/>
    <mergeCell ref="AU17:AZ17"/>
    <mergeCell ref="BA17:BF17"/>
    <mergeCell ref="BG17:BL17"/>
    <mergeCell ref="AI19:AN19"/>
    <mergeCell ref="AO19:AT19"/>
    <mergeCell ref="AU19:AZ19"/>
    <mergeCell ref="BA19:BF19"/>
    <mergeCell ref="BG19:BL19"/>
    <mergeCell ref="AI20:AN20"/>
    <mergeCell ref="AO20:AT20"/>
    <mergeCell ref="AU20:AZ20"/>
    <mergeCell ref="BA20:BF20"/>
    <mergeCell ref="BG20:BL20"/>
    <mergeCell ref="AI21:AN21"/>
    <mergeCell ref="AO21:AT21"/>
    <mergeCell ref="AU21:AZ21"/>
    <mergeCell ref="BA21:BF21"/>
    <mergeCell ref="BG21:BL21"/>
    <mergeCell ref="AI23:AN23"/>
    <mergeCell ref="AO23:AT23"/>
    <mergeCell ref="AU23:AZ23"/>
    <mergeCell ref="BA23:BF23"/>
    <mergeCell ref="BG23:BL23"/>
    <mergeCell ref="AI22:AN22"/>
    <mergeCell ref="AO22:AT22"/>
    <mergeCell ref="AU22:AZ22"/>
    <mergeCell ref="BA22:BF22"/>
    <mergeCell ref="BG22:BL22"/>
    <mergeCell ref="AI24:AN24"/>
    <mergeCell ref="AO24:AT24"/>
    <mergeCell ref="AU24:AZ24"/>
    <mergeCell ref="BA24:BF24"/>
    <mergeCell ref="BG24:BL24"/>
    <mergeCell ref="AI25:AN25"/>
    <mergeCell ref="AO25:AT25"/>
    <mergeCell ref="AU25:AZ25"/>
    <mergeCell ref="BA25:BF25"/>
    <mergeCell ref="BG25:BL25"/>
    <mergeCell ref="AI26:AN26"/>
    <mergeCell ref="AO26:AT26"/>
    <mergeCell ref="AU26:AZ26"/>
    <mergeCell ref="BA26:BF26"/>
    <mergeCell ref="BG26:BL26"/>
    <mergeCell ref="AI27:AN27"/>
    <mergeCell ref="AO27:AT27"/>
    <mergeCell ref="AU27:AZ27"/>
    <mergeCell ref="BA27:BF27"/>
    <mergeCell ref="BG27:BL27"/>
    <mergeCell ref="AI28:AN28"/>
    <mergeCell ref="AO28:AT28"/>
    <mergeCell ref="AU28:AZ28"/>
    <mergeCell ref="BA28:BF28"/>
    <mergeCell ref="BG28:BL28"/>
    <mergeCell ref="AI29:AN29"/>
    <mergeCell ref="AO29:AT29"/>
    <mergeCell ref="AU29:AZ29"/>
    <mergeCell ref="BA29:BF29"/>
    <mergeCell ref="BG29:BL29"/>
    <mergeCell ref="BG32:BL32"/>
    <mergeCell ref="AI33:AN33"/>
    <mergeCell ref="AO33:AT33"/>
    <mergeCell ref="AU33:AZ33"/>
    <mergeCell ref="BA33:BF33"/>
    <mergeCell ref="BG33:BL33"/>
    <mergeCell ref="AI30:AN30"/>
    <mergeCell ref="AO30:AT30"/>
    <mergeCell ref="AU30:AZ30"/>
    <mergeCell ref="BA30:BF30"/>
    <mergeCell ref="BG30:BL30"/>
    <mergeCell ref="AI31:AN31"/>
    <mergeCell ref="AO31:AT31"/>
    <mergeCell ref="AU31:AZ31"/>
    <mergeCell ref="BA31:BF31"/>
    <mergeCell ref="BG31:BL31"/>
    <mergeCell ref="D1:AH1"/>
    <mergeCell ref="AI1:BL1"/>
    <mergeCell ref="Q37:BL37"/>
    <mergeCell ref="Q38:BL38"/>
    <mergeCell ref="Q39:BL39"/>
    <mergeCell ref="AI36:AN36"/>
    <mergeCell ref="AO36:AT36"/>
    <mergeCell ref="AU36:AZ36"/>
    <mergeCell ref="BA36:BF36"/>
    <mergeCell ref="BG36:BL36"/>
    <mergeCell ref="AI34:AN34"/>
    <mergeCell ref="AO34:AT34"/>
    <mergeCell ref="AU34:AZ34"/>
    <mergeCell ref="BA34:BF34"/>
    <mergeCell ref="BG34:BL34"/>
    <mergeCell ref="AI35:AN35"/>
    <mergeCell ref="AO35:AT35"/>
    <mergeCell ref="AU35:AZ35"/>
    <mergeCell ref="BA35:BF35"/>
    <mergeCell ref="BG35:BL35"/>
    <mergeCell ref="AI32:AN32"/>
    <mergeCell ref="AO32:AT32"/>
    <mergeCell ref="AU32:AZ32"/>
    <mergeCell ref="BA32:BF32"/>
  </mergeCells>
  <printOptions horizontalCentered="1"/>
  <pageMargins left="0.35433070866141736" right="0.19685039370078741" top="1.0629921259842521" bottom="0.39370078740157483" header="0.55118110236220474" footer="0.19685039370078741"/>
  <pageSetup paperSize="8" scale="51" orientation="landscape" horizontalDpi="300" r:id="rId1"/>
  <headerFooter alignWithMargins="0">
    <oddHeader>&amp;LASTRA F3
EP SIEP&amp;C&amp;20H-Schätzung Phase MP
TP 3, Teil AeBo "Übrige K" / Lärmschutzwände&amp;R&amp;7INGE EPSI</oddHeader>
    <oddFooter>&amp;L&amp;8&amp;F/L. Falzone&amp;R&amp;8Seite 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Zusammenstellung</vt:lpstr>
      <vt:lpstr>Zusammenstellung!Druckbereich</vt:lpstr>
      <vt:lpstr>Zusammenstellung!Drucktitel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2016-01-29T07:10:25Z</cp:lastPrinted>
  <dcterms:created xsi:type="dcterms:W3CDTF">1998-07-10T06:18:39Z</dcterms:created>
  <dcterms:modified xsi:type="dcterms:W3CDTF">2016-01-29T07:25:06Z</dcterms:modified>
</cp:coreProperties>
</file>