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65" windowWidth="12960" windowHeight="11865"/>
  </bookViews>
  <sheets>
    <sheet name="TP2-MP-reduziert-26.01.16" sheetId="11" r:id="rId1"/>
  </sheets>
  <definedNames>
    <definedName name="_xlnm.Print_Area" localSheetId="0">'TP2-MP-reduziert-26.01.16'!$A$1:$M$215</definedName>
    <definedName name="JJJJ_MM_TT_070017_Pla_A_10.7.6_HD_9.2" localSheetId="0">#REF!</definedName>
    <definedName name="JJJJ_MM_TT_070017_Pla_A_10.7.6_HD_9.2">#REF!</definedName>
  </definedNames>
  <calcPr calcId="145621"/>
</workbook>
</file>

<file path=xl/calcChain.xml><?xml version="1.0" encoding="utf-8"?>
<calcChain xmlns="http://schemas.openxmlformats.org/spreadsheetml/2006/main">
  <c r="K212" i="11" l="1"/>
  <c r="K209" i="11"/>
  <c r="K206" i="11"/>
  <c r="K205" i="11"/>
  <c r="L222" i="11" l="1"/>
  <c r="K222" i="11"/>
  <c r="M210" i="11" l="1"/>
  <c r="L210" i="11"/>
  <c r="K210" i="11"/>
  <c r="M207" i="11"/>
  <c r="L207" i="11"/>
  <c r="K207" i="11"/>
  <c r="M6" i="11"/>
  <c r="L6" i="11"/>
  <c r="K6" i="11"/>
  <c r="K211" i="11" l="1"/>
  <c r="K208" i="11"/>
  <c r="M198" i="11" l="1"/>
  <c r="L198" i="11"/>
  <c r="K198" i="11"/>
  <c r="M179" i="11"/>
  <c r="L179" i="11"/>
  <c r="K179" i="11"/>
  <c r="M166" i="11"/>
  <c r="L166" i="11"/>
  <c r="K166" i="11"/>
  <c r="M150" i="11"/>
  <c r="L150" i="11"/>
  <c r="K150" i="11"/>
  <c r="M134" i="11"/>
  <c r="L134" i="11"/>
  <c r="K134" i="11"/>
  <c r="M113" i="11"/>
  <c r="L113" i="11"/>
  <c r="K113" i="11"/>
  <c r="M89" i="11"/>
  <c r="L89" i="11"/>
  <c r="K89" i="11"/>
  <c r="M80" i="11"/>
  <c r="L80" i="11"/>
  <c r="K80" i="11"/>
  <c r="M42" i="11"/>
  <c r="M201" i="11" s="1"/>
  <c r="M213" i="11" s="1"/>
  <c r="L42" i="11"/>
  <c r="K42" i="11"/>
  <c r="M31" i="11"/>
  <c r="L31" i="11"/>
  <c r="K31" i="11"/>
  <c r="L201" i="11" l="1"/>
  <c r="L213" i="11" s="1"/>
  <c r="K201" i="11"/>
  <c r="K213" i="11" s="1"/>
  <c r="K214" i="11" l="1"/>
  <c r="K215" i="11" s="1"/>
  <c r="K202" i="11"/>
  <c r="K203" i="11" s="1"/>
</calcChain>
</file>

<file path=xl/sharedStrings.xml><?xml version="1.0" encoding="utf-8"?>
<sst xmlns="http://schemas.openxmlformats.org/spreadsheetml/2006/main" count="715" uniqueCount="369">
  <si>
    <t>Mappe</t>
  </si>
  <si>
    <t>10.7.1</t>
  </si>
  <si>
    <t>10.7.2</t>
  </si>
  <si>
    <t>10.7.4</t>
  </si>
  <si>
    <t>10.7.5</t>
  </si>
  <si>
    <t>10.7.6</t>
  </si>
  <si>
    <t>10.7.7</t>
  </si>
  <si>
    <t>1:25'000</t>
  </si>
  <si>
    <t>1:5'000</t>
  </si>
  <si>
    <t>1:10'000</t>
  </si>
  <si>
    <t>Umwelt</t>
  </si>
  <si>
    <t>Umweltnotiz</t>
  </si>
  <si>
    <t>11.1</t>
  </si>
  <si>
    <t>Verkehrsführung</t>
  </si>
  <si>
    <t>12.1</t>
  </si>
  <si>
    <t>Landerwerb</t>
  </si>
  <si>
    <t>1:1'000</t>
  </si>
  <si>
    <t>Grunderwerbstabelle</t>
  </si>
  <si>
    <t>Ereignismanagement und Sicherheitskonzept</t>
  </si>
  <si>
    <t>11.4</t>
  </si>
  <si>
    <t>11.3</t>
  </si>
  <si>
    <t>Überwachungskonzept Gewässer</t>
  </si>
  <si>
    <t>11.6</t>
  </si>
  <si>
    <t>Gesamtprojekt</t>
  </si>
  <si>
    <t>Gesuche um Ausnahmebewilligung</t>
  </si>
  <si>
    <t>10.10</t>
  </si>
  <si>
    <t>Nutzungsvereinbarung</t>
  </si>
  <si>
    <t>ÜMa</t>
  </si>
  <si>
    <t>VoMa</t>
  </si>
  <si>
    <t>Synoptischer Plan T/U</t>
  </si>
  <si>
    <t>Strassenbau</t>
  </si>
  <si>
    <t>Situationen</t>
  </si>
  <si>
    <t>Längenprofile</t>
  </si>
  <si>
    <t>Normalprofile</t>
  </si>
  <si>
    <t>Querprofile</t>
  </si>
  <si>
    <t>1:50</t>
  </si>
  <si>
    <t>1:100</t>
  </si>
  <si>
    <t>Entwässerung</t>
  </si>
  <si>
    <t>Entwässerungssystem</t>
  </si>
  <si>
    <t>Signalisation und Markierung</t>
  </si>
  <si>
    <t>Lärmschutz</t>
  </si>
  <si>
    <t>Technischer Bericht Lärmschutz</t>
  </si>
  <si>
    <t>MISTRA LBK Sofo Formular</t>
  </si>
  <si>
    <t>BSA Tiefbau</t>
  </si>
  <si>
    <t>Projektorganisation und Struktur</t>
  </si>
  <si>
    <t>Unterhaltsperimeter und Konzept</t>
  </si>
  <si>
    <t>10.7.3</t>
  </si>
  <si>
    <t>TP2 Trasse / Umwelt</t>
  </si>
  <si>
    <t>Nr.</t>
  </si>
  <si>
    <t>Dokument</t>
  </si>
  <si>
    <t>Abfall und Materialbewirtschaftungskonzept (Thematik Belag)</t>
  </si>
  <si>
    <t xml:space="preserve">Normalprofile - Querprofile </t>
  </si>
  <si>
    <t>[siehe 20 Strassenbau]</t>
  </si>
  <si>
    <t>1:50 / 1:100</t>
  </si>
  <si>
    <t>Zäune</t>
  </si>
  <si>
    <t>FZRS</t>
  </si>
  <si>
    <t>Normalprofile - Querprofile</t>
  </si>
  <si>
    <t>Massstab</t>
  </si>
  <si>
    <t>1:2'500</t>
  </si>
  <si>
    <t>Kap.</t>
  </si>
  <si>
    <t>U-Kap.</t>
  </si>
  <si>
    <t xml:space="preserve">Installationsfläche - Baustellenzufahrten </t>
  </si>
  <si>
    <t xml:space="preserve">Objektverzeichnis </t>
  </si>
  <si>
    <t xml:space="preserve">Übersichtsplan </t>
  </si>
  <si>
    <t xml:space="preserve">Verkehrsführung (Schema) </t>
  </si>
  <si>
    <t>Ereignisse der Verhandlungen (Verträge-Dienstbarkeiten)</t>
  </si>
  <si>
    <t>-</t>
  </si>
  <si>
    <t>10.</t>
  </si>
  <si>
    <t>20.</t>
  </si>
  <si>
    <t>30.</t>
  </si>
  <si>
    <t>50.</t>
  </si>
  <si>
    <t>21001</t>
  </si>
  <si>
    <t>21002</t>
  </si>
  <si>
    <t>40.</t>
  </si>
  <si>
    <t>60.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</si>
  <si>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</si>
  <si>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</si>
  <si>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</si>
  <si>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</si>
  <si>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</si>
  <si>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</si>
  <si>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</si>
  <si>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</si>
  <si>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</si>
  <si>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21013</t>
  </si>
  <si>
    <t>21012</t>
  </si>
  <si>
    <t>21014</t>
  </si>
  <si>
    <t>21101</t>
  </si>
  <si>
    <t>21102</t>
  </si>
  <si>
    <t>21103</t>
  </si>
  <si>
    <t>21104</t>
  </si>
  <si>
    <t>21201</t>
  </si>
  <si>
    <t>21203</t>
  </si>
  <si>
    <t>21301</t>
  </si>
  <si>
    <t>21302</t>
  </si>
  <si>
    <t>21303</t>
  </si>
  <si>
    <t>13.</t>
  </si>
  <si>
    <t>12.</t>
  </si>
  <si>
    <t>11.</t>
  </si>
  <si>
    <t>22001</t>
  </si>
  <si>
    <t>22002</t>
  </si>
  <si>
    <t>22003</t>
  </si>
  <si>
    <t>22004</t>
  </si>
  <si>
    <t>23001</t>
  </si>
  <si>
    <t>23002</t>
  </si>
  <si>
    <t>23003</t>
  </si>
  <si>
    <t>23004</t>
  </si>
  <si>
    <t>24001</t>
  </si>
  <si>
    <t>24002</t>
  </si>
  <si>
    <t>25001</t>
  </si>
  <si>
    <t>25002</t>
  </si>
  <si>
    <t>26001</t>
  </si>
  <si>
    <t>26002</t>
  </si>
  <si>
    <t>70</t>
  </si>
  <si>
    <t>27001</t>
  </si>
  <si>
    <t>27002</t>
  </si>
  <si>
    <t>27003</t>
  </si>
  <si>
    <t>80</t>
  </si>
  <si>
    <t>28001</t>
  </si>
  <si>
    <t>Technischer Bericht T/U</t>
  </si>
  <si>
    <t>10.8.1</t>
  </si>
  <si>
    <t>21015</t>
  </si>
  <si>
    <t>21016</t>
  </si>
  <si>
    <t>km 23.000 - 23.800</t>
  </si>
  <si>
    <t>21304</t>
  </si>
  <si>
    <t>Landerwerbsplan, Detail</t>
  </si>
  <si>
    <t>Kurzbericht Störfallverordnung (StFV) Risk&amp;Safety AG</t>
  </si>
  <si>
    <t>Σ</t>
  </si>
  <si>
    <t>2014 07 31 Risikoanalyse HD14</t>
  </si>
  <si>
    <t>A4</t>
  </si>
  <si>
    <t>Risikoanalyse</t>
  </si>
  <si>
    <t>2014 07 31 I. D. Karte HD13</t>
  </si>
  <si>
    <t>A3</t>
  </si>
  <si>
    <t>Identitätskarte</t>
  </si>
  <si>
    <t>km 31.200 - 34.000</t>
  </si>
  <si>
    <t>km 28.200 - 31.200</t>
  </si>
  <si>
    <t>km 25.600 - 28.200</t>
  </si>
  <si>
    <t>km 23.000 - 25.600</t>
  </si>
  <si>
    <t>2017 09 18 12.1 VKF TP21201-4</t>
  </si>
  <si>
    <t>Ausführung 2020/2021</t>
  </si>
  <si>
    <t>2016 09 18 12.1 VKF TP21201-3</t>
  </si>
  <si>
    <t>Ausführung 2019</t>
  </si>
  <si>
    <t>2015 09 18 12.1 VKF TP21201-2</t>
  </si>
  <si>
    <t>Ausführung 2018</t>
  </si>
  <si>
    <t>2014 09 18 12.1 VKF TP21201-1</t>
  </si>
  <si>
    <t>2014 07 31 10.7.6 Übersicht Install. - Baustellenzufahrten HD8.3</t>
  </si>
  <si>
    <t>2014 07 31 10.7.6 Übersicht Install. - Baustellenzufahrten HD8.2</t>
  </si>
  <si>
    <t>2014 07 31 10.7.6 Übersicht Install. - Baustellenzufahrten HD8.1</t>
  </si>
  <si>
    <t>2014 07 31 10.7.7 Syn-plan T.U HD7.2</t>
  </si>
  <si>
    <t>2014 07 31 10.8.1 OV HD6</t>
  </si>
  <si>
    <t>2014 07 31 10.7.1 ÜP HD4</t>
  </si>
  <si>
    <t>Inhaltsverzeichnis</t>
  </si>
  <si>
    <t>Plan-Nr. / Dokumenten-Nr. / Anmerkungen</t>
  </si>
  <si>
    <t>Stand: 31.07.2014</t>
  </si>
  <si>
    <r>
      <t>[siehe TB /T.U]</t>
    </r>
    <r>
      <rPr>
        <sz val="7"/>
        <color rgb="FFFF0000"/>
        <rFont val="Arial"/>
        <family val="2"/>
      </rPr>
      <t xml:space="preserve"> </t>
    </r>
  </si>
  <si>
    <t>2014 07 31 10.3 TB T.U TP21003</t>
  </si>
  <si>
    <t>[siehe TB /T.U]</t>
  </si>
  <si>
    <t>[siehe 2014 07 31 10.5 Grobterminplan HD3]</t>
  </si>
  <si>
    <t>2014 07 31 10.6 KS TP21006</t>
  </si>
  <si>
    <t>km 23.000 - 34.000</t>
  </si>
  <si>
    <t>[siehe 2014 09 24 10.9 Genehmigungsplan HD5]</t>
  </si>
  <si>
    <t>[entfällt, dargestellt im HD5.1]</t>
  </si>
  <si>
    <t>[nicht vorhanden]</t>
  </si>
  <si>
    <t>2014 07 3110.7.6 Übersicht Install. - Baustellenzufahrten HD8.4</t>
  </si>
  <si>
    <t>Genehmigungen</t>
  </si>
  <si>
    <t>2014 07 31 11.1 Umweltnotiz TP21101</t>
  </si>
  <si>
    <t>2014 07 31 11.3 Überwachungskonzept Gewässer TP21102</t>
  </si>
  <si>
    <t>2014 07 31 11.4 Kurzbericht StFV TP21103</t>
  </si>
  <si>
    <t>Kurzbericht (StFV)</t>
  </si>
  <si>
    <t>Segmenteinteilung</t>
  </si>
  <si>
    <t>ca. 1:25'000</t>
  </si>
  <si>
    <t>2014 07 31 11.4 Kurzbericht StFV  TP21103-1</t>
  </si>
  <si>
    <t>Wohnbevölk. Arbeitspl.</t>
  </si>
  <si>
    <t>2014 07 31 11.4 Kurzbericht StFV TP21103-2</t>
  </si>
  <si>
    <t>Grundwasserschutz</t>
  </si>
  <si>
    <t>2014 07 31 11.4 Kurzbericht StFV  TP21103-3</t>
  </si>
  <si>
    <t>Zu beachtende Objekte</t>
  </si>
  <si>
    <t>2014 07 31 11.4 Kurzbericht StFV TP21103-4</t>
  </si>
  <si>
    <t>2014 07 31 11.6 Abfall u. Materialkonzept TP21104</t>
  </si>
  <si>
    <t>21109</t>
  </si>
  <si>
    <t>Massnahmenliste Umwelt</t>
  </si>
  <si>
    <t>20140731 11.9 Massnahmenliste Umwelt TP21109</t>
  </si>
  <si>
    <t>2014 07 31 12.3 Ereignis, Sicherheitskonzept TP21203</t>
  </si>
  <si>
    <t>Landerwerbsplan, Übersicht</t>
  </si>
  <si>
    <t>[siehe 2014 07 31 13.1 Landerwerbsplan HD10.1]</t>
  </si>
  <si>
    <t>[siehe 2014 07 31 13.1 Landerwerbsplan HD10.2]</t>
  </si>
  <si>
    <t>[siehe 2014 07 31 13.1 Landerwerbsplan HD10.3]</t>
  </si>
  <si>
    <t>[siehe 2014 07 31 13.1 Landerwerbsplan HD10.4]</t>
  </si>
  <si>
    <t>[siehe 2014 07 31 13 Grunderwerbstabelle HD10.5]</t>
  </si>
  <si>
    <t>km 23.000 - 24.500</t>
  </si>
  <si>
    <t>2014 07 31 20.1 SI TP22001-1</t>
  </si>
  <si>
    <t>km 24.500 - 26.000</t>
  </si>
  <si>
    <t>2014 07 31 20.1 SI TP22001-2</t>
  </si>
  <si>
    <t>km 26.000 - 27.400</t>
  </si>
  <si>
    <t>2014 07 31 20.1 SI TP22001-3</t>
  </si>
  <si>
    <t>km 27.400 - 28.800</t>
  </si>
  <si>
    <t>2014 07 31 20.1 SI TP22001-4</t>
  </si>
  <si>
    <t>km 28.800 - 30.200</t>
  </si>
  <si>
    <t>2014 07 31 20.1 SI TP22001-5</t>
  </si>
  <si>
    <t>km 30.200 - 31.700</t>
  </si>
  <si>
    <t>2014 07 31 20.1 SI TP22001-6</t>
  </si>
  <si>
    <t>km 31.700 - 32.900</t>
  </si>
  <si>
    <t>2014 07 31 20.1 SI TP22001-7</t>
  </si>
  <si>
    <t>km 32.900 - 34.000</t>
  </si>
  <si>
    <t>2014 07 31 20.1 SI TP22001-8</t>
  </si>
  <si>
    <t>[gemäss PFS-Bau 05 nicht nötig]</t>
  </si>
  <si>
    <t>2014 07 31 20.3 NP TP22003-1</t>
  </si>
  <si>
    <t>2014 07 31 20.4 QP TP22004-1</t>
  </si>
  <si>
    <t>2014 07 31 30.1 Entw. TP23001</t>
  </si>
  <si>
    <t>2014 07 31 30.2 SI Entw. TP23002-1</t>
  </si>
  <si>
    <t>2014 07 31 30.2 SI Entw. TP23002-2</t>
  </si>
  <si>
    <t>2014 07 31 30.2 SI Entw. TP23002-3</t>
  </si>
  <si>
    <t>2014 07 31 30.2 SI Entw. TP23002-4</t>
  </si>
  <si>
    <t>2014 07 31 30.2 SI Entw. TP23002-5</t>
  </si>
  <si>
    <t>2014 07 31 30.2 SI Entw. TP23002-6</t>
  </si>
  <si>
    <t>2014 07 31 30.2 SI Entw. TP23002-7</t>
  </si>
  <si>
    <t>2014 07 31 30.2 SI Entw. TP23002-8</t>
  </si>
  <si>
    <t>Grundwasserschutzmauern</t>
  </si>
  <si>
    <t>2014 07 31 30.4 GWSM TB TP23004</t>
  </si>
  <si>
    <t>2014 07 31 40.1 SI BSA Tiefbau TP24001-1</t>
  </si>
  <si>
    <t>2014 07 31 40.1 SI BSA Tiefbau TP24001-2</t>
  </si>
  <si>
    <t>2014 07 31 40.1 SI BSA Tiefbau TP24001-3</t>
  </si>
  <si>
    <t>2014 07 31 40.1 SI BSA Tiefbau TP24001-4</t>
  </si>
  <si>
    <t>2014 07 31 40.1 SI BSA Tiefbau TP24001-5</t>
  </si>
  <si>
    <t>2014 07 31 40.1 SI BSA Tiefbau TP24001-6</t>
  </si>
  <si>
    <t>2014 07 31 40.1 SI BSA Tiefbau TP24001-7</t>
  </si>
  <si>
    <t>2014 07 31 40.1 SI BSA Tiefbau TP24001-8</t>
  </si>
  <si>
    <t>2014 07 31 50.1 SI FZRS TP25001-1</t>
  </si>
  <si>
    <t>2014 07 31 50.1 SI FZRS TP25001-2</t>
  </si>
  <si>
    <t>2014 07 31 50.1 SI FZRS TP25001-3</t>
  </si>
  <si>
    <t>2014 07 31 50.1 SI FZRS TP25001-4</t>
  </si>
  <si>
    <t>2014 07 31 50.1 SI FZRS TP25001-5</t>
  </si>
  <si>
    <t>2014 07 31 50.1 SI FZRS TP25001-6</t>
  </si>
  <si>
    <t>2014 07 31 50.1 SI FZRS TP25001-7</t>
  </si>
  <si>
    <t>2014 07 31 50.1 SI FZRS TP25001-8</t>
  </si>
  <si>
    <t>2014 07 31 50.1 SI Zä, To TP26001-1</t>
  </si>
  <si>
    <t>2014 07 31 50.1 SI Zä, To TP26001-2</t>
  </si>
  <si>
    <t>2014 07 31 50.1 SI Zä, To TP26001-3</t>
  </si>
  <si>
    <t>2014 07 31 50.1 SI Zä, To TP26001-4</t>
  </si>
  <si>
    <t>2014 07 31 50.1 SI Zä, To TP26001-5</t>
  </si>
  <si>
    <t>2014 07 31 50.1 SI Zä, To TP26001-6</t>
  </si>
  <si>
    <t>2014 07 31 50.1 SI Zä, To TP26001-7</t>
  </si>
  <si>
    <t>2014 07 31 50.1 SI Zä, To TP26001-8</t>
  </si>
  <si>
    <t>Markierung / Situationen</t>
  </si>
  <si>
    <t>2014 07 31 70.1 SI Ma TP27001-1</t>
  </si>
  <si>
    <t>2014 07 31 70.1 SI Ma TP27001-2</t>
  </si>
  <si>
    <t>2014 07 31 70.1 SI Ma TP27001-3</t>
  </si>
  <si>
    <t>2014 07 31 70.1 SI Ma TP27001-4</t>
  </si>
  <si>
    <t>2014 07 31 70.1 SI Ma TP27001-5</t>
  </si>
  <si>
    <t>2014 07 31 70.1 SI Ma TP27001-6</t>
  </si>
  <si>
    <t>2014 07 31 70.1 SI Ma TP27001-7</t>
  </si>
  <si>
    <t>2014 07 31 70.1 SI Ma TP27001-8</t>
  </si>
  <si>
    <t>km 22.000 - 25.700</t>
  </si>
  <si>
    <t>2014 07 31 70.1 SI Si TP27002-1</t>
  </si>
  <si>
    <t>km 25.700 - 28.700</t>
  </si>
  <si>
    <t>2014 07 31 70.1 SI Si TP27002-2</t>
  </si>
  <si>
    <t>km 28.700 - 30.600</t>
  </si>
  <si>
    <t>2014 07 31 70.1 SI Si TP27002-3</t>
  </si>
  <si>
    <t>km 30.600 - 34.000</t>
  </si>
  <si>
    <t>2014 07 31 70.1 SI Si TP27002-4</t>
  </si>
  <si>
    <t>Bericht Signalisation</t>
  </si>
  <si>
    <t>2014 07 31 70.1 Ber Signalisation TP27003</t>
  </si>
  <si>
    <t>2014 07 31 80.1  TB Lärmschutz TP28001</t>
  </si>
  <si>
    <t>Genehmigung MK Projektauftrag</t>
  </si>
  <si>
    <t>Terminplan mit Bauablauf</t>
  </si>
  <si>
    <t>Kostenvoranschlag</t>
  </si>
  <si>
    <t>Erdbewegung und Rekultivierungskonzept</t>
  </si>
  <si>
    <t>Situationen - Vorarbeiten</t>
  </si>
  <si>
    <t>Situationen - Ausführung 2018</t>
  </si>
  <si>
    <t>Situationen - Ausführung 2019</t>
  </si>
  <si>
    <t>Situationen - Ausführung 2020/2021</t>
  </si>
  <si>
    <t>Div.</t>
  </si>
  <si>
    <t>Ansichten</t>
  </si>
  <si>
    <t>Dimensionierungstabelle</t>
  </si>
  <si>
    <t xml:space="preserve">Genehmigungsplan MP/DP /  Inventarobjektplan </t>
  </si>
  <si>
    <t>Daten CD: MP/DP</t>
  </si>
  <si>
    <t>Bemerkungen</t>
  </si>
  <si>
    <t>Detailpläne, Anpassungen bei Schachtabdeckungen</t>
  </si>
  <si>
    <t>Detailpläne, Anpassungen bei Randabschlüssen</t>
  </si>
  <si>
    <t>Querprofil bei Signalportal mit Veränderung, km 23.950</t>
  </si>
  <si>
    <t>Querprofil bei Signalportal mit Veränderung, km 24.570</t>
  </si>
  <si>
    <t>Detailpläne - Normalien für die Robotersanierung</t>
  </si>
  <si>
    <t>Detailpläne - Normalien für Inlinersanierung</t>
  </si>
  <si>
    <t>Detailpläne - Normalien für Leitungsersatz</t>
  </si>
  <si>
    <t>Detailpläne - Normalien - Nachrüsten Auslaufschieber bei 6/7 ÖRB</t>
  </si>
  <si>
    <t>Detailpläne - Normalien - für die Abkoppelung Sauberwasserleitung</t>
  </si>
  <si>
    <t>Detailpläne - Normalien für die Anpassungen Kontrollschächte</t>
  </si>
  <si>
    <t>Detailpläne - Normalien für Anpassungen Einlaufschächte</t>
  </si>
  <si>
    <t>Detailpläne - Normalien …..</t>
  </si>
  <si>
    <t>Detailpläne - Normalien - Ersatz von Schachtabdeckungen inkl. Schachtrahmen</t>
  </si>
  <si>
    <t>Detailpläne - Normalien - Stahlträger für Tunnelrot (Portal 1)</t>
  </si>
  <si>
    <t>Detailpläne - Normalien - Stahlträger für Tunnelrot (Portal 2)</t>
  </si>
  <si>
    <t>Detailpläne - Normalien - Versatz des Zauns auf die Mauerkrone (km 29.730 - 30.150)</t>
  </si>
  <si>
    <t>Detailpläne - Anpassung Mittelstreifen, 26.200-26.500</t>
  </si>
  <si>
    <t>Detailpläne - Anpassung Mittelstreifen, 29.700-30.100</t>
  </si>
  <si>
    <t>---</t>
  </si>
  <si>
    <t>Anpassung vornehmen</t>
  </si>
  <si>
    <t>Bleibt in Technischen Bericht enthalten und wird nicht ein sep. Dok.</t>
  </si>
  <si>
    <t>Plan ist wieder durch Rapp Infra anzupassen</t>
  </si>
  <si>
    <t>Voraussichtlich keine Massnahmen</t>
  </si>
  <si>
    <t>Mit FU klären ob dies auch im MP erfolgt.</t>
  </si>
  <si>
    <t>Weiterbearbeitung aus MK</t>
  </si>
  <si>
    <t>Mit FU klären, ob es dies braucht.</t>
  </si>
  <si>
    <t>Nach MK/AP ergänzen</t>
  </si>
  <si>
    <t>Leistungsschätzung [h]</t>
  </si>
  <si>
    <t>Zeichner</t>
  </si>
  <si>
    <t>Ingenieur</t>
  </si>
  <si>
    <t>Admin.</t>
  </si>
  <si>
    <t>AeBo</t>
  </si>
  <si>
    <t>RK&amp;P</t>
  </si>
  <si>
    <t>BHU</t>
  </si>
  <si>
    <t>Inhaltsverzeichnis (reduziert, rein auf MP-Betrachtung)</t>
  </si>
  <si>
    <t>Daten CD: Grundlagen + MK/AP</t>
  </si>
  <si>
    <t>Phase 51</t>
  </si>
  <si>
    <t>BHU
Bleibt in Technischen Bericht enthalten und wird nicht ein sep. Dok.</t>
  </si>
  <si>
    <t>Vorarbeiten 2017</t>
  </si>
  <si>
    <t>Ergänzung Plan MK</t>
  </si>
  <si>
    <t>Fugendetail für 6.316 (GWSB Ost Diegten FBBS) und 6.318 GWSB Ost Eptingen FBBS ==&gt; Sond keine weiteren Unterlagen erstellen.</t>
  </si>
  <si>
    <t>Detailpläne - Normalien - Für Einrichtung Tunnelrot-Fundamente</t>
  </si>
  <si>
    <t>Ansichten - Allg. Darstellung - Rand</t>
  </si>
  <si>
    <t>Ansichten - Allg. Darstellung - Mitte</t>
  </si>
  <si>
    <t>Dritte (RK&amp;P)</t>
  </si>
  <si>
    <t>Nach MK/AP nachführen, Plan ansonsten beibehalten.</t>
  </si>
  <si>
    <t>Vorgesehenes System aus MK/AP weiter beibehalten und lediglich Pläne aktualisieren.</t>
  </si>
  <si>
    <t>Total</t>
  </si>
  <si>
    <t>T/U</t>
  </si>
  <si>
    <t>JS - Trasse - Umwelt</t>
  </si>
  <si>
    <t>In Dossier K</t>
  </si>
  <si>
    <t>AeBo - Lärm ==&gt; In Dossier K</t>
  </si>
  <si>
    <t>AeBo - Verkehr</t>
  </si>
  <si>
    <t>AeBo - Umwelt</t>
  </si>
  <si>
    <t>Wird nicht weitergeführt.</t>
  </si>
  <si>
    <t>Dritte, sofern Bedarf</t>
  </si>
  <si>
    <t>[B,C,D]</t>
  </si>
  <si>
    <t>[D]</t>
  </si>
  <si>
    <t>[D,E,F,G]</t>
  </si>
  <si>
    <t>T/U - Total (exkl. Lärm)                                                    Σ</t>
  </si>
  <si>
    <t>In 20.3 enthalten</t>
  </si>
  <si>
    <t>Dokument ergänzen von MK</t>
  </si>
  <si>
    <t>Beschränkung auf den effektiven Arbeitsbereich und nicht für ganzen Perimeter pro Bauphase/ Baujahr.</t>
  </si>
  <si>
    <t>Pläne werden geringfügig ergänzt.
Plandarstellung u. Informationsgehalt bleibt analog.</t>
  </si>
  <si>
    <t>erfolgt definitiv nicht</t>
  </si>
  <si>
    <t>Pläne MK werden mit neuem Titelblatt versehen und ansonsten (exkl. Plan 1 u. 2) unverändert als Informations-Übersichtspläne übernommen.
Plan 1 und 2 werden weiter detailliert ausgearbeitet.</t>
  </si>
  <si>
    <t>Pläne MK werden mit neuem Titelblatt versehen und ansonsten (exkl. Plan 5) unverändert als Informations-Übersichtspläne übernommen.
Plan 5 wird weiter detailliert ausgearbeitet.</t>
  </si>
  <si>
    <t>Signalisation / Situationen</t>
  </si>
  <si>
    <t>TP2 - Dossier</t>
  </si>
  <si>
    <t>11.5</t>
  </si>
  <si>
    <t>11.7</t>
  </si>
  <si>
    <t>10.13</t>
  </si>
  <si>
    <t>10.14</t>
  </si>
  <si>
    <t>Zuleitung</t>
  </si>
  <si>
    <t>Detailpläne - Mittelstreifenüberfahrt, bereitstellen, 22.8</t>
  </si>
  <si>
    <t>Detailpläne - Mittelstreifenüberfahrt, bereitstellen, 24.0</t>
  </si>
  <si>
    <t>Detailpläne - Mittelstreifenüberfahrt, bereitstellen, 24.5</t>
  </si>
  <si>
    <t>Detailpläne - Mittelstreifenüberfahrt, bereitstellen, 28.3</t>
  </si>
  <si>
    <t>Detailpläne - Mittelstreifenüberfahrt, bereitstellen, 31.8</t>
  </si>
  <si>
    <t>Detailpläne - Mittelstreifenüberfahrt, bereitstellen, 33.8</t>
  </si>
  <si>
    <t>Detailpläne - Mittelstreifenüberfahrt, bereitstellen, 26.3 (neu)</t>
  </si>
  <si>
    <t>T/U Teil AeBo</t>
  </si>
  <si>
    <t>-Verkehr/Umwelt</t>
  </si>
  <si>
    <t>T/U Teil JS</t>
  </si>
  <si>
    <t>-Trasse/Umwelt</t>
  </si>
  <si>
    <t>Vorleistungen T/U (NO 5)</t>
  </si>
  <si>
    <t>Für das PGV sind 150 Stunden vorgesehen</t>
  </si>
  <si>
    <t>Für das PGV sind 100 Stunden vorgesehen</t>
  </si>
  <si>
    <t>Für das PGV sind 20 Stunden vorgesehen</t>
  </si>
  <si>
    <t>Für das PGV sind 30 Stunden vorgesehen</t>
  </si>
  <si>
    <t>Für das PGV sind total 300 Stunden vorgesehen</t>
  </si>
  <si>
    <t>Stand: 26.01.2016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</si>
</sst>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trike/>
      <sz val="8"/>
      <color theme="1"/>
      <name val="Arial"/>
      <family val="2"/>
    </font>
    <font>
      <sz val="7"/>
      <color rgb="FFFF0000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trike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color rgb="FFFF0000"/>
      <name val="Arial"/>
      <family val="2"/>
    </font>
    <font>
      <sz val="7"/>
      <color theme="1"/>
      <name val="Arial"/>
      <family val="2"/>
    </font>
    <font>
      <strike/>
      <sz val="7"/>
      <color theme="1"/>
      <name val="Arial"/>
      <family val="2"/>
    </font>
    <font>
      <strike/>
      <sz val="10"/>
      <color theme="1"/>
      <name val="Arial"/>
      <family val="2"/>
    </font>
    <font>
      <strike/>
      <sz val="7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13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2" fillId="2" borderId="12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9" fillId="0" borderId="0" xfId="0" applyFont="1"/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8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2" borderId="10" xfId="0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17" fillId="2" borderId="13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 vertical="center"/>
    </xf>
    <xf numFmtId="0" fontId="0" fillId="0" borderId="1" xfId="0" applyFont="1" applyBorder="1"/>
    <xf numFmtId="49" fontId="10" fillId="0" borderId="7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textRotation="90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/>
    <xf numFmtId="49" fontId="3" fillId="0" borderId="1" xfId="0" quotePrefix="1" applyNumberFormat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64" fontId="9" fillId="3" borderId="1" xfId="1" applyNumberFormat="1" applyFont="1" applyFill="1" applyBorder="1"/>
    <xf numFmtId="49" fontId="4" fillId="0" borderId="7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textRotation="90"/>
    </xf>
    <xf numFmtId="0" fontId="11" fillId="0" borderId="1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 textRotation="90"/>
    </xf>
    <xf numFmtId="0" fontId="14" fillId="2" borderId="12" xfId="0" applyFont="1" applyFill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left" vertical="center"/>
    </xf>
    <xf numFmtId="49" fontId="18" fillId="0" borderId="7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/>
    </xf>
    <xf numFmtId="0" fontId="0" fillId="4" borderId="1" xfId="0" quotePrefix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8" xfId="0" applyFont="1" applyFill="1" applyBorder="1" applyAlignment="1">
      <alignment horizontal="center" vertical="center" textRotation="90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quotePrefix="1" applyNumberFormat="1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" xfId="0" quotePrefix="1" applyNumberFormat="1" applyFont="1" applyFill="1" applyBorder="1" applyAlignment="1">
      <alignment horizontal="left" vertical="center"/>
    </xf>
    <xf numFmtId="0" fontId="0" fillId="6" borderId="1" xfId="0" applyFill="1" applyBorder="1"/>
    <xf numFmtId="49" fontId="4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/>
    </xf>
    <xf numFmtId="0" fontId="0" fillId="7" borderId="1" xfId="0" quotePrefix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center" vertical="center"/>
    </xf>
    <xf numFmtId="49" fontId="4" fillId="7" borderId="12" xfId="0" applyNumberFormat="1" applyFont="1" applyFill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left" vertical="center"/>
    </xf>
    <xf numFmtId="164" fontId="9" fillId="7" borderId="1" xfId="1" applyNumberFormat="1" applyFont="1" applyFill="1" applyBorder="1"/>
    <xf numFmtId="164" fontId="9" fillId="6" borderId="1" xfId="1" applyNumberFormat="1" applyFont="1" applyFill="1" applyBorder="1"/>
    <xf numFmtId="164" fontId="9" fillId="0" borderId="1" xfId="1" applyNumberFormat="1" applyFont="1" applyFill="1" applyBorder="1"/>
    <xf numFmtId="164" fontId="9" fillId="5" borderId="1" xfId="1" applyNumberFormat="1" applyFont="1" applyFill="1" applyBorder="1"/>
    <xf numFmtId="0" fontId="1" fillId="5" borderId="2" xfId="0" applyFont="1" applyFill="1" applyBorder="1"/>
    <xf numFmtId="0" fontId="1" fillId="5" borderId="13" xfId="0" applyFont="1" applyFill="1" applyBorder="1"/>
    <xf numFmtId="0" fontId="1" fillId="5" borderId="3" xfId="0" applyFont="1" applyFill="1" applyBorder="1"/>
    <xf numFmtId="0" fontId="1" fillId="7" borderId="2" xfId="0" applyFont="1" applyFill="1" applyBorder="1"/>
    <xf numFmtId="0" fontId="1" fillId="7" borderId="13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6" borderId="2" xfId="0" applyFont="1" applyFill="1" applyBorder="1"/>
    <xf numFmtId="0" fontId="1" fillId="6" borderId="13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0" borderId="2" xfId="0" applyFont="1" applyFill="1" applyBorder="1"/>
    <xf numFmtId="0" fontId="1" fillId="0" borderId="13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2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11" fillId="0" borderId="1" xfId="0" applyNumberFormat="1" applyFont="1" applyFill="1" applyBorder="1" applyAlignment="1">
      <alignment horizontal="center" vertical="center"/>
    </xf>
    <xf numFmtId="43" fontId="4" fillId="0" borderId="7" xfId="1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5" borderId="14" xfId="0" applyFont="1" applyFill="1" applyBorder="1"/>
    <xf numFmtId="0" fontId="1" fillId="5" borderId="0" xfId="0" applyFont="1" applyFill="1" applyBorder="1"/>
    <xf numFmtId="0" fontId="1" fillId="5" borderId="15" xfId="0" applyFont="1" applyFill="1" applyBorder="1"/>
    <xf numFmtId="0" fontId="1" fillId="3" borderId="2" xfId="0" applyFont="1" applyFill="1" applyBorder="1"/>
    <xf numFmtId="49" fontId="15" fillId="3" borderId="13" xfId="0" applyNumberFormat="1" applyFont="1" applyFill="1" applyBorder="1" applyAlignment="1">
      <alignment horizontal="right" vertical="center"/>
    </xf>
    <xf numFmtId="49" fontId="21" fillId="3" borderId="3" xfId="0" applyNumberFormat="1" applyFont="1" applyFill="1" applyBorder="1" applyAlignment="1">
      <alignment horizontal="right" vertical="center"/>
    </xf>
    <xf numFmtId="0" fontId="0" fillId="3" borderId="4" xfId="0" applyFill="1" applyBorder="1"/>
    <xf numFmtId="0" fontId="0" fillId="3" borderId="5" xfId="0" applyFill="1" applyBorder="1"/>
    <xf numFmtId="0" fontId="1" fillId="3" borderId="6" xfId="0" applyFont="1" applyFill="1" applyBorder="1" applyAlignment="1">
      <alignment horizontal="right"/>
    </xf>
    <xf numFmtId="164" fontId="9" fillId="5" borderId="10" xfId="1" applyNumberFormat="1" applyFont="1" applyFill="1" applyBorder="1"/>
    <xf numFmtId="164" fontId="9" fillId="5" borderId="12" xfId="1" applyNumberFormat="1" applyFont="1" applyFill="1" applyBorder="1"/>
    <xf numFmtId="164" fontId="9" fillId="5" borderId="11" xfId="1" applyNumberFormat="1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left"/>
    </xf>
    <xf numFmtId="164" fontId="16" fillId="0" borderId="12" xfId="0" applyNumberFormat="1" applyFont="1" applyFill="1" applyBorder="1"/>
    <xf numFmtId="0" fontId="16" fillId="0" borderId="12" xfId="0" applyFont="1" applyFill="1" applyBorder="1"/>
    <xf numFmtId="0" fontId="16" fillId="0" borderId="11" xfId="0" applyFont="1" applyFill="1" applyBorder="1"/>
    <xf numFmtId="0" fontId="16" fillId="7" borderId="10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164" fontId="16" fillId="7" borderId="12" xfId="0" applyNumberFormat="1" applyFont="1" applyFill="1" applyBorder="1"/>
    <xf numFmtId="0" fontId="16" fillId="7" borderId="12" xfId="0" applyFont="1" applyFill="1" applyBorder="1"/>
    <xf numFmtId="0" fontId="16" fillId="7" borderId="11" xfId="0" applyFont="1" applyFill="1" applyBorder="1"/>
    <xf numFmtId="0" fontId="16" fillId="3" borderId="10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164" fontId="16" fillId="3" borderId="12" xfId="0" applyNumberFormat="1" applyFont="1" applyFill="1" applyBorder="1"/>
    <xf numFmtId="0" fontId="16" fillId="3" borderId="12" xfId="0" applyFont="1" applyFill="1" applyBorder="1"/>
    <xf numFmtId="0" fontId="16" fillId="3" borderId="11" xfId="0" applyFont="1" applyFill="1" applyBorder="1"/>
    <xf numFmtId="0" fontId="16" fillId="5" borderId="10" xfId="0" applyFont="1" applyFill="1" applyBorder="1" applyAlignment="1">
      <alignment horizontal="left"/>
    </xf>
    <xf numFmtId="0" fontId="16" fillId="5" borderId="12" xfId="0" applyFont="1" applyFill="1" applyBorder="1" applyAlignment="1">
      <alignment horizontal="left"/>
    </xf>
    <xf numFmtId="164" fontId="16" fillId="5" borderId="12" xfId="0" applyNumberFormat="1" applyFont="1" applyFill="1" applyBorder="1"/>
    <xf numFmtId="0" fontId="16" fillId="5" borderId="12" xfId="0" applyFont="1" applyFill="1" applyBorder="1"/>
    <xf numFmtId="0" fontId="16" fillId="5" borderId="11" xfId="0" applyFont="1" applyFill="1" applyBorder="1"/>
    <xf numFmtId="0" fontId="16" fillId="6" borderId="10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164" fontId="16" fillId="6" borderId="12" xfId="0" applyNumberFormat="1" applyFont="1" applyFill="1" applyBorder="1"/>
    <xf numFmtId="0" fontId="16" fillId="6" borderId="12" xfId="0" applyFont="1" applyFill="1" applyBorder="1"/>
    <xf numFmtId="0" fontId="16" fillId="6" borderId="11" xfId="0" applyFont="1" applyFill="1" applyBorder="1"/>
    <xf numFmtId="49" fontId="3" fillId="0" borderId="7" xfId="0" quotePrefix="1" applyNumberFormat="1" applyFont="1" applyFill="1" applyBorder="1" applyAlignment="1">
      <alignment horizontal="left" vertical="center" wrapText="1"/>
    </xf>
    <xf numFmtId="49" fontId="3" fillId="0" borderId="8" xfId="0" quotePrefix="1" applyNumberFormat="1" applyFont="1" applyFill="1" applyBorder="1" applyAlignment="1">
      <alignment horizontal="left" vertical="center"/>
    </xf>
    <xf numFmtId="49" fontId="3" fillId="0" borderId="9" xfId="0" quotePrefix="1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49" fontId="3" fillId="0" borderId="9" xfId="0" applyNumberFormat="1" applyFont="1" applyFill="1" applyBorder="1" applyAlignment="1">
      <alignment horizontal="left" vertical="center"/>
    </xf>
    <xf numFmtId="49" fontId="3" fillId="6" borderId="7" xfId="0" quotePrefix="1" applyNumberFormat="1" applyFont="1" applyFill="1" applyBorder="1" applyAlignment="1">
      <alignment horizontal="left" vertical="center" wrapText="1"/>
    </xf>
    <xf numFmtId="49" fontId="3" fillId="6" borderId="8" xfId="0" quotePrefix="1" applyNumberFormat="1" applyFont="1" applyFill="1" applyBorder="1" applyAlignment="1">
      <alignment horizontal="left" vertical="center" wrapText="1"/>
    </xf>
    <xf numFmtId="49" fontId="3" fillId="6" borderId="9" xfId="0" quotePrefix="1" applyNumberFormat="1" applyFont="1" applyFill="1" applyBorder="1" applyAlignment="1">
      <alignment horizontal="left" vertical="center" wrapText="1"/>
    </xf>
    <xf numFmtId="49" fontId="3" fillId="0" borderId="8" xfId="0" quotePrefix="1" applyNumberFormat="1" applyFont="1" applyFill="1" applyBorder="1" applyAlignment="1">
      <alignment horizontal="left" vertical="center" wrapText="1"/>
    </xf>
    <xf numFmtId="49" fontId="3" fillId="0" borderId="9" xfId="0" quotePrefix="1" applyNumberFormat="1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164" fontId="1" fillId="7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49" fontId="3" fillId="0" borderId="7" xfId="0" quotePrefix="1" applyNumberFormat="1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64" fontId="1" fillId="6" borderId="1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164" fontId="1" fillId="3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textRotation="90"/>
    </xf>
    <xf numFmtId="0" fontId="5" fillId="2" borderId="8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textRotation="90"/>
    </xf>
    <xf numFmtId="0" fontId="5" fillId="0" borderId="7" xfId="0" applyFont="1" applyFill="1" applyBorder="1" applyAlignment="1">
      <alignment horizontal="center" vertical="center" textRotation="90"/>
    </xf>
    <xf numFmtId="0" fontId="5" fillId="0" borderId="8" xfId="0" applyFont="1" applyFill="1" applyBorder="1" applyAlignment="1">
      <alignment horizontal="center" vertical="center" textRotation="90"/>
    </xf>
    <xf numFmtId="0" fontId="10" fillId="0" borderId="1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textRotation="90"/>
    </xf>
    <xf numFmtId="0" fontId="7" fillId="0" borderId="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49" fontId="18" fillId="0" borderId="7" xfId="0" applyNumberFormat="1" applyFont="1" applyFill="1" applyBorder="1" applyAlignment="1">
      <alignment horizontal="center" vertical="center" wrapText="1"/>
    </xf>
    <xf numFmtId="49" fontId="18" fillId="0" borderId="9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49" fontId="20" fillId="0" borderId="7" xfId="0" applyNumberFormat="1" applyFont="1" applyFill="1" applyBorder="1" applyAlignment="1">
      <alignment horizontal="center" vertical="center"/>
    </xf>
    <xf numFmtId="49" fontId="20" fillId="0" borderId="9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left" vertical="center"/>
    </xf>
    <xf numFmtId="49" fontId="20" fillId="0" borderId="9" xfId="0" applyNumberFormat="1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49" fontId="4" fillId="6" borderId="7" xfId="0" applyNumberFormat="1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/>
    </xf>
    <xf numFmtId="49" fontId="4" fillId="6" borderId="9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7" fillId="6" borderId="7" xfId="0" applyNumberFormat="1" applyFont="1" applyFill="1" applyBorder="1" applyAlignment="1">
      <alignment horizontal="center" vertical="center"/>
    </xf>
    <xf numFmtId="49" fontId="17" fillId="6" borderId="8" xfId="0" applyNumberFormat="1" applyFont="1" applyFill="1" applyBorder="1" applyAlignment="1">
      <alignment horizontal="center" vertical="center"/>
    </xf>
    <xf numFmtId="49" fontId="17" fillId="6" borderId="9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left" vertical="center" wrapText="1"/>
    </xf>
    <xf numFmtId="49" fontId="3" fillId="6" borderId="8" xfId="0" applyNumberFormat="1" applyFont="1" applyFill="1" applyBorder="1" applyAlignment="1">
      <alignment horizontal="left" vertical="center" wrapText="1"/>
    </xf>
    <xf numFmtId="49" fontId="3" fillId="6" borderId="9" xfId="0" applyNumberFormat="1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0" fillId="7" borderId="10" xfId="0" applyFont="1" applyFill="1" applyBorder="1" applyAlignment="1">
      <alignment horizontal="left" vertical="center"/>
    </xf>
    <xf numFmtId="0" fontId="10" fillId="7" borderId="12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49" fontId="17" fillId="0" borderId="9" xfId="0" applyNumberFormat="1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FF00"/>
      <color rgb="FF33CCFF"/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2"/>
  <sheetViews>
    <sheetView showGridLines="0" tabSelected="1" topLeftCell="A149" zoomScale="120" zoomScaleNormal="120" workbookViewId="0">
      <selection activeCell="S7" sqref="S7"/>
    </sheetView>
  </sheetViews>
  <sheetFormatPr baseColWidth="10" defaultColWidth="3.85546875" defaultRowHeight="12.75" x14ac:dyDescent="0.2"/>
  <cols>
    <col min="1" max="1" width="5.140625" style="3" customWidth="1"/>
    <col min="2" max="2" width="3.7109375" style="3" customWidth="1"/>
    <col min="3" max="3" width="6" style="7" customWidth="1"/>
    <col min="4" max="4" width="5.28515625" style="3" hidden="1" customWidth="1"/>
    <col min="5" max="5" width="24.7109375" style="3" customWidth="1"/>
    <col min="6" max="6" width="4" style="3" customWidth="1"/>
    <col min="7" max="7" width="17.140625" style="13" customWidth="1"/>
    <col min="8" max="8" width="7.85546875" style="3" customWidth="1"/>
    <col min="9" max="9" width="38.140625" style="3" hidden="1" customWidth="1"/>
    <col min="10" max="10" width="39.85546875" style="3" customWidth="1"/>
    <col min="11" max="13" width="8.7109375" customWidth="1"/>
  </cols>
  <sheetData>
    <row r="1" spans="1:13" x14ac:dyDescent="0.2">
      <c r="A1" s="1" t="s">
        <v>311</v>
      </c>
      <c r="B1" s="1"/>
      <c r="C1" s="6"/>
      <c r="D1"/>
      <c r="E1"/>
      <c r="F1"/>
      <c r="G1" s="11"/>
      <c r="H1"/>
      <c r="I1" s="10" t="s">
        <v>153</v>
      </c>
      <c r="J1" s="10" t="s">
        <v>368</v>
      </c>
    </row>
    <row r="2" spans="1:13" x14ac:dyDescent="0.2">
      <c r="A2"/>
      <c r="B2"/>
      <c r="C2" s="21"/>
      <c r="D2"/>
      <c r="E2"/>
      <c r="F2"/>
      <c r="G2" s="11"/>
      <c r="H2"/>
      <c r="I2"/>
      <c r="J2"/>
    </row>
    <row r="3" spans="1:13" ht="31.5" customHeight="1" x14ac:dyDescent="0.2">
      <c r="A3" s="9" t="s">
        <v>0</v>
      </c>
      <c r="B3" s="2" t="s">
        <v>59</v>
      </c>
      <c r="C3" s="2" t="s">
        <v>60</v>
      </c>
      <c r="D3" s="2" t="s">
        <v>48</v>
      </c>
      <c r="E3" s="300" t="s">
        <v>49</v>
      </c>
      <c r="F3" s="301"/>
      <c r="G3" s="302"/>
      <c r="H3" s="2" t="s">
        <v>57</v>
      </c>
      <c r="I3" s="2" t="s">
        <v>152</v>
      </c>
      <c r="J3" s="2" t="s">
        <v>276</v>
      </c>
      <c r="K3" s="304" t="s">
        <v>304</v>
      </c>
      <c r="L3" s="304"/>
      <c r="M3" s="304"/>
    </row>
    <row r="4" spans="1:13" ht="12.75" customHeight="1" x14ac:dyDescent="0.2">
      <c r="A4" s="9"/>
      <c r="B4" s="47"/>
      <c r="C4" s="19"/>
      <c r="D4" s="23"/>
      <c r="E4" s="195"/>
      <c r="F4" s="196"/>
      <c r="G4" s="197"/>
      <c r="H4" s="24"/>
      <c r="I4" s="44"/>
      <c r="J4" s="55"/>
      <c r="K4" s="82" t="s">
        <v>306</v>
      </c>
      <c r="L4" s="82" t="s">
        <v>307</v>
      </c>
      <c r="M4" s="82" t="s">
        <v>305</v>
      </c>
    </row>
    <row r="5" spans="1:13" ht="15" customHeight="1" x14ac:dyDescent="0.25">
      <c r="A5" s="225" t="s">
        <v>345</v>
      </c>
      <c r="B5" s="52"/>
      <c r="C5" s="53"/>
      <c r="D5" s="54"/>
      <c r="E5" s="4" t="s">
        <v>47</v>
      </c>
      <c r="F5" s="4"/>
      <c r="G5" s="12"/>
      <c r="H5" s="54"/>
      <c r="I5" s="74"/>
      <c r="J5" s="74"/>
      <c r="K5" s="139" t="s">
        <v>333</v>
      </c>
      <c r="L5" s="139" t="s">
        <v>334</v>
      </c>
      <c r="M5" s="139" t="s">
        <v>335</v>
      </c>
    </row>
    <row r="6" spans="1:13" ht="12.75" customHeight="1" x14ac:dyDescent="0.2">
      <c r="A6" s="225"/>
      <c r="B6" s="227">
        <v>10</v>
      </c>
      <c r="C6" s="40"/>
      <c r="D6" s="41" t="s">
        <v>67</v>
      </c>
      <c r="E6" s="305" t="s">
        <v>23</v>
      </c>
      <c r="F6" s="305"/>
      <c r="G6" s="305"/>
      <c r="H6" s="42"/>
      <c r="I6" s="43"/>
      <c r="J6" s="43"/>
      <c r="K6" s="140">
        <f>SUM(K7:K30)</f>
        <v>431</v>
      </c>
      <c r="L6" s="140">
        <f>SUM(L7:L30)</f>
        <v>40</v>
      </c>
      <c r="M6" s="140">
        <f>SUM(M7:M30)</f>
        <v>35</v>
      </c>
    </row>
    <row r="7" spans="1:13" ht="12.75" customHeight="1" x14ac:dyDescent="0.2">
      <c r="A7" s="225"/>
      <c r="B7" s="228"/>
      <c r="C7" s="19">
        <v>0</v>
      </c>
      <c r="D7" s="14"/>
      <c r="E7" s="195" t="s">
        <v>151</v>
      </c>
      <c r="F7" s="196"/>
      <c r="G7" s="197"/>
      <c r="H7" s="24" t="s">
        <v>129</v>
      </c>
      <c r="I7" s="44"/>
      <c r="J7" s="55" t="s">
        <v>295</v>
      </c>
      <c r="K7" s="45">
        <v>10</v>
      </c>
      <c r="L7" s="45">
        <v>5</v>
      </c>
      <c r="M7" s="45"/>
    </row>
    <row r="8" spans="1:13" ht="12.75" customHeight="1" x14ac:dyDescent="0.2">
      <c r="A8" s="225"/>
      <c r="B8" s="228"/>
      <c r="C8" s="19">
        <v>10.1</v>
      </c>
      <c r="D8" s="14" t="s">
        <v>71</v>
      </c>
      <c r="E8" s="195" t="s">
        <v>263</v>
      </c>
      <c r="F8" s="196"/>
      <c r="G8" s="197"/>
      <c r="H8" s="24" t="s">
        <v>129</v>
      </c>
      <c r="I8" s="44"/>
      <c r="J8" s="15" t="s">
        <v>338</v>
      </c>
      <c r="K8" s="45">
        <v>6</v>
      </c>
      <c r="L8" s="45">
        <v>4</v>
      </c>
      <c r="M8" s="45"/>
    </row>
    <row r="9" spans="1:13" ht="27" x14ac:dyDescent="0.2">
      <c r="A9" s="225"/>
      <c r="B9" s="228"/>
      <c r="C9" s="22">
        <v>10.199999999999999</v>
      </c>
      <c r="D9" s="23" t="s">
        <v>72</v>
      </c>
      <c r="E9" s="195" t="s">
        <v>44</v>
      </c>
      <c r="F9" s="196"/>
      <c r="G9" s="197"/>
      <c r="H9" s="24" t="s">
        <v>66</v>
      </c>
      <c r="I9" s="15" t="s">
        <v>154</v>
      </c>
      <c r="J9" s="29" t="s">
        <v>314</v>
      </c>
      <c r="K9" s="204" t="s">
        <v>310</v>
      </c>
      <c r="L9" s="205"/>
      <c r="M9" s="206"/>
    </row>
    <row r="10" spans="1:13" ht="12.75" customHeight="1" x14ac:dyDescent="0.2">
      <c r="A10" s="225"/>
      <c r="B10" s="228"/>
      <c r="C10" s="19">
        <v>10.3</v>
      </c>
      <c r="D10" s="14" t="s">
        <v>75</v>
      </c>
      <c r="E10" s="195" t="s">
        <v>119</v>
      </c>
      <c r="F10" s="196"/>
      <c r="G10" s="197"/>
      <c r="H10" s="24" t="s">
        <v>129</v>
      </c>
      <c r="I10" s="15" t="s">
        <v>155</v>
      </c>
      <c r="J10" s="55" t="s">
        <v>295</v>
      </c>
      <c r="K10" s="45">
        <v>230</v>
      </c>
      <c r="L10" s="45">
        <v>15</v>
      </c>
      <c r="M10" s="45"/>
    </row>
    <row r="11" spans="1:13" ht="12.75" customHeight="1" x14ac:dyDescent="0.2">
      <c r="A11" s="225"/>
      <c r="B11" s="228"/>
      <c r="C11" s="22">
        <v>10.4</v>
      </c>
      <c r="D11" s="23" t="s">
        <v>76</v>
      </c>
      <c r="E11" s="195" t="s">
        <v>26</v>
      </c>
      <c r="F11" s="196"/>
      <c r="G11" s="197"/>
      <c r="H11" s="24" t="s">
        <v>66</v>
      </c>
      <c r="I11" s="15" t="s">
        <v>156</v>
      </c>
      <c r="J11" s="15" t="s">
        <v>297</v>
      </c>
      <c r="K11" s="45">
        <v>5</v>
      </c>
      <c r="L11" s="45">
        <v>2</v>
      </c>
      <c r="M11" s="45"/>
    </row>
    <row r="12" spans="1:13" ht="12.75" customHeight="1" x14ac:dyDescent="0.2">
      <c r="A12" s="225"/>
      <c r="B12" s="228"/>
      <c r="C12" s="19">
        <v>10.5</v>
      </c>
      <c r="D12" s="14" t="s">
        <v>77</v>
      </c>
      <c r="E12" s="195" t="s">
        <v>264</v>
      </c>
      <c r="F12" s="196"/>
      <c r="G12" s="197"/>
      <c r="H12" s="24" t="s">
        <v>129</v>
      </c>
      <c r="I12" s="15" t="s">
        <v>157</v>
      </c>
      <c r="J12" s="15" t="s">
        <v>296</v>
      </c>
      <c r="K12" s="45">
        <v>20</v>
      </c>
      <c r="L12" s="45">
        <v>5</v>
      </c>
      <c r="M12" s="45"/>
    </row>
    <row r="13" spans="1:13" ht="12.75" customHeight="1" x14ac:dyDescent="0.2">
      <c r="A13" s="225"/>
      <c r="B13" s="228"/>
      <c r="C13" s="19">
        <v>10.6</v>
      </c>
      <c r="D13" s="14" t="s">
        <v>78</v>
      </c>
      <c r="E13" s="195" t="s">
        <v>265</v>
      </c>
      <c r="F13" s="196"/>
      <c r="G13" s="197"/>
      <c r="H13" s="24" t="s">
        <v>129</v>
      </c>
      <c r="I13" s="15" t="s">
        <v>158</v>
      </c>
      <c r="J13" s="55" t="s">
        <v>295</v>
      </c>
      <c r="K13" s="45">
        <v>120</v>
      </c>
      <c r="L13" s="45">
        <v>6</v>
      </c>
      <c r="M13" s="45"/>
    </row>
    <row r="14" spans="1:13" ht="12.75" customHeight="1" x14ac:dyDescent="0.2">
      <c r="A14" s="225"/>
      <c r="B14" s="228"/>
      <c r="C14" s="25" t="s">
        <v>1</v>
      </c>
      <c r="D14" s="17" t="s">
        <v>79</v>
      </c>
      <c r="E14" s="195" t="s">
        <v>63</v>
      </c>
      <c r="F14" s="196"/>
      <c r="G14" s="197"/>
      <c r="H14" s="24" t="s">
        <v>7</v>
      </c>
      <c r="I14" s="15" t="s">
        <v>150</v>
      </c>
      <c r="J14" s="55" t="s">
        <v>295</v>
      </c>
      <c r="K14" s="45">
        <v>2</v>
      </c>
      <c r="L14" s="45"/>
      <c r="M14" s="45">
        <v>5</v>
      </c>
    </row>
    <row r="15" spans="1:13" ht="12.75" customHeight="1" x14ac:dyDescent="0.2">
      <c r="A15" s="225"/>
      <c r="B15" s="228"/>
      <c r="C15" s="25" t="s">
        <v>2</v>
      </c>
      <c r="D15" s="46" t="s">
        <v>80</v>
      </c>
      <c r="E15" s="195" t="s">
        <v>274</v>
      </c>
      <c r="F15" s="196"/>
      <c r="G15" s="197" t="s">
        <v>159</v>
      </c>
      <c r="H15" s="61" t="s">
        <v>8</v>
      </c>
      <c r="I15" s="15" t="s">
        <v>160</v>
      </c>
      <c r="J15" s="15" t="s">
        <v>298</v>
      </c>
      <c r="K15" s="309" t="s">
        <v>310</v>
      </c>
      <c r="L15" s="310"/>
      <c r="M15" s="311"/>
    </row>
    <row r="16" spans="1:13" ht="12.75" customHeight="1" x14ac:dyDescent="0.2">
      <c r="A16" s="225"/>
      <c r="B16" s="228"/>
      <c r="C16" s="26" t="s">
        <v>46</v>
      </c>
      <c r="D16" s="80" t="s">
        <v>81</v>
      </c>
      <c r="E16" s="269" t="s">
        <v>45</v>
      </c>
      <c r="F16" s="270"/>
      <c r="G16" s="271"/>
      <c r="H16" s="27" t="s">
        <v>8</v>
      </c>
      <c r="I16" s="84" t="s">
        <v>161</v>
      </c>
      <c r="J16" s="85" t="s">
        <v>295</v>
      </c>
      <c r="K16" s="77" t="s">
        <v>295</v>
      </c>
      <c r="L16" s="77" t="s">
        <v>295</v>
      </c>
      <c r="M16" s="77" t="s">
        <v>295</v>
      </c>
    </row>
    <row r="17" spans="1:13" s="28" customFormat="1" ht="12.75" customHeight="1" x14ac:dyDescent="0.2">
      <c r="A17" s="225"/>
      <c r="B17" s="228"/>
      <c r="C17" s="71" t="s">
        <v>3</v>
      </c>
      <c r="D17" s="80" t="s">
        <v>82</v>
      </c>
      <c r="E17" s="269" t="s">
        <v>27</v>
      </c>
      <c r="F17" s="270"/>
      <c r="G17" s="271"/>
      <c r="H17" s="27" t="s">
        <v>8</v>
      </c>
      <c r="I17" s="72" t="s">
        <v>162</v>
      </c>
      <c r="J17" s="72" t="s">
        <v>299</v>
      </c>
      <c r="K17" s="77" t="s">
        <v>295</v>
      </c>
      <c r="L17" s="77" t="s">
        <v>295</v>
      </c>
      <c r="M17" s="77" t="s">
        <v>295</v>
      </c>
    </row>
    <row r="18" spans="1:13" s="28" customFormat="1" ht="12.75" customHeight="1" x14ac:dyDescent="0.2">
      <c r="A18" s="225"/>
      <c r="B18" s="228"/>
      <c r="C18" s="71" t="s">
        <v>4</v>
      </c>
      <c r="D18" s="23" t="s">
        <v>83</v>
      </c>
      <c r="E18" s="269" t="s">
        <v>28</v>
      </c>
      <c r="F18" s="270"/>
      <c r="G18" s="271"/>
      <c r="H18" s="27" t="s">
        <v>8</v>
      </c>
      <c r="I18" s="72" t="s">
        <v>162</v>
      </c>
      <c r="J18" s="72" t="s">
        <v>299</v>
      </c>
      <c r="K18" s="77" t="s">
        <v>295</v>
      </c>
      <c r="L18" s="77" t="s">
        <v>295</v>
      </c>
      <c r="M18" s="77" t="s">
        <v>295</v>
      </c>
    </row>
    <row r="19" spans="1:13" x14ac:dyDescent="0.2">
      <c r="A19" s="225"/>
      <c r="B19" s="228"/>
      <c r="C19" s="234" t="s">
        <v>5</v>
      </c>
      <c r="D19" s="234" t="s">
        <v>85</v>
      </c>
      <c r="E19" s="306" t="s">
        <v>61</v>
      </c>
      <c r="F19" s="33">
        <v>1</v>
      </c>
      <c r="G19" s="64" t="s">
        <v>137</v>
      </c>
      <c r="H19" s="238" t="s">
        <v>58</v>
      </c>
      <c r="I19" s="29" t="s">
        <v>147</v>
      </c>
      <c r="J19" s="184" t="s">
        <v>323</v>
      </c>
      <c r="K19" s="45">
        <v>4</v>
      </c>
      <c r="L19" s="45"/>
      <c r="M19" s="45">
        <v>6</v>
      </c>
    </row>
    <row r="20" spans="1:13" x14ac:dyDescent="0.2">
      <c r="A20" s="225"/>
      <c r="B20" s="228"/>
      <c r="C20" s="235"/>
      <c r="D20" s="235"/>
      <c r="E20" s="307"/>
      <c r="F20" s="33">
        <v>2</v>
      </c>
      <c r="G20" s="20" t="s">
        <v>136</v>
      </c>
      <c r="H20" s="239"/>
      <c r="I20" s="29" t="s">
        <v>146</v>
      </c>
      <c r="J20" s="193"/>
      <c r="K20" s="45">
        <v>4</v>
      </c>
      <c r="L20" s="45"/>
      <c r="M20" s="45">
        <v>6</v>
      </c>
    </row>
    <row r="21" spans="1:13" x14ac:dyDescent="0.2">
      <c r="A21" s="225"/>
      <c r="B21" s="228"/>
      <c r="C21" s="235"/>
      <c r="D21" s="235"/>
      <c r="E21" s="307"/>
      <c r="F21" s="33">
        <v>3</v>
      </c>
      <c r="G21" s="20" t="s">
        <v>135</v>
      </c>
      <c r="H21" s="239"/>
      <c r="I21" s="29" t="s">
        <v>145</v>
      </c>
      <c r="J21" s="193"/>
      <c r="K21" s="45">
        <v>4</v>
      </c>
      <c r="L21" s="45"/>
      <c r="M21" s="45">
        <v>6</v>
      </c>
    </row>
    <row r="22" spans="1:13" x14ac:dyDescent="0.2">
      <c r="A22" s="225"/>
      <c r="B22" s="228"/>
      <c r="C22" s="303"/>
      <c r="D22" s="303"/>
      <c r="E22" s="308"/>
      <c r="F22" s="33">
        <v>4</v>
      </c>
      <c r="G22" s="20" t="s">
        <v>134</v>
      </c>
      <c r="H22" s="312"/>
      <c r="I22" s="29" t="s">
        <v>163</v>
      </c>
      <c r="J22" s="194"/>
      <c r="K22" s="45">
        <v>4</v>
      </c>
      <c r="L22" s="45"/>
      <c r="M22" s="45">
        <v>6</v>
      </c>
    </row>
    <row r="23" spans="1:13" ht="12.75" customHeight="1" x14ac:dyDescent="0.2">
      <c r="A23" s="225"/>
      <c r="B23" s="228"/>
      <c r="C23" s="25" t="s">
        <v>6</v>
      </c>
      <c r="D23" s="14" t="s">
        <v>84</v>
      </c>
      <c r="E23" s="195" t="s">
        <v>29</v>
      </c>
      <c r="F23" s="196"/>
      <c r="G23" s="197"/>
      <c r="H23" s="18" t="s">
        <v>66</v>
      </c>
      <c r="I23" s="15" t="s">
        <v>148</v>
      </c>
      <c r="J23" s="55" t="s">
        <v>295</v>
      </c>
      <c r="K23" s="45">
        <v>6</v>
      </c>
      <c r="L23" s="45"/>
      <c r="M23" s="45">
        <v>4</v>
      </c>
    </row>
    <row r="24" spans="1:13" ht="12.75" customHeight="1" x14ac:dyDescent="0.2">
      <c r="A24" s="225"/>
      <c r="B24" s="228"/>
      <c r="C24" s="30" t="s">
        <v>120</v>
      </c>
      <c r="D24" s="14" t="s">
        <v>86</v>
      </c>
      <c r="E24" s="195" t="s">
        <v>62</v>
      </c>
      <c r="F24" s="196"/>
      <c r="G24" s="197"/>
      <c r="H24" s="24" t="s">
        <v>129</v>
      </c>
      <c r="I24" s="15" t="s">
        <v>149</v>
      </c>
      <c r="J24" s="55" t="s">
        <v>295</v>
      </c>
      <c r="K24" s="45">
        <v>2</v>
      </c>
      <c r="L24" s="45">
        <v>2</v>
      </c>
      <c r="M24" s="45"/>
    </row>
    <row r="25" spans="1:13" ht="12.75" customHeight="1" x14ac:dyDescent="0.2">
      <c r="A25" s="225"/>
      <c r="B25" s="228"/>
      <c r="C25" s="26">
        <v>10.9</v>
      </c>
      <c r="D25" s="80" t="s">
        <v>121</v>
      </c>
      <c r="E25" s="269" t="s">
        <v>164</v>
      </c>
      <c r="F25" s="270"/>
      <c r="G25" s="271"/>
      <c r="H25" s="27" t="s">
        <v>66</v>
      </c>
      <c r="I25" s="84" t="s">
        <v>162</v>
      </c>
      <c r="J25" s="85" t="s">
        <v>295</v>
      </c>
      <c r="K25" s="77" t="s">
        <v>295</v>
      </c>
      <c r="L25" s="77" t="s">
        <v>295</v>
      </c>
      <c r="M25" s="77" t="s">
        <v>295</v>
      </c>
    </row>
    <row r="26" spans="1:13" ht="12.75" customHeight="1" x14ac:dyDescent="0.2">
      <c r="A26" s="225"/>
      <c r="B26" s="228"/>
      <c r="C26" s="26" t="s">
        <v>25</v>
      </c>
      <c r="D26" s="80" t="s">
        <v>122</v>
      </c>
      <c r="E26" s="269" t="s">
        <v>24</v>
      </c>
      <c r="F26" s="270"/>
      <c r="G26" s="271"/>
      <c r="H26" s="27" t="s">
        <v>66</v>
      </c>
      <c r="I26" s="84" t="s">
        <v>162</v>
      </c>
      <c r="J26" s="85" t="s">
        <v>295</v>
      </c>
      <c r="K26" s="77" t="s">
        <v>295</v>
      </c>
      <c r="L26" s="77" t="s">
        <v>295</v>
      </c>
      <c r="M26" s="77" t="s">
        <v>295</v>
      </c>
    </row>
    <row r="27" spans="1:13" ht="12.75" customHeight="1" x14ac:dyDescent="0.2">
      <c r="A27" s="225"/>
      <c r="B27" s="228"/>
      <c r="C27" s="25" t="s">
        <v>348</v>
      </c>
      <c r="D27" s="14"/>
      <c r="E27" s="195" t="s">
        <v>133</v>
      </c>
      <c r="F27" s="196"/>
      <c r="G27" s="197"/>
      <c r="H27" s="18" t="s">
        <v>132</v>
      </c>
      <c r="I27" s="15" t="s">
        <v>131</v>
      </c>
      <c r="J27" s="15" t="s">
        <v>300</v>
      </c>
      <c r="K27" s="45">
        <v>6</v>
      </c>
      <c r="L27" s="45"/>
      <c r="M27" s="45">
        <v>2</v>
      </c>
    </row>
    <row r="28" spans="1:13" ht="12.75" customHeight="1" x14ac:dyDescent="0.2">
      <c r="A28" s="225"/>
      <c r="B28" s="228"/>
      <c r="C28" s="26" t="s">
        <v>349</v>
      </c>
      <c r="D28" s="23"/>
      <c r="E28" s="269" t="s">
        <v>130</v>
      </c>
      <c r="F28" s="270"/>
      <c r="G28" s="271"/>
      <c r="H28" s="18" t="s">
        <v>129</v>
      </c>
      <c r="I28" s="15" t="s">
        <v>128</v>
      </c>
      <c r="J28" s="15" t="s">
        <v>331</v>
      </c>
      <c r="K28" s="77" t="s">
        <v>295</v>
      </c>
      <c r="L28" s="77" t="s">
        <v>295</v>
      </c>
      <c r="M28" s="77" t="s">
        <v>295</v>
      </c>
    </row>
    <row r="29" spans="1:13" ht="12.75" customHeight="1" x14ac:dyDescent="0.2">
      <c r="A29" s="225"/>
      <c r="B29" s="228"/>
      <c r="C29" s="143" t="s">
        <v>66</v>
      </c>
      <c r="D29" s="14"/>
      <c r="E29" s="195" t="s">
        <v>312</v>
      </c>
      <c r="F29" s="196"/>
      <c r="G29" s="197"/>
      <c r="H29" s="18" t="s">
        <v>66</v>
      </c>
      <c r="I29" s="15"/>
      <c r="J29" s="55" t="s">
        <v>295</v>
      </c>
      <c r="K29" s="77" t="s">
        <v>295</v>
      </c>
      <c r="L29" s="77" t="s">
        <v>295</v>
      </c>
      <c r="M29" s="77" t="s">
        <v>295</v>
      </c>
    </row>
    <row r="30" spans="1:13" ht="12.75" customHeight="1" x14ac:dyDescent="0.2">
      <c r="A30" s="225"/>
      <c r="B30" s="240"/>
      <c r="C30" s="143" t="s">
        <v>66</v>
      </c>
      <c r="D30" s="14"/>
      <c r="E30" s="195" t="s">
        <v>275</v>
      </c>
      <c r="F30" s="196"/>
      <c r="G30" s="197"/>
      <c r="H30" s="18" t="s">
        <v>66</v>
      </c>
      <c r="I30" s="15"/>
      <c r="J30" s="55" t="s">
        <v>295</v>
      </c>
      <c r="K30" s="45">
        <v>8</v>
      </c>
      <c r="L30" s="45">
        <v>1</v>
      </c>
      <c r="M30" s="45"/>
    </row>
    <row r="31" spans="1:13" ht="12.75" customHeight="1" x14ac:dyDescent="0.2">
      <c r="A31" s="225"/>
      <c r="B31" s="227">
        <v>11</v>
      </c>
      <c r="C31" s="36"/>
      <c r="D31" s="37" t="s">
        <v>98</v>
      </c>
      <c r="E31" s="70" t="s">
        <v>10</v>
      </c>
      <c r="F31" s="8"/>
      <c r="G31" s="76"/>
      <c r="H31" s="38"/>
      <c r="I31" s="39"/>
      <c r="J31" s="39"/>
      <c r="K31" s="140">
        <f>SUM(K32:K41)</f>
        <v>60</v>
      </c>
      <c r="L31" s="140">
        <f>SUM(L32:L41)</f>
        <v>16</v>
      </c>
      <c r="M31" s="140">
        <f>SUM(M32:M41)</f>
        <v>0</v>
      </c>
    </row>
    <row r="32" spans="1:13" ht="12.75" customHeight="1" x14ac:dyDescent="0.2">
      <c r="A32" s="225"/>
      <c r="B32" s="228"/>
      <c r="C32" s="107" t="s">
        <v>12</v>
      </c>
      <c r="D32" s="107" t="s">
        <v>87</v>
      </c>
      <c r="E32" s="297" t="s">
        <v>11</v>
      </c>
      <c r="F32" s="298"/>
      <c r="G32" s="299"/>
      <c r="H32" s="108" t="s">
        <v>129</v>
      </c>
      <c r="I32" s="109" t="s">
        <v>165</v>
      </c>
      <c r="J32" s="109" t="s">
        <v>301</v>
      </c>
      <c r="K32" s="110">
        <v>25</v>
      </c>
      <c r="L32" s="110">
        <v>4</v>
      </c>
      <c r="M32" s="110"/>
    </row>
    <row r="33" spans="1:13" ht="12.75" customHeight="1" x14ac:dyDescent="0.2">
      <c r="A33" s="225"/>
      <c r="B33" s="228"/>
      <c r="C33" s="111" t="s">
        <v>20</v>
      </c>
      <c r="D33" s="107" t="s">
        <v>88</v>
      </c>
      <c r="E33" s="297" t="s">
        <v>21</v>
      </c>
      <c r="F33" s="298"/>
      <c r="G33" s="299"/>
      <c r="H33" s="108" t="s">
        <v>129</v>
      </c>
      <c r="I33" s="109" t="s">
        <v>166</v>
      </c>
      <c r="J33" s="109" t="s">
        <v>301</v>
      </c>
      <c r="K33" s="110">
        <v>15</v>
      </c>
      <c r="L33" s="110">
        <v>4</v>
      </c>
      <c r="M33" s="110"/>
    </row>
    <row r="34" spans="1:13" ht="12.75" customHeight="1" x14ac:dyDescent="0.2">
      <c r="A34" s="225"/>
      <c r="B34" s="228"/>
      <c r="C34" s="234" t="s">
        <v>19</v>
      </c>
      <c r="D34" s="234" t="s">
        <v>89</v>
      </c>
      <c r="E34" s="195" t="s">
        <v>126</v>
      </c>
      <c r="F34" s="196"/>
      <c r="G34" s="197"/>
      <c r="H34" s="24" t="s">
        <v>129</v>
      </c>
      <c r="I34" s="15" t="s">
        <v>167</v>
      </c>
      <c r="J34" s="15" t="s">
        <v>300</v>
      </c>
      <c r="K34" s="288" t="s">
        <v>332</v>
      </c>
      <c r="L34" s="289"/>
      <c r="M34" s="290"/>
    </row>
    <row r="35" spans="1:13" ht="12.75" customHeight="1" x14ac:dyDescent="0.2">
      <c r="A35" s="225"/>
      <c r="B35" s="228"/>
      <c r="C35" s="235"/>
      <c r="D35" s="235"/>
      <c r="E35" s="62" t="s">
        <v>168</v>
      </c>
      <c r="F35" s="33">
        <v>1</v>
      </c>
      <c r="G35" s="64" t="s">
        <v>169</v>
      </c>
      <c r="H35" s="24" t="s">
        <v>170</v>
      </c>
      <c r="I35" s="15" t="s">
        <v>171</v>
      </c>
      <c r="J35" s="15" t="s">
        <v>300</v>
      </c>
      <c r="K35" s="291"/>
      <c r="L35" s="292"/>
      <c r="M35" s="293"/>
    </row>
    <row r="36" spans="1:13" ht="12.75" customHeight="1" x14ac:dyDescent="0.2">
      <c r="A36" s="225"/>
      <c r="B36" s="228"/>
      <c r="C36" s="235"/>
      <c r="D36" s="235"/>
      <c r="E36" s="62" t="s">
        <v>168</v>
      </c>
      <c r="F36" s="33">
        <v>2</v>
      </c>
      <c r="G36" s="64" t="s">
        <v>172</v>
      </c>
      <c r="H36" s="24" t="s">
        <v>170</v>
      </c>
      <c r="I36" s="15" t="s">
        <v>173</v>
      </c>
      <c r="J36" s="15" t="s">
        <v>300</v>
      </c>
      <c r="K36" s="291"/>
      <c r="L36" s="292"/>
      <c r="M36" s="293"/>
    </row>
    <row r="37" spans="1:13" ht="12.75" customHeight="1" x14ac:dyDescent="0.2">
      <c r="A37" s="225"/>
      <c r="B37" s="228"/>
      <c r="C37" s="235"/>
      <c r="D37" s="235"/>
      <c r="E37" s="62" t="s">
        <v>168</v>
      </c>
      <c r="F37" s="33">
        <v>3</v>
      </c>
      <c r="G37" s="64" t="s">
        <v>174</v>
      </c>
      <c r="H37" s="24" t="s">
        <v>170</v>
      </c>
      <c r="I37" s="15" t="s">
        <v>175</v>
      </c>
      <c r="J37" s="15" t="s">
        <v>300</v>
      </c>
      <c r="K37" s="291"/>
      <c r="L37" s="292"/>
      <c r="M37" s="293"/>
    </row>
    <row r="38" spans="1:13" ht="12.75" customHeight="1" x14ac:dyDescent="0.2">
      <c r="A38" s="225"/>
      <c r="B38" s="228"/>
      <c r="C38" s="303"/>
      <c r="D38" s="303"/>
      <c r="E38" s="62" t="s">
        <v>168</v>
      </c>
      <c r="F38" s="33">
        <v>4</v>
      </c>
      <c r="G38" s="64" t="s">
        <v>176</v>
      </c>
      <c r="H38" s="24" t="s">
        <v>170</v>
      </c>
      <c r="I38" s="15" t="s">
        <v>177</v>
      </c>
      <c r="J38" s="15" t="s">
        <v>300</v>
      </c>
      <c r="K38" s="294"/>
      <c r="L38" s="295"/>
      <c r="M38" s="296"/>
    </row>
    <row r="39" spans="1:13" ht="12.75" customHeight="1" x14ac:dyDescent="0.2">
      <c r="A39" s="225"/>
      <c r="B39" s="228"/>
      <c r="C39" s="111" t="s">
        <v>346</v>
      </c>
      <c r="D39" s="107" t="s">
        <v>90</v>
      </c>
      <c r="E39" s="297" t="s">
        <v>50</v>
      </c>
      <c r="F39" s="298"/>
      <c r="G39" s="299"/>
      <c r="H39" s="108" t="s">
        <v>129</v>
      </c>
      <c r="I39" s="109" t="s">
        <v>178</v>
      </c>
      <c r="J39" s="109" t="s">
        <v>301</v>
      </c>
      <c r="K39" s="110">
        <v>10</v>
      </c>
      <c r="L39" s="110">
        <v>4</v>
      </c>
      <c r="M39" s="110"/>
    </row>
    <row r="40" spans="1:13" ht="12.75" customHeight="1" x14ac:dyDescent="0.2">
      <c r="A40" s="225"/>
      <c r="B40" s="228"/>
      <c r="C40" s="111" t="s">
        <v>22</v>
      </c>
      <c r="D40" s="112" t="s">
        <v>179</v>
      </c>
      <c r="E40" s="297" t="s">
        <v>180</v>
      </c>
      <c r="F40" s="298"/>
      <c r="G40" s="299"/>
      <c r="H40" s="108" t="s">
        <v>129</v>
      </c>
      <c r="I40" s="113" t="s">
        <v>181</v>
      </c>
      <c r="J40" s="109" t="s">
        <v>301</v>
      </c>
      <c r="K40" s="110">
        <v>10</v>
      </c>
      <c r="L40" s="110">
        <v>4</v>
      </c>
      <c r="M40" s="110"/>
    </row>
    <row r="41" spans="1:13" ht="12.75" customHeight="1" x14ac:dyDescent="0.2">
      <c r="A41" s="225"/>
      <c r="B41" s="228"/>
      <c r="C41" s="141" t="s">
        <v>347</v>
      </c>
      <c r="D41" s="23"/>
      <c r="E41" s="269" t="s">
        <v>266</v>
      </c>
      <c r="F41" s="270"/>
      <c r="G41" s="271"/>
      <c r="H41" s="24" t="s">
        <v>129</v>
      </c>
      <c r="I41" s="15"/>
      <c r="J41" s="15" t="s">
        <v>302</v>
      </c>
      <c r="K41" s="77" t="s">
        <v>295</v>
      </c>
      <c r="L41" s="77" t="s">
        <v>295</v>
      </c>
      <c r="M41" s="77" t="s">
        <v>295</v>
      </c>
    </row>
    <row r="42" spans="1:13" ht="12.75" customHeight="1" x14ac:dyDescent="0.2">
      <c r="A42" s="225"/>
      <c r="B42" s="227">
        <v>12</v>
      </c>
      <c r="C42" s="36"/>
      <c r="D42" s="37" t="s">
        <v>97</v>
      </c>
      <c r="E42" s="70" t="s">
        <v>13</v>
      </c>
      <c r="F42" s="8"/>
      <c r="G42" s="76"/>
      <c r="H42" s="38"/>
      <c r="I42" s="39"/>
      <c r="J42" s="39"/>
      <c r="K42" s="140">
        <f>SUM(K43:K79)</f>
        <v>83</v>
      </c>
      <c r="L42" s="140">
        <f>SUM(L43:L79)</f>
        <v>5</v>
      </c>
      <c r="M42" s="140">
        <f>SUM(M43:M79)</f>
        <v>140</v>
      </c>
    </row>
    <row r="43" spans="1:13" ht="12.75" customHeight="1" x14ac:dyDescent="0.2">
      <c r="A43" s="225"/>
      <c r="B43" s="228"/>
      <c r="C43" s="272" t="s">
        <v>14</v>
      </c>
      <c r="D43" s="272" t="s">
        <v>91</v>
      </c>
      <c r="E43" s="275" t="s">
        <v>64</v>
      </c>
      <c r="F43" s="94">
        <v>1</v>
      </c>
      <c r="G43" s="95" t="s">
        <v>315</v>
      </c>
      <c r="H43" s="278" t="s">
        <v>9</v>
      </c>
      <c r="I43" s="96" t="s">
        <v>144</v>
      </c>
      <c r="J43" s="190" t="s">
        <v>323</v>
      </c>
      <c r="K43" s="210">
        <v>10</v>
      </c>
      <c r="L43" s="210"/>
      <c r="M43" s="210">
        <v>10</v>
      </c>
    </row>
    <row r="44" spans="1:13" ht="12.75" customHeight="1" x14ac:dyDescent="0.2">
      <c r="A44" s="225"/>
      <c r="B44" s="228"/>
      <c r="C44" s="273"/>
      <c r="D44" s="273"/>
      <c r="E44" s="276"/>
      <c r="F44" s="94">
        <v>2</v>
      </c>
      <c r="G44" s="97" t="s">
        <v>143</v>
      </c>
      <c r="H44" s="279"/>
      <c r="I44" s="96" t="s">
        <v>142</v>
      </c>
      <c r="J44" s="191"/>
      <c r="K44" s="211"/>
      <c r="L44" s="211"/>
      <c r="M44" s="211"/>
    </row>
    <row r="45" spans="1:13" ht="12.75" customHeight="1" x14ac:dyDescent="0.2">
      <c r="A45" s="225"/>
      <c r="B45" s="228"/>
      <c r="C45" s="273"/>
      <c r="D45" s="273"/>
      <c r="E45" s="276"/>
      <c r="F45" s="94">
        <v>3</v>
      </c>
      <c r="G45" s="97" t="s">
        <v>141</v>
      </c>
      <c r="H45" s="279"/>
      <c r="I45" s="96" t="s">
        <v>140</v>
      </c>
      <c r="J45" s="191"/>
      <c r="K45" s="211"/>
      <c r="L45" s="211"/>
      <c r="M45" s="211"/>
    </row>
    <row r="46" spans="1:13" ht="12.75" customHeight="1" x14ac:dyDescent="0.2">
      <c r="A46" s="225"/>
      <c r="B46" s="228"/>
      <c r="C46" s="274"/>
      <c r="D46" s="274"/>
      <c r="E46" s="277"/>
      <c r="F46" s="94">
        <v>4</v>
      </c>
      <c r="G46" s="97" t="s">
        <v>139</v>
      </c>
      <c r="H46" s="280"/>
      <c r="I46" s="96" t="s">
        <v>138</v>
      </c>
      <c r="J46" s="192"/>
      <c r="K46" s="212"/>
      <c r="L46" s="212"/>
      <c r="M46" s="212"/>
    </row>
    <row r="47" spans="1:13" ht="12.75" customHeight="1" x14ac:dyDescent="0.2">
      <c r="A47" s="225"/>
      <c r="B47" s="228"/>
      <c r="C47" s="281">
        <v>12.21</v>
      </c>
      <c r="D47" s="272" t="s">
        <v>99</v>
      </c>
      <c r="E47" s="275" t="s">
        <v>267</v>
      </c>
      <c r="F47" s="94">
        <v>1</v>
      </c>
      <c r="G47" s="97" t="s">
        <v>189</v>
      </c>
      <c r="H47" s="283" t="s">
        <v>16</v>
      </c>
      <c r="I47" s="96"/>
      <c r="J47" s="285" t="s">
        <v>339</v>
      </c>
      <c r="K47" s="210">
        <v>25</v>
      </c>
      <c r="L47" s="210"/>
      <c r="M47" s="210">
        <v>50</v>
      </c>
    </row>
    <row r="48" spans="1:13" ht="12.75" customHeight="1" x14ac:dyDescent="0.2">
      <c r="A48" s="225"/>
      <c r="B48" s="228"/>
      <c r="C48" s="282"/>
      <c r="D48" s="273"/>
      <c r="E48" s="276"/>
      <c r="F48" s="94">
        <v>2</v>
      </c>
      <c r="G48" s="98" t="s">
        <v>191</v>
      </c>
      <c r="H48" s="284"/>
      <c r="I48" s="96"/>
      <c r="J48" s="286"/>
      <c r="K48" s="211"/>
      <c r="L48" s="211"/>
      <c r="M48" s="211"/>
    </row>
    <row r="49" spans="1:13" ht="12.75" customHeight="1" x14ac:dyDescent="0.2">
      <c r="A49" s="225"/>
      <c r="B49" s="228"/>
      <c r="C49" s="282"/>
      <c r="D49" s="273"/>
      <c r="E49" s="276"/>
      <c r="F49" s="94">
        <v>3</v>
      </c>
      <c r="G49" s="98" t="s">
        <v>193</v>
      </c>
      <c r="H49" s="284"/>
      <c r="I49" s="96"/>
      <c r="J49" s="286"/>
      <c r="K49" s="211"/>
      <c r="L49" s="211"/>
      <c r="M49" s="211"/>
    </row>
    <row r="50" spans="1:13" ht="12.75" customHeight="1" x14ac:dyDescent="0.2">
      <c r="A50" s="225"/>
      <c r="B50" s="228"/>
      <c r="C50" s="282"/>
      <c r="D50" s="273"/>
      <c r="E50" s="276"/>
      <c r="F50" s="94">
        <v>4</v>
      </c>
      <c r="G50" s="98" t="s">
        <v>195</v>
      </c>
      <c r="H50" s="284"/>
      <c r="I50" s="96"/>
      <c r="J50" s="286"/>
      <c r="K50" s="211"/>
      <c r="L50" s="211"/>
      <c r="M50" s="211"/>
    </row>
    <row r="51" spans="1:13" ht="12.75" customHeight="1" x14ac:dyDescent="0.2">
      <c r="A51" s="225"/>
      <c r="B51" s="228"/>
      <c r="C51" s="282"/>
      <c r="D51" s="273"/>
      <c r="E51" s="276"/>
      <c r="F51" s="94">
        <v>5</v>
      </c>
      <c r="G51" s="98" t="s">
        <v>197</v>
      </c>
      <c r="H51" s="284"/>
      <c r="I51" s="96"/>
      <c r="J51" s="286"/>
      <c r="K51" s="211"/>
      <c r="L51" s="211"/>
      <c r="M51" s="211"/>
    </row>
    <row r="52" spans="1:13" ht="12.75" customHeight="1" x14ac:dyDescent="0.2">
      <c r="A52" s="225"/>
      <c r="B52" s="228"/>
      <c r="C52" s="282"/>
      <c r="D52" s="273"/>
      <c r="E52" s="276"/>
      <c r="F52" s="94">
        <v>6</v>
      </c>
      <c r="G52" s="98" t="s">
        <v>199</v>
      </c>
      <c r="H52" s="284"/>
      <c r="I52" s="96"/>
      <c r="J52" s="286"/>
      <c r="K52" s="211"/>
      <c r="L52" s="211"/>
      <c r="M52" s="211"/>
    </row>
    <row r="53" spans="1:13" ht="12.75" customHeight="1" x14ac:dyDescent="0.2">
      <c r="A53" s="225"/>
      <c r="B53" s="228"/>
      <c r="C53" s="282"/>
      <c r="D53" s="273"/>
      <c r="E53" s="276"/>
      <c r="F53" s="94">
        <v>7</v>
      </c>
      <c r="G53" s="98" t="s">
        <v>201</v>
      </c>
      <c r="H53" s="284"/>
      <c r="I53" s="96"/>
      <c r="J53" s="286"/>
      <c r="K53" s="211"/>
      <c r="L53" s="211"/>
      <c r="M53" s="211"/>
    </row>
    <row r="54" spans="1:13" ht="12.75" customHeight="1" x14ac:dyDescent="0.2">
      <c r="A54" s="225"/>
      <c r="B54" s="228"/>
      <c r="C54" s="282"/>
      <c r="D54" s="273"/>
      <c r="E54" s="276"/>
      <c r="F54" s="94">
        <v>8</v>
      </c>
      <c r="G54" s="98" t="s">
        <v>203</v>
      </c>
      <c r="H54" s="284"/>
      <c r="I54" s="96"/>
      <c r="J54" s="287"/>
      <c r="K54" s="212"/>
      <c r="L54" s="212"/>
      <c r="M54" s="212"/>
    </row>
    <row r="55" spans="1:13" ht="12.75" customHeight="1" x14ac:dyDescent="0.2">
      <c r="A55" s="225"/>
      <c r="B55" s="228"/>
      <c r="C55" s="281">
        <v>12.22</v>
      </c>
      <c r="D55" s="272" t="s">
        <v>99</v>
      </c>
      <c r="E55" s="275" t="s">
        <v>268</v>
      </c>
      <c r="F55" s="94">
        <v>1</v>
      </c>
      <c r="G55" s="97" t="s">
        <v>189</v>
      </c>
      <c r="H55" s="283" t="s">
        <v>16</v>
      </c>
      <c r="I55" s="96"/>
      <c r="J55" s="285" t="s">
        <v>339</v>
      </c>
      <c r="K55" s="210">
        <v>12</v>
      </c>
      <c r="L55" s="210"/>
      <c r="M55" s="210">
        <v>25</v>
      </c>
    </row>
    <row r="56" spans="1:13" ht="12.75" customHeight="1" x14ac:dyDescent="0.2">
      <c r="A56" s="225"/>
      <c r="B56" s="228"/>
      <c r="C56" s="282"/>
      <c r="D56" s="273"/>
      <c r="E56" s="276"/>
      <c r="F56" s="94">
        <v>2</v>
      </c>
      <c r="G56" s="98" t="s">
        <v>191</v>
      </c>
      <c r="H56" s="284"/>
      <c r="I56" s="96"/>
      <c r="J56" s="286"/>
      <c r="K56" s="211"/>
      <c r="L56" s="211"/>
      <c r="M56" s="211"/>
    </row>
    <row r="57" spans="1:13" ht="12.75" customHeight="1" x14ac:dyDescent="0.2">
      <c r="A57" s="225"/>
      <c r="B57" s="228"/>
      <c r="C57" s="282"/>
      <c r="D57" s="273"/>
      <c r="E57" s="276"/>
      <c r="F57" s="94">
        <v>3</v>
      </c>
      <c r="G57" s="98" t="s">
        <v>193</v>
      </c>
      <c r="H57" s="284"/>
      <c r="I57" s="96"/>
      <c r="J57" s="286"/>
      <c r="K57" s="211"/>
      <c r="L57" s="211"/>
      <c r="M57" s="211"/>
    </row>
    <row r="58" spans="1:13" ht="12.75" customHeight="1" x14ac:dyDescent="0.2">
      <c r="A58" s="225"/>
      <c r="B58" s="228"/>
      <c r="C58" s="282"/>
      <c r="D58" s="273"/>
      <c r="E58" s="276"/>
      <c r="F58" s="94">
        <v>4</v>
      </c>
      <c r="G58" s="98" t="s">
        <v>195</v>
      </c>
      <c r="H58" s="284"/>
      <c r="I58" s="96"/>
      <c r="J58" s="286"/>
      <c r="K58" s="211"/>
      <c r="L58" s="211"/>
      <c r="M58" s="211"/>
    </row>
    <row r="59" spans="1:13" ht="12.75" customHeight="1" x14ac:dyDescent="0.2">
      <c r="A59" s="225"/>
      <c r="B59" s="228"/>
      <c r="C59" s="282"/>
      <c r="D59" s="273"/>
      <c r="E59" s="276"/>
      <c r="F59" s="99">
        <v>5</v>
      </c>
      <c r="G59" s="100" t="s">
        <v>197</v>
      </c>
      <c r="H59" s="284"/>
      <c r="I59" s="96"/>
      <c r="J59" s="286"/>
      <c r="K59" s="211"/>
      <c r="L59" s="211"/>
      <c r="M59" s="211"/>
    </row>
    <row r="60" spans="1:13" ht="12.75" customHeight="1" x14ac:dyDescent="0.2">
      <c r="A60" s="225"/>
      <c r="B60" s="228"/>
      <c r="C60" s="282"/>
      <c r="D60" s="273"/>
      <c r="E60" s="276"/>
      <c r="F60" s="99">
        <v>6</v>
      </c>
      <c r="G60" s="100" t="s">
        <v>199</v>
      </c>
      <c r="H60" s="284"/>
      <c r="I60" s="96"/>
      <c r="J60" s="286"/>
      <c r="K60" s="211"/>
      <c r="L60" s="211"/>
      <c r="M60" s="211"/>
    </row>
    <row r="61" spans="1:13" ht="12.75" customHeight="1" x14ac:dyDescent="0.2">
      <c r="A61" s="225"/>
      <c r="B61" s="228"/>
      <c r="C61" s="282"/>
      <c r="D61" s="273"/>
      <c r="E61" s="276"/>
      <c r="F61" s="99">
        <v>7</v>
      </c>
      <c r="G61" s="100" t="s">
        <v>201</v>
      </c>
      <c r="H61" s="284"/>
      <c r="I61" s="96"/>
      <c r="J61" s="286"/>
      <c r="K61" s="211"/>
      <c r="L61" s="211"/>
      <c r="M61" s="211"/>
    </row>
    <row r="62" spans="1:13" ht="12.75" customHeight="1" x14ac:dyDescent="0.2">
      <c r="A62" s="225"/>
      <c r="B62" s="228"/>
      <c r="C62" s="282"/>
      <c r="D62" s="273"/>
      <c r="E62" s="276"/>
      <c r="F62" s="99">
        <v>8</v>
      </c>
      <c r="G62" s="100" t="s">
        <v>203</v>
      </c>
      <c r="H62" s="284"/>
      <c r="I62" s="96"/>
      <c r="J62" s="287"/>
      <c r="K62" s="212"/>
      <c r="L62" s="212"/>
      <c r="M62" s="212"/>
    </row>
    <row r="63" spans="1:13" ht="12.75" customHeight="1" x14ac:dyDescent="0.2">
      <c r="A63" s="225"/>
      <c r="B63" s="228"/>
      <c r="C63" s="281">
        <v>12.23</v>
      </c>
      <c r="D63" s="272" t="s">
        <v>99</v>
      </c>
      <c r="E63" s="275" t="s">
        <v>269</v>
      </c>
      <c r="F63" s="94">
        <v>1</v>
      </c>
      <c r="G63" s="97" t="s">
        <v>189</v>
      </c>
      <c r="H63" s="283" t="s">
        <v>16</v>
      </c>
      <c r="I63" s="96"/>
      <c r="J63" s="285" t="s">
        <v>339</v>
      </c>
      <c r="K63" s="210">
        <v>12</v>
      </c>
      <c r="L63" s="210"/>
      <c r="M63" s="210">
        <v>25</v>
      </c>
    </row>
    <row r="64" spans="1:13" ht="12.75" customHeight="1" x14ac:dyDescent="0.2">
      <c r="A64" s="225"/>
      <c r="B64" s="228"/>
      <c r="C64" s="282"/>
      <c r="D64" s="273"/>
      <c r="E64" s="276"/>
      <c r="F64" s="94">
        <v>2</v>
      </c>
      <c r="G64" s="98" t="s">
        <v>191</v>
      </c>
      <c r="H64" s="284"/>
      <c r="I64" s="96"/>
      <c r="J64" s="286"/>
      <c r="K64" s="211"/>
      <c r="L64" s="211"/>
      <c r="M64" s="211"/>
    </row>
    <row r="65" spans="1:13" ht="12.75" customHeight="1" x14ac:dyDescent="0.2">
      <c r="A65" s="225"/>
      <c r="B65" s="228"/>
      <c r="C65" s="282"/>
      <c r="D65" s="273"/>
      <c r="E65" s="276"/>
      <c r="F65" s="94">
        <v>3</v>
      </c>
      <c r="G65" s="98" t="s">
        <v>193</v>
      </c>
      <c r="H65" s="284"/>
      <c r="I65" s="96"/>
      <c r="J65" s="286"/>
      <c r="K65" s="211"/>
      <c r="L65" s="211"/>
      <c r="M65" s="211"/>
    </row>
    <row r="66" spans="1:13" ht="12.75" customHeight="1" x14ac:dyDescent="0.2">
      <c r="A66" s="225"/>
      <c r="B66" s="228"/>
      <c r="C66" s="282"/>
      <c r="D66" s="273"/>
      <c r="E66" s="276"/>
      <c r="F66" s="94">
        <v>4</v>
      </c>
      <c r="G66" s="98" t="s">
        <v>195</v>
      </c>
      <c r="H66" s="284"/>
      <c r="I66" s="96"/>
      <c r="J66" s="286"/>
      <c r="K66" s="211"/>
      <c r="L66" s="211"/>
      <c r="M66" s="211"/>
    </row>
    <row r="67" spans="1:13" ht="12.75" customHeight="1" x14ac:dyDescent="0.2">
      <c r="A67" s="225"/>
      <c r="B67" s="228"/>
      <c r="C67" s="282"/>
      <c r="D67" s="273"/>
      <c r="E67" s="276"/>
      <c r="F67" s="99">
        <v>5</v>
      </c>
      <c r="G67" s="100" t="s">
        <v>197</v>
      </c>
      <c r="H67" s="284"/>
      <c r="I67" s="96"/>
      <c r="J67" s="286"/>
      <c r="K67" s="211"/>
      <c r="L67" s="211"/>
      <c r="M67" s="211"/>
    </row>
    <row r="68" spans="1:13" ht="12.75" customHeight="1" x14ac:dyDescent="0.2">
      <c r="A68" s="225"/>
      <c r="B68" s="228"/>
      <c r="C68" s="282"/>
      <c r="D68" s="273"/>
      <c r="E68" s="276"/>
      <c r="F68" s="99">
        <v>6</v>
      </c>
      <c r="G68" s="100" t="s">
        <v>199</v>
      </c>
      <c r="H68" s="284"/>
      <c r="I68" s="96"/>
      <c r="J68" s="286"/>
      <c r="K68" s="211"/>
      <c r="L68" s="211"/>
      <c r="M68" s="211"/>
    </row>
    <row r="69" spans="1:13" ht="12.75" customHeight="1" x14ac:dyDescent="0.2">
      <c r="A69" s="225"/>
      <c r="B69" s="228"/>
      <c r="C69" s="282"/>
      <c r="D69" s="273"/>
      <c r="E69" s="276"/>
      <c r="F69" s="99">
        <v>7</v>
      </c>
      <c r="G69" s="100" t="s">
        <v>201</v>
      </c>
      <c r="H69" s="284"/>
      <c r="I69" s="96"/>
      <c r="J69" s="286"/>
      <c r="K69" s="211"/>
      <c r="L69" s="211"/>
      <c r="M69" s="211"/>
    </row>
    <row r="70" spans="1:13" ht="12.75" customHeight="1" x14ac:dyDescent="0.2">
      <c r="A70" s="225"/>
      <c r="B70" s="228"/>
      <c r="C70" s="282"/>
      <c r="D70" s="273"/>
      <c r="E70" s="276"/>
      <c r="F70" s="99">
        <v>8</v>
      </c>
      <c r="G70" s="100" t="s">
        <v>203</v>
      </c>
      <c r="H70" s="284"/>
      <c r="I70" s="96"/>
      <c r="J70" s="287"/>
      <c r="K70" s="212"/>
      <c r="L70" s="212"/>
      <c r="M70" s="212"/>
    </row>
    <row r="71" spans="1:13" ht="12.75" customHeight="1" x14ac:dyDescent="0.2">
      <c r="A71" s="225"/>
      <c r="B71" s="228"/>
      <c r="C71" s="281">
        <v>12.24</v>
      </c>
      <c r="D71" s="272" t="s">
        <v>99</v>
      </c>
      <c r="E71" s="275" t="s">
        <v>270</v>
      </c>
      <c r="F71" s="99">
        <v>1</v>
      </c>
      <c r="G71" s="101" t="s">
        <v>189</v>
      </c>
      <c r="H71" s="283" t="s">
        <v>16</v>
      </c>
      <c r="I71" s="96"/>
      <c r="J71" s="285" t="s">
        <v>339</v>
      </c>
      <c r="K71" s="210">
        <v>12</v>
      </c>
      <c r="L71" s="210"/>
      <c r="M71" s="210">
        <v>25</v>
      </c>
    </row>
    <row r="72" spans="1:13" ht="12.75" customHeight="1" x14ac:dyDescent="0.2">
      <c r="A72" s="225"/>
      <c r="B72" s="228"/>
      <c r="C72" s="282"/>
      <c r="D72" s="273"/>
      <c r="E72" s="276"/>
      <c r="F72" s="99">
        <v>2</v>
      </c>
      <c r="G72" s="100" t="s">
        <v>191</v>
      </c>
      <c r="H72" s="284"/>
      <c r="I72" s="96"/>
      <c r="J72" s="286"/>
      <c r="K72" s="211"/>
      <c r="L72" s="211"/>
      <c r="M72" s="211"/>
    </row>
    <row r="73" spans="1:13" ht="12.75" customHeight="1" x14ac:dyDescent="0.2">
      <c r="A73" s="225"/>
      <c r="B73" s="228"/>
      <c r="C73" s="282"/>
      <c r="D73" s="273"/>
      <c r="E73" s="276"/>
      <c r="F73" s="99">
        <v>3</v>
      </c>
      <c r="G73" s="100" t="s">
        <v>193</v>
      </c>
      <c r="H73" s="284"/>
      <c r="I73" s="96"/>
      <c r="J73" s="286"/>
      <c r="K73" s="211"/>
      <c r="L73" s="211"/>
      <c r="M73" s="211"/>
    </row>
    <row r="74" spans="1:13" ht="12.75" customHeight="1" x14ac:dyDescent="0.2">
      <c r="A74" s="225"/>
      <c r="B74" s="228"/>
      <c r="C74" s="282"/>
      <c r="D74" s="273"/>
      <c r="E74" s="276"/>
      <c r="F74" s="94">
        <v>4</v>
      </c>
      <c r="G74" s="98" t="s">
        <v>195</v>
      </c>
      <c r="H74" s="284"/>
      <c r="I74" s="96"/>
      <c r="J74" s="286"/>
      <c r="K74" s="211"/>
      <c r="L74" s="211"/>
      <c r="M74" s="211"/>
    </row>
    <row r="75" spans="1:13" ht="12.75" customHeight="1" x14ac:dyDescent="0.2">
      <c r="A75" s="225"/>
      <c r="B75" s="228"/>
      <c r="C75" s="282"/>
      <c r="D75" s="273"/>
      <c r="E75" s="276"/>
      <c r="F75" s="94">
        <v>5</v>
      </c>
      <c r="G75" s="98" t="s">
        <v>197</v>
      </c>
      <c r="H75" s="284"/>
      <c r="I75" s="96"/>
      <c r="J75" s="286"/>
      <c r="K75" s="211"/>
      <c r="L75" s="211"/>
      <c r="M75" s="211"/>
    </row>
    <row r="76" spans="1:13" ht="12.75" customHeight="1" x14ac:dyDescent="0.2">
      <c r="A76" s="225"/>
      <c r="B76" s="228"/>
      <c r="C76" s="282"/>
      <c r="D76" s="273"/>
      <c r="E76" s="276"/>
      <c r="F76" s="94">
        <v>6</v>
      </c>
      <c r="G76" s="98" t="s">
        <v>199</v>
      </c>
      <c r="H76" s="284"/>
      <c r="I76" s="96"/>
      <c r="J76" s="286"/>
      <c r="K76" s="211"/>
      <c r="L76" s="211"/>
      <c r="M76" s="211"/>
    </row>
    <row r="77" spans="1:13" ht="12.75" customHeight="1" x14ac:dyDescent="0.2">
      <c r="A77" s="225"/>
      <c r="B77" s="228"/>
      <c r="C77" s="282"/>
      <c r="D77" s="273"/>
      <c r="E77" s="276"/>
      <c r="F77" s="94">
        <v>7</v>
      </c>
      <c r="G77" s="98" t="s">
        <v>201</v>
      </c>
      <c r="H77" s="284"/>
      <c r="I77" s="96"/>
      <c r="J77" s="286"/>
      <c r="K77" s="211"/>
      <c r="L77" s="211"/>
      <c r="M77" s="211"/>
    </row>
    <row r="78" spans="1:13" ht="12.75" customHeight="1" x14ac:dyDescent="0.2">
      <c r="A78" s="225"/>
      <c r="B78" s="228"/>
      <c r="C78" s="282"/>
      <c r="D78" s="273"/>
      <c r="E78" s="276"/>
      <c r="F78" s="94">
        <v>8</v>
      </c>
      <c r="G78" s="98" t="s">
        <v>203</v>
      </c>
      <c r="H78" s="284"/>
      <c r="I78" s="96"/>
      <c r="J78" s="287"/>
      <c r="K78" s="212"/>
      <c r="L78" s="212"/>
      <c r="M78" s="212"/>
    </row>
    <row r="79" spans="1:13" ht="12.75" customHeight="1" x14ac:dyDescent="0.2">
      <c r="A79" s="225"/>
      <c r="B79" s="240"/>
      <c r="C79" s="102">
        <v>12.3</v>
      </c>
      <c r="D79" s="103" t="s">
        <v>92</v>
      </c>
      <c r="E79" s="262" t="s">
        <v>18</v>
      </c>
      <c r="F79" s="263"/>
      <c r="G79" s="264"/>
      <c r="H79" s="104" t="s">
        <v>129</v>
      </c>
      <c r="I79" s="96" t="s">
        <v>182</v>
      </c>
      <c r="J79" s="105" t="s">
        <v>295</v>
      </c>
      <c r="K79" s="106">
        <v>12</v>
      </c>
      <c r="L79" s="106">
        <v>5</v>
      </c>
      <c r="M79" s="106">
        <v>5</v>
      </c>
    </row>
    <row r="80" spans="1:13" ht="12.75" customHeight="1" x14ac:dyDescent="0.2">
      <c r="A80" s="225"/>
      <c r="B80" s="227">
        <v>13</v>
      </c>
      <c r="C80" s="36"/>
      <c r="D80" s="37" t="s">
        <v>96</v>
      </c>
      <c r="E80" s="265" t="s">
        <v>15</v>
      </c>
      <c r="F80" s="265"/>
      <c r="G80" s="265"/>
      <c r="H80" s="38"/>
      <c r="I80" s="39"/>
      <c r="J80" s="39"/>
      <c r="K80" s="140">
        <f>SUM(K81:K88)</f>
        <v>4</v>
      </c>
      <c r="L80" s="140">
        <f>SUM(L81:L88)</f>
        <v>0</v>
      </c>
      <c r="M80" s="140">
        <f>SUM(M81:M88)</f>
        <v>16</v>
      </c>
    </row>
    <row r="81" spans="1:13" ht="12.75" customHeight="1" x14ac:dyDescent="0.2">
      <c r="A81" s="225"/>
      <c r="B81" s="228"/>
      <c r="C81" s="232">
        <v>13.1</v>
      </c>
      <c r="D81" s="243" t="s">
        <v>93</v>
      </c>
      <c r="E81" s="236" t="s">
        <v>183</v>
      </c>
      <c r="F81" s="33">
        <v>1</v>
      </c>
      <c r="G81" s="64" t="s">
        <v>137</v>
      </c>
      <c r="H81" s="251" t="s">
        <v>58</v>
      </c>
      <c r="I81" s="15" t="s">
        <v>184</v>
      </c>
      <c r="J81" s="187" t="s">
        <v>322</v>
      </c>
      <c r="K81" s="35">
        <v>1</v>
      </c>
      <c r="L81" s="35"/>
      <c r="M81" s="35">
        <v>4</v>
      </c>
    </row>
    <row r="82" spans="1:13" ht="12.75" customHeight="1" x14ac:dyDescent="0.2">
      <c r="A82" s="225"/>
      <c r="B82" s="228"/>
      <c r="C82" s="233"/>
      <c r="D82" s="267"/>
      <c r="E82" s="237"/>
      <c r="F82" s="33">
        <v>2</v>
      </c>
      <c r="G82" s="20" t="s">
        <v>136</v>
      </c>
      <c r="H82" s="252"/>
      <c r="I82" s="15" t="s">
        <v>185</v>
      </c>
      <c r="J82" s="188"/>
      <c r="K82" s="35">
        <v>1</v>
      </c>
      <c r="L82" s="35"/>
      <c r="M82" s="35">
        <v>4</v>
      </c>
    </row>
    <row r="83" spans="1:13" ht="12.75" customHeight="1" x14ac:dyDescent="0.2">
      <c r="A83" s="225"/>
      <c r="B83" s="228"/>
      <c r="C83" s="233"/>
      <c r="D83" s="267"/>
      <c r="E83" s="237"/>
      <c r="F83" s="33">
        <v>3</v>
      </c>
      <c r="G83" s="20" t="s">
        <v>135</v>
      </c>
      <c r="H83" s="252"/>
      <c r="I83" s="15" t="s">
        <v>186</v>
      </c>
      <c r="J83" s="188"/>
      <c r="K83" s="35">
        <v>1</v>
      </c>
      <c r="L83" s="35"/>
      <c r="M83" s="35">
        <v>4</v>
      </c>
    </row>
    <row r="84" spans="1:13" ht="12.75" customHeight="1" x14ac:dyDescent="0.2">
      <c r="A84" s="225"/>
      <c r="B84" s="228"/>
      <c r="C84" s="233"/>
      <c r="D84" s="244"/>
      <c r="E84" s="268"/>
      <c r="F84" s="33">
        <v>4</v>
      </c>
      <c r="G84" s="20" t="s">
        <v>134</v>
      </c>
      <c r="H84" s="253"/>
      <c r="I84" s="15" t="s">
        <v>187</v>
      </c>
      <c r="J84" s="189"/>
      <c r="K84" s="35">
        <v>1</v>
      </c>
      <c r="L84" s="35"/>
      <c r="M84" s="35">
        <v>4</v>
      </c>
    </row>
    <row r="85" spans="1:13" ht="12.75" customHeight="1" x14ac:dyDescent="0.2">
      <c r="A85" s="225"/>
      <c r="B85" s="228"/>
      <c r="C85" s="233"/>
      <c r="D85" s="243" t="s">
        <v>94</v>
      </c>
      <c r="E85" s="245" t="s">
        <v>125</v>
      </c>
      <c r="F85" s="254"/>
      <c r="G85" s="255"/>
      <c r="H85" s="258" t="s">
        <v>16</v>
      </c>
      <c r="I85" s="260" t="s">
        <v>162</v>
      </c>
      <c r="J85" s="260" t="s">
        <v>303</v>
      </c>
      <c r="K85" s="77" t="s">
        <v>295</v>
      </c>
      <c r="L85" s="77" t="s">
        <v>295</v>
      </c>
      <c r="M85" s="77" t="s">
        <v>295</v>
      </c>
    </row>
    <row r="86" spans="1:13" ht="12.75" customHeight="1" x14ac:dyDescent="0.2">
      <c r="A86" s="225"/>
      <c r="B86" s="228"/>
      <c r="C86" s="266"/>
      <c r="D86" s="244"/>
      <c r="E86" s="246"/>
      <c r="F86" s="256"/>
      <c r="G86" s="257"/>
      <c r="H86" s="259"/>
      <c r="I86" s="261"/>
      <c r="J86" s="261"/>
      <c r="K86" s="77" t="s">
        <v>295</v>
      </c>
      <c r="L86" s="77" t="s">
        <v>295</v>
      </c>
      <c r="M86" s="77" t="s">
        <v>295</v>
      </c>
    </row>
    <row r="87" spans="1:13" ht="12.75" customHeight="1" x14ac:dyDescent="0.2">
      <c r="A87" s="225"/>
      <c r="B87" s="228"/>
      <c r="C87" s="31">
        <v>13.2</v>
      </c>
      <c r="D87" s="23" t="s">
        <v>95</v>
      </c>
      <c r="E87" s="269" t="s">
        <v>17</v>
      </c>
      <c r="F87" s="270"/>
      <c r="G87" s="271"/>
      <c r="H87" s="32" t="s">
        <v>129</v>
      </c>
      <c r="I87" s="84" t="s">
        <v>188</v>
      </c>
      <c r="J87" s="84" t="s">
        <v>303</v>
      </c>
      <c r="K87" s="77" t="s">
        <v>295</v>
      </c>
      <c r="L87" s="77" t="s">
        <v>295</v>
      </c>
      <c r="M87" s="77" t="s">
        <v>295</v>
      </c>
    </row>
    <row r="88" spans="1:13" ht="12.75" customHeight="1" x14ac:dyDescent="0.2">
      <c r="A88" s="225"/>
      <c r="B88" s="228"/>
      <c r="C88" s="31">
        <v>13.3</v>
      </c>
      <c r="D88" s="23" t="s">
        <v>124</v>
      </c>
      <c r="E88" s="269" t="s">
        <v>65</v>
      </c>
      <c r="F88" s="270"/>
      <c r="G88" s="271"/>
      <c r="H88" s="32" t="s">
        <v>66</v>
      </c>
      <c r="I88" s="84" t="s">
        <v>162</v>
      </c>
      <c r="J88" s="84" t="s">
        <v>303</v>
      </c>
      <c r="K88" s="77" t="s">
        <v>295</v>
      </c>
      <c r="L88" s="77" t="s">
        <v>295</v>
      </c>
      <c r="M88" s="77" t="s">
        <v>295</v>
      </c>
    </row>
    <row r="89" spans="1:13" ht="12.75" customHeight="1" x14ac:dyDescent="0.2">
      <c r="A89" s="225" t="s">
        <v>345</v>
      </c>
      <c r="B89" s="227">
        <v>20</v>
      </c>
      <c r="C89" s="36"/>
      <c r="D89" s="37" t="s">
        <v>68</v>
      </c>
      <c r="E89" s="70" t="s">
        <v>30</v>
      </c>
      <c r="F89" s="8"/>
      <c r="G89" s="76"/>
      <c r="H89" s="38"/>
      <c r="I89" s="39"/>
      <c r="J89" s="39"/>
      <c r="K89" s="140">
        <f>SUM(K90:K112)</f>
        <v>192</v>
      </c>
      <c r="L89" s="140">
        <f>SUM(L90:L112)</f>
        <v>0</v>
      </c>
      <c r="M89" s="140">
        <f>SUM(M90:M112)</f>
        <v>257</v>
      </c>
    </row>
    <row r="90" spans="1:13" ht="12.75" customHeight="1" x14ac:dyDescent="0.2">
      <c r="A90" s="225"/>
      <c r="B90" s="228"/>
      <c r="C90" s="232">
        <v>20.100000000000001</v>
      </c>
      <c r="D90" s="234" t="s">
        <v>99</v>
      </c>
      <c r="E90" s="249" t="s">
        <v>31</v>
      </c>
      <c r="F90" s="33">
        <v>1</v>
      </c>
      <c r="G90" s="64" t="s">
        <v>189</v>
      </c>
      <c r="H90" s="251" t="s">
        <v>16</v>
      </c>
      <c r="I90" s="15" t="s">
        <v>190</v>
      </c>
      <c r="J90" s="184" t="s">
        <v>340</v>
      </c>
      <c r="K90" s="207">
        <v>70</v>
      </c>
      <c r="L90" s="207"/>
      <c r="M90" s="207">
        <v>90</v>
      </c>
    </row>
    <row r="91" spans="1:13" ht="12.75" customHeight="1" x14ac:dyDescent="0.2">
      <c r="A91" s="225"/>
      <c r="B91" s="228"/>
      <c r="C91" s="233"/>
      <c r="D91" s="235"/>
      <c r="E91" s="250"/>
      <c r="F91" s="33">
        <v>2</v>
      </c>
      <c r="G91" s="20" t="s">
        <v>191</v>
      </c>
      <c r="H91" s="252"/>
      <c r="I91" s="15" t="s">
        <v>192</v>
      </c>
      <c r="J91" s="185"/>
      <c r="K91" s="208"/>
      <c r="L91" s="208"/>
      <c r="M91" s="208"/>
    </row>
    <row r="92" spans="1:13" ht="12.75" customHeight="1" x14ac:dyDescent="0.2">
      <c r="A92" s="225"/>
      <c r="B92" s="228"/>
      <c r="C92" s="233"/>
      <c r="D92" s="235"/>
      <c r="E92" s="250"/>
      <c r="F92" s="33">
        <v>3</v>
      </c>
      <c r="G92" s="20" t="s">
        <v>193</v>
      </c>
      <c r="H92" s="252"/>
      <c r="I92" s="15" t="s">
        <v>194</v>
      </c>
      <c r="J92" s="185"/>
      <c r="K92" s="208"/>
      <c r="L92" s="208"/>
      <c r="M92" s="208"/>
    </row>
    <row r="93" spans="1:13" ht="12.75" customHeight="1" x14ac:dyDescent="0.2">
      <c r="A93" s="225"/>
      <c r="B93" s="228"/>
      <c r="C93" s="233"/>
      <c r="D93" s="235"/>
      <c r="E93" s="250"/>
      <c r="F93" s="33">
        <v>4</v>
      </c>
      <c r="G93" s="20" t="s">
        <v>195</v>
      </c>
      <c r="H93" s="252"/>
      <c r="I93" s="15" t="s">
        <v>196</v>
      </c>
      <c r="J93" s="185"/>
      <c r="K93" s="208"/>
      <c r="L93" s="208"/>
      <c r="M93" s="208"/>
    </row>
    <row r="94" spans="1:13" ht="12.75" customHeight="1" x14ac:dyDescent="0.2">
      <c r="A94" s="225"/>
      <c r="B94" s="228"/>
      <c r="C94" s="233"/>
      <c r="D94" s="235"/>
      <c r="E94" s="250"/>
      <c r="F94" s="33">
        <v>5</v>
      </c>
      <c r="G94" s="20" t="s">
        <v>197</v>
      </c>
      <c r="H94" s="252"/>
      <c r="I94" s="15" t="s">
        <v>198</v>
      </c>
      <c r="J94" s="185"/>
      <c r="K94" s="208"/>
      <c r="L94" s="208"/>
      <c r="M94" s="208"/>
    </row>
    <row r="95" spans="1:13" ht="12.75" customHeight="1" x14ac:dyDescent="0.2">
      <c r="A95" s="225"/>
      <c r="B95" s="228"/>
      <c r="C95" s="233"/>
      <c r="D95" s="235"/>
      <c r="E95" s="250"/>
      <c r="F95" s="33">
        <v>6</v>
      </c>
      <c r="G95" s="20" t="s">
        <v>199</v>
      </c>
      <c r="H95" s="252"/>
      <c r="I95" s="15" t="s">
        <v>200</v>
      </c>
      <c r="J95" s="185"/>
      <c r="K95" s="208"/>
      <c r="L95" s="208"/>
      <c r="M95" s="208"/>
    </row>
    <row r="96" spans="1:13" ht="12.75" customHeight="1" x14ac:dyDescent="0.2">
      <c r="A96" s="225"/>
      <c r="B96" s="228"/>
      <c r="C96" s="233"/>
      <c r="D96" s="235"/>
      <c r="E96" s="250"/>
      <c r="F96" s="33">
        <v>7</v>
      </c>
      <c r="G96" s="20" t="s">
        <v>201</v>
      </c>
      <c r="H96" s="252"/>
      <c r="I96" s="15" t="s">
        <v>202</v>
      </c>
      <c r="J96" s="185"/>
      <c r="K96" s="208"/>
      <c r="L96" s="208"/>
      <c r="M96" s="208"/>
    </row>
    <row r="97" spans="1:13" ht="12.75" customHeight="1" x14ac:dyDescent="0.2">
      <c r="A97" s="225"/>
      <c r="B97" s="228"/>
      <c r="C97" s="233"/>
      <c r="D97" s="235"/>
      <c r="E97" s="250"/>
      <c r="F97" s="33">
        <v>8</v>
      </c>
      <c r="G97" s="20" t="s">
        <v>203</v>
      </c>
      <c r="H97" s="252"/>
      <c r="I97" s="15" t="s">
        <v>204</v>
      </c>
      <c r="J97" s="186"/>
      <c r="K97" s="209"/>
      <c r="L97" s="209"/>
      <c r="M97" s="209"/>
    </row>
    <row r="98" spans="1:13" ht="12.75" customHeight="1" x14ac:dyDescent="0.2">
      <c r="A98" s="225"/>
      <c r="B98" s="228"/>
      <c r="C98" s="81">
        <v>20.2</v>
      </c>
      <c r="D98" s="80" t="s">
        <v>100</v>
      </c>
      <c r="E98" s="56" t="s">
        <v>32</v>
      </c>
      <c r="F98" s="57">
        <v>1</v>
      </c>
      <c r="G98" s="66" t="s">
        <v>123</v>
      </c>
      <c r="H98" s="73" t="s">
        <v>66</v>
      </c>
      <c r="I98" s="15" t="s">
        <v>205</v>
      </c>
      <c r="J98" s="15" t="s">
        <v>341</v>
      </c>
      <c r="K98" s="77" t="s">
        <v>295</v>
      </c>
      <c r="L98" s="77" t="s">
        <v>295</v>
      </c>
      <c r="M98" s="77" t="s">
        <v>295</v>
      </c>
    </row>
    <row r="99" spans="1:13" ht="12.75" customHeight="1" x14ac:dyDescent="0.2">
      <c r="A99" s="225"/>
      <c r="B99" s="228"/>
      <c r="C99" s="67">
        <v>20.3</v>
      </c>
      <c r="D99" s="59" t="s">
        <v>101</v>
      </c>
      <c r="E99" s="78" t="s">
        <v>33</v>
      </c>
      <c r="F99" s="75">
        <v>1</v>
      </c>
      <c r="G99" s="19"/>
      <c r="H99" s="60" t="s">
        <v>35</v>
      </c>
      <c r="I99" s="15" t="s">
        <v>206</v>
      </c>
      <c r="J99" s="55" t="s">
        <v>295</v>
      </c>
      <c r="K99" s="35">
        <v>8</v>
      </c>
      <c r="L99" s="35"/>
      <c r="M99" s="35">
        <v>10</v>
      </c>
    </row>
    <row r="100" spans="1:13" ht="12.75" customHeight="1" x14ac:dyDescent="0.2">
      <c r="A100" s="225"/>
      <c r="B100" s="228"/>
      <c r="C100" s="67">
        <v>20.399999999999999</v>
      </c>
      <c r="D100" s="59" t="s">
        <v>102</v>
      </c>
      <c r="E100" s="68" t="s">
        <v>34</v>
      </c>
      <c r="F100" s="33">
        <v>2</v>
      </c>
      <c r="G100" s="20"/>
      <c r="H100" s="60" t="s">
        <v>36</v>
      </c>
      <c r="I100" s="15" t="s">
        <v>207</v>
      </c>
      <c r="J100" s="55" t="s">
        <v>295</v>
      </c>
      <c r="K100" s="35">
        <v>8</v>
      </c>
      <c r="L100" s="35"/>
      <c r="M100" s="35">
        <v>10</v>
      </c>
    </row>
    <row r="101" spans="1:13" ht="12.75" customHeight="1" x14ac:dyDescent="0.2">
      <c r="A101" s="225"/>
      <c r="B101" s="228"/>
      <c r="C101" s="67">
        <v>20.51</v>
      </c>
      <c r="D101" s="59"/>
      <c r="E101" s="195" t="s">
        <v>277</v>
      </c>
      <c r="F101" s="196"/>
      <c r="G101" s="197"/>
      <c r="H101" s="60" t="s">
        <v>271</v>
      </c>
      <c r="I101" s="15"/>
      <c r="J101" s="55" t="s">
        <v>295</v>
      </c>
      <c r="K101" s="35">
        <v>8</v>
      </c>
      <c r="L101" s="35"/>
      <c r="M101" s="35">
        <v>8</v>
      </c>
    </row>
    <row r="102" spans="1:13" ht="12.75" customHeight="1" x14ac:dyDescent="0.2">
      <c r="A102" s="225"/>
      <c r="B102" s="228"/>
      <c r="C102" s="67">
        <v>20.52</v>
      </c>
      <c r="D102" s="59"/>
      <c r="E102" s="195" t="s">
        <v>278</v>
      </c>
      <c r="F102" s="196"/>
      <c r="G102" s="197"/>
      <c r="H102" s="60" t="s">
        <v>271</v>
      </c>
      <c r="I102" s="15"/>
      <c r="J102" s="55" t="s">
        <v>295</v>
      </c>
      <c r="K102" s="35">
        <v>8</v>
      </c>
      <c r="L102" s="35"/>
      <c r="M102" s="35">
        <v>8</v>
      </c>
    </row>
    <row r="103" spans="1:13" ht="12.75" customHeight="1" x14ac:dyDescent="0.2">
      <c r="A103" s="225"/>
      <c r="B103" s="228"/>
      <c r="C103" s="67">
        <v>20.53</v>
      </c>
      <c r="D103" s="59"/>
      <c r="E103" s="195" t="s">
        <v>351</v>
      </c>
      <c r="F103" s="196"/>
      <c r="G103" s="197"/>
      <c r="H103" s="60" t="s">
        <v>271</v>
      </c>
      <c r="I103" s="15"/>
      <c r="J103" s="55" t="s">
        <v>295</v>
      </c>
      <c r="K103" s="35">
        <v>10</v>
      </c>
      <c r="L103" s="35"/>
      <c r="M103" s="35">
        <v>15</v>
      </c>
    </row>
    <row r="104" spans="1:13" ht="12.75" customHeight="1" x14ac:dyDescent="0.2">
      <c r="A104" s="225"/>
      <c r="B104" s="228"/>
      <c r="C104" s="67">
        <v>20.54</v>
      </c>
      <c r="D104" s="59"/>
      <c r="E104" s="195" t="s">
        <v>352</v>
      </c>
      <c r="F104" s="196"/>
      <c r="G104" s="197"/>
      <c r="H104" s="60" t="s">
        <v>271</v>
      </c>
      <c r="I104" s="15"/>
      <c r="J104" s="55" t="s">
        <v>295</v>
      </c>
      <c r="K104" s="35">
        <v>10</v>
      </c>
      <c r="L104" s="35"/>
      <c r="M104" s="35">
        <v>15</v>
      </c>
    </row>
    <row r="105" spans="1:13" ht="12.75" customHeight="1" x14ac:dyDescent="0.2">
      <c r="A105" s="225"/>
      <c r="B105" s="228"/>
      <c r="C105" s="67">
        <v>20.55</v>
      </c>
      <c r="D105" s="59"/>
      <c r="E105" s="195" t="s">
        <v>353</v>
      </c>
      <c r="F105" s="196"/>
      <c r="G105" s="197"/>
      <c r="H105" s="60" t="s">
        <v>271</v>
      </c>
      <c r="I105" s="15"/>
      <c r="J105" s="55" t="s">
        <v>295</v>
      </c>
      <c r="K105" s="35">
        <v>10</v>
      </c>
      <c r="L105" s="35"/>
      <c r="M105" s="35">
        <v>15</v>
      </c>
    </row>
    <row r="106" spans="1:13" ht="12.75" customHeight="1" x14ac:dyDescent="0.2">
      <c r="A106" s="225"/>
      <c r="B106" s="228"/>
      <c r="C106" s="67">
        <v>20.56</v>
      </c>
      <c r="D106" s="59"/>
      <c r="E106" s="195" t="s">
        <v>357</v>
      </c>
      <c r="F106" s="196"/>
      <c r="G106" s="197"/>
      <c r="H106" s="60" t="s">
        <v>271</v>
      </c>
      <c r="I106" s="15"/>
      <c r="J106" s="55" t="s">
        <v>295</v>
      </c>
      <c r="K106" s="35">
        <v>20</v>
      </c>
      <c r="L106" s="35"/>
      <c r="M106" s="35">
        <v>25</v>
      </c>
    </row>
    <row r="107" spans="1:13" ht="12.75" customHeight="1" x14ac:dyDescent="0.2">
      <c r="A107" s="225"/>
      <c r="B107" s="228"/>
      <c r="C107" s="67">
        <v>20.57</v>
      </c>
      <c r="D107" s="59"/>
      <c r="E107" s="195" t="s">
        <v>354</v>
      </c>
      <c r="F107" s="196"/>
      <c r="G107" s="197"/>
      <c r="H107" s="60" t="s">
        <v>271</v>
      </c>
      <c r="I107" s="15"/>
      <c r="J107" s="55" t="s">
        <v>295</v>
      </c>
      <c r="K107" s="35">
        <v>10</v>
      </c>
      <c r="L107" s="35"/>
      <c r="M107" s="35">
        <v>15</v>
      </c>
    </row>
    <row r="108" spans="1:13" ht="12.75" customHeight="1" x14ac:dyDescent="0.2">
      <c r="A108" s="225"/>
      <c r="B108" s="228"/>
      <c r="C108" s="67">
        <v>20.58</v>
      </c>
      <c r="D108" s="59"/>
      <c r="E108" s="195" t="s">
        <v>355</v>
      </c>
      <c r="F108" s="196"/>
      <c r="G108" s="197"/>
      <c r="H108" s="60" t="s">
        <v>271</v>
      </c>
      <c r="I108" s="15"/>
      <c r="J108" s="55" t="s">
        <v>295</v>
      </c>
      <c r="K108" s="35">
        <v>10</v>
      </c>
      <c r="L108" s="35"/>
      <c r="M108" s="35">
        <v>15</v>
      </c>
    </row>
    <row r="109" spans="1:13" ht="12.75" customHeight="1" x14ac:dyDescent="0.2">
      <c r="A109" s="225"/>
      <c r="B109" s="228"/>
      <c r="C109" s="146">
        <v>20.59</v>
      </c>
      <c r="D109" s="144"/>
      <c r="E109" s="195" t="s">
        <v>356</v>
      </c>
      <c r="F109" s="196"/>
      <c r="G109" s="197"/>
      <c r="H109" s="145" t="s">
        <v>271</v>
      </c>
      <c r="I109" s="15"/>
      <c r="J109" s="55" t="s">
        <v>295</v>
      </c>
      <c r="K109" s="35">
        <v>10</v>
      </c>
      <c r="L109" s="35"/>
      <c r="M109" s="35">
        <v>15</v>
      </c>
    </row>
    <row r="110" spans="1:13" ht="12.75" customHeight="1" x14ac:dyDescent="0.2">
      <c r="A110" s="225"/>
      <c r="B110" s="228"/>
      <c r="C110" s="67">
        <v>20.59</v>
      </c>
      <c r="D110" s="59"/>
      <c r="E110" s="195" t="s">
        <v>293</v>
      </c>
      <c r="F110" s="196"/>
      <c r="G110" s="197"/>
      <c r="H110" s="60" t="s">
        <v>271</v>
      </c>
      <c r="I110" s="15"/>
      <c r="J110" s="55" t="s">
        <v>295</v>
      </c>
      <c r="K110" s="35">
        <v>5</v>
      </c>
      <c r="L110" s="35"/>
      <c r="M110" s="35">
        <v>8</v>
      </c>
    </row>
    <row r="111" spans="1:13" ht="12.75" customHeight="1" x14ac:dyDescent="0.2">
      <c r="A111" s="225"/>
      <c r="B111" s="228"/>
      <c r="C111" s="142">
        <v>20.61</v>
      </c>
      <c r="D111" s="59"/>
      <c r="E111" s="195" t="s">
        <v>294</v>
      </c>
      <c r="F111" s="196"/>
      <c r="G111" s="197"/>
      <c r="H111" s="60" t="s">
        <v>271</v>
      </c>
      <c r="I111" s="15"/>
      <c r="J111" s="55" t="s">
        <v>295</v>
      </c>
      <c r="K111" s="35">
        <v>5</v>
      </c>
      <c r="L111" s="35"/>
      <c r="M111" s="35">
        <v>8</v>
      </c>
    </row>
    <row r="112" spans="1:13" ht="12.75" customHeight="1" x14ac:dyDescent="0.2">
      <c r="A112" s="225"/>
      <c r="B112" s="228"/>
      <c r="C112" s="67">
        <v>20.62</v>
      </c>
      <c r="D112" s="59"/>
      <c r="E112" s="195" t="s">
        <v>288</v>
      </c>
      <c r="F112" s="196"/>
      <c r="G112" s="197"/>
      <c r="H112" s="60" t="s">
        <v>271</v>
      </c>
      <c r="I112" s="15"/>
      <c r="J112" s="55" t="s">
        <v>295</v>
      </c>
      <c r="K112" s="201" t="s">
        <v>313</v>
      </c>
      <c r="L112" s="202"/>
      <c r="M112" s="203"/>
    </row>
    <row r="113" spans="1:13" ht="12.75" customHeight="1" x14ac:dyDescent="0.2">
      <c r="A113" s="225"/>
      <c r="B113" s="227">
        <v>30</v>
      </c>
      <c r="C113" s="36"/>
      <c r="D113" s="37" t="s">
        <v>69</v>
      </c>
      <c r="E113" s="70" t="s">
        <v>37</v>
      </c>
      <c r="F113" s="8"/>
      <c r="G113" s="76"/>
      <c r="H113" s="38"/>
      <c r="I113" s="39"/>
      <c r="J113" s="39"/>
      <c r="K113" s="140">
        <f>SUM(K114:K133)</f>
        <v>179</v>
      </c>
      <c r="L113" s="140">
        <f>SUM(L114:L133)</f>
        <v>0</v>
      </c>
      <c r="M113" s="140">
        <f>SUM(M114:M133)</f>
        <v>186</v>
      </c>
    </row>
    <row r="114" spans="1:13" ht="12.75" customHeight="1" x14ac:dyDescent="0.2">
      <c r="A114" s="225"/>
      <c r="B114" s="228"/>
      <c r="C114" s="67">
        <v>30.1</v>
      </c>
      <c r="D114" s="59" t="s">
        <v>103</v>
      </c>
      <c r="E114" s="68" t="s">
        <v>38</v>
      </c>
      <c r="F114" s="16"/>
      <c r="G114" s="64"/>
      <c r="H114" s="18" t="s">
        <v>9</v>
      </c>
      <c r="I114" s="15" t="s">
        <v>208</v>
      </c>
      <c r="J114" s="55" t="s">
        <v>316</v>
      </c>
      <c r="K114" s="35">
        <v>8</v>
      </c>
      <c r="L114" s="35"/>
      <c r="M114" s="35">
        <v>12</v>
      </c>
    </row>
    <row r="115" spans="1:13" ht="12.75" customHeight="1" x14ac:dyDescent="0.2">
      <c r="A115" s="225"/>
      <c r="B115" s="228"/>
      <c r="C115" s="232">
        <v>30.2</v>
      </c>
      <c r="D115" s="234" t="s">
        <v>104</v>
      </c>
      <c r="E115" s="236" t="s">
        <v>31</v>
      </c>
      <c r="F115" s="33">
        <v>1</v>
      </c>
      <c r="G115" s="64" t="s">
        <v>189</v>
      </c>
      <c r="H115" s="238" t="s">
        <v>16</v>
      </c>
      <c r="I115" s="15" t="s">
        <v>209</v>
      </c>
      <c r="J115" s="184" t="s">
        <v>340</v>
      </c>
      <c r="K115" s="207">
        <v>60</v>
      </c>
      <c r="L115" s="207"/>
      <c r="M115" s="207">
        <v>40</v>
      </c>
    </row>
    <row r="116" spans="1:13" ht="12.75" customHeight="1" x14ac:dyDescent="0.2">
      <c r="A116" s="225"/>
      <c r="B116" s="228"/>
      <c r="C116" s="233"/>
      <c r="D116" s="235"/>
      <c r="E116" s="237"/>
      <c r="F116" s="33">
        <v>2</v>
      </c>
      <c r="G116" s="20" t="s">
        <v>191</v>
      </c>
      <c r="H116" s="239"/>
      <c r="I116" s="15" t="s">
        <v>210</v>
      </c>
      <c r="J116" s="185"/>
      <c r="K116" s="208"/>
      <c r="L116" s="208"/>
      <c r="M116" s="208"/>
    </row>
    <row r="117" spans="1:13" ht="12.75" customHeight="1" x14ac:dyDescent="0.2">
      <c r="A117" s="225"/>
      <c r="B117" s="228"/>
      <c r="C117" s="233"/>
      <c r="D117" s="235"/>
      <c r="E117" s="237"/>
      <c r="F117" s="33">
        <v>3</v>
      </c>
      <c r="G117" s="20" t="s">
        <v>193</v>
      </c>
      <c r="H117" s="239"/>
      <c r="I117" s="15" t="s">
        <v>211</v>
      </c>
      <c r="J117" s="185"/>
      <c r="K117" s="208"/>
      <c r="L117" s="208"/>
      <c r="M117" s="208"/>
    </row>
    <row r="118" spans="1:13" ht="12.75" customHeight="1" x14ac:dyDescent="0.2">
      <c r="A118" s="225"/>
      <c r="B118" s="228"/>
      <c r="C118" s="233"/>
      <c r="D118" s="235"/>
      <c r="E118" s="237"/>
      <c r="F118" s="33">
        <v>4</v>
      </c>
      <c r="G118" s="20" t="s">
        <v>195</v>
      </c>
      <c r="H118" s="239"/>
      <c r="I118" s="15" t="s">
        <v>212</v>
      </c>
      <c r="J118" s="185"/>
      <c r="K118" s="208"/>
      <c r="L118" s="208"/>
      <c r="M118" s="208"/>
    </row>
    <row r="119" spans="1:13" ht="12.75" customHeight="1" x14ac:dyDescent="0.2">
      <c r="A119" s="225"/>
      <c r="B119" s="228"/>
      <c r="C119" s="233"/>
      <c r="D119" s="235"/>
      <c r="E119" s="237"/>
      <c r="F119" s="33">
        <v>5</v>
      </c>
      <c r="G119" s="20" t="s">
        <v>197</v>
      </c>
      <c r="H119" s="239"/>
      <c r="I119" s="15" t="s">
        <v>213</v>
      </c>
      <c r="J119" s="185"/>
      <c r="K119" s="208"/>
      <c r="L119" s="208"/>
      <c r="M119" s="208"/>
    </row>
    <row r="120" spans="1:13" ht="12.75" customHeight="1" x14ac:dyDescent="0.2">
      <c r="A120" s="225"/>
      <c r="B120" s="228"/>
      <c r="C120" s="233"/>
      <c r="D120" s="235"/>
      <c r="E120" s="237"/>
      <c r="F120" s="33">
        <v>6</v>
      </c>
      <c r="G120" s="20" t="s">
        <v>199</v>
      </c>
      <c r="H120" s="239"/>
      <c r="I120" s="15" t="s">
        <v>214</v>
      </c>
      <c r="J120" s="185"/>
      <c r="K120" s="208"/>
      <c r="L120" s="208"/>
      <c r="M120" s="208"/>
    </row>
    <row r="121" spans="1:13" ht="12.75" customHeight="1" x14ac:dyDescent="0.2">
      <c r="A121" s="225"/>
      <c r="B121" s="228"/>
      <c r="C121" s="233"/>
      <c r="D121" s="235"/>
      <c r="E121" s="237"/>
      <c r="F121" s="33">
        <v>7</v>
      </c>
      <c r="G121" s="20" t="s">
        <v>201</v>
      </c>
      <c r="H121" s="239"/>
      <c r="I121" s="15" t="s">
        <v>215</v>
      </c>
      <c r="J121" s="185"/>
      <c r="K121" s="208"/>
      <c r="L121" s="208"/>
      <c r="M121" s="208"/>
    </row>
    <row r="122" spans="1:13" ht="12.75" customHeight="1" x14ac:dyDescent="0.2">
      <c r="A122" s="225"/>
      <c r="B122" s="228"/>
      <c r="C122" s="233"/>
      <c r="D122" s="235"/>
      <c r="E122" s="237"/>
      <c r="F122" s="33">
        <v>8</v>
      </c>
      <c r="G122" s="20" t="s">
        <v>203</v>
      </c>
      <c r="H122" s="239"/>
      <c r="I122" s="15" t="s">
        <v>216</v>
      </c>
      <c r="J122" s="186"/>
      <c r="K122" s="209"/>
      <c r="L122" s="209"/>
      <c r="M122" s="209"/>
    </row>
    <row r="123" spans="1:13" ht="12.75" customHeight="1" x14ac:dyDescent="0.2">
      <c r="A123" s="225"/>
      <c r="B123" s="228"/>
      <c r="C123" s="241">
        <v>30.3</v>
      </c>
      <c r="D123" s="243" t="s">
        <v>105</v>
      </c>
      <c r="E123" s="245" t="s">
        <v>51</v>
      </c>
      <c r="F123" s="48"/>
      <c r="G123" s="49"/>
      <c r="H123" s="247" t="s">
        <v>53</v>
      </c>
      <c r="I123" s="187" t="s">
        <v>52</v>
      </c>
      <c r="J123" s="200" t="s">
        <v>337</v>
      </c>
      <c r="K123" s="77" t="s">
        <v>295</v>
      </c>
      <c r="L123" s="77" t="s">
        <v>295</v>
      </c>
      <c r="M123" s="77" t="s">
        <v>295</v>
      </c>
    </row>
    <row r="124" spans="1:13" ht="12.75" customHeight="1" x14ac:dyDescent="0.2">
      <c r="A124" s="225"/>
      <c r="B124" s="228"/>
      <c r="C124" s="242"/>
      <c r="D124" s="244"/>
      <c r="E124" s="246"/>
      <c r="F124" s="50"/>
      <c r="G124" s="51"/>
      <c r="H124" s="248"/>
      <c r="I124" s="189"/>
      <c r="J124" s="189"/>
      <c r="K124" s="77" t="s">
        <v>295</v>
      </c>
      <c r="L124" s="77" t="s">
        <v>295</v>
      </c>
      <c r="M124" s="77" t="s">
        <v>295</v>
      </c>
    </row>
    <row r="125" spans="1:13" ht="12.75" customHeight="1" x14ac:dyDescent="0.2">
      <c r="A125" s="225"/>
      <c r="B125" s="228"/>
      <c r="C125" s="67">
        <v>30.51</v>
      </c>
      <c r="D125" s="59"/>
      <c r="E125" s="195" t="s">
        <v>281</v>
      </c>
      <c r="F125" s="196"/>
      <c r="G125" s="197"/>
      <c r="H125" s="60" t="s">
        <v>271</v>
      </c>
      <c r="I125" s="15"/>
      <c r="J125" s="55" t="s">
        <v>295</v>
      </c>
      <c r="K125" s="35">
        <v>12</v>
      </c>
      <c r="L125" s="35"/>
      <c r="M125" s="35">
        <v>15</v>
      </c>
    </row>
    <row r="126" spans="1:13" ht="12.75" customHeight="1" x14ac:dyDescent="0.2">
      <c r="A126" s="225"/>
      <c r="B126" s="228"/>
      <c r="C126" s="67">
        <v>30.52</v>
      </c>
      <c r="D126" s="59"/>
      <c r="E126" s="195" t="s">
        <v>282</v>
      </c>
      <c r="F126" s="196"/>
      <c r="G126" s="197"/>
      <c r="H126" s="60" t="s">
        <v>271</v>
      </c>
      <c r="I126" s="15"/>
      <c r="J126" s="55" t="s">
        <v>295</v>
      </c>
      <c r="K126" s="35">
        <v>12</v>
      </c>
      <c r="L126" s="35"/>
      <c r="M126" s="35">
        <v>15</v>
      </c>
    </row>
    <row r="127" spans="1:13" ht="12.75" customHeight="1" x14ac:dyDescent="0.2">
      <c r="A127" s="225"/>
      <c r="B127" s="228"/>
      <c r="C127" s="67">
        <v>30.53</v>
      </c>
      <c r="D127" s="59"/>
      <c r="E127" s="195" t="s">
        <v>283</v>
      </c>
      <c r="F127" s="196"/>
      <c r="G127" s="197"/>
      <c r="H127" s="60" t="s">
        <v>271</v>
      </c>
      <c r="I127" s="15"/>
      <c r="J127" s="55" t="s">
        <v>295</v>
      </c>
      <c r="K127" s="35">
        <v>12</v>
      </c>
      <c r="L127" s="35"/>
      <c r="M127" s="35">
        <v>20</v>
      </c>
    </row>
    <row r="128" spans="1:13" ht="12.75" customHeight="1" x14ac:dyDescent="0.2">
      <c r="A128" s="225"/>
      <c r="B128" s="228"/>
      <c r="C128" s="67">
        <v>30.54</v>
      </c>
      <c r="D128" s="59"/>
      <c r="E128" s="195" t="s">
        <v>284</v>
      </c>
      <c r="F128" s="196"/>
      <c r="G128" s="197"/>
      <c r="H128" s="60" t="s">
        <v>271</v>
      </c>
      <c r="I128" s="15"/>
      <c r="J128" s="55" t="s">
        <v>295</v>
      </c>
      <c r="K128" s="35">
        <v>35</v>
      </c>
      <c r="L128" s="35"/>
      <c r="M128" s="35">
        <v>35</v>
      </c>
    </row>
    <row r="129" spans="1:13" ht="12.75" customHeight="1" x14ac:dyDescent="0.2">
      <c r="A129" s="225"/>
      <c r="B129" s="228"/>
      <c r="C129" s="67">
        <v>30.55</v>
      </c>
      <c r="D129" s="59"/>
      <c r="E129" s="195" t="s">
        <v>285</v>
      </c>
      <c r="F129" s="196"/>
      <c r="G129" s="197"/>
      <c r="H129" s="60" t="s">
        <v>271</v>
      </c>
      <c r="I129" s="15"/>
      <c r="J129" s="55" t="s">
        <v>295</v>
      </c>
      <c r="K129" s="35">
        <v>15</v>
      </c>
      <c r="L129" s="35"/>
      <c r="M129" s="35">
        <v>15</v>
      </c>
    </row>
    <row r="130" spans="1:13" ht="12.75" customHeight="1" x14ac:dyDescent="0.2">
      <c r="A130" s="225"/>
      <c r="B130" s="228"/>
      <c r="C130" s="67">
        <v>30.56</v>
      </c>
      <c r="D130" s="59"/>
      <c r="E130" s="195" t="s">
        <v>286</v>
      </c>
      <c r="F130" s="196"/>
      <c r="G130" s="197"/>
      <c r="H130" s="60" t="s">
        <v>271</v>
      </c>
      <c r="I130" s="15"/>
      <c r="J130" s="55" t="s">
        <v>295</v>
      </c>
      <c r="K130" s="35">
        <v>10</v>
      </c>
      <c r="L130" s="35"/>
      <c r="M130" s="35">
        <v>12</v>
      </c>
    </row>
    <row r="131" spans="1:13" ht="12.75" customHeight="1" x14ac:dyDescent="0.2">
      <c r="A131" s="225"/>
      <c r="B131" s="228"/>
      <c r="C131" s="67">
        <v>30.57</v>
      </c>
      <c r="D131" s="59"/>
      <c r="E131" s="195" t="s">
        <v>287</v>
      </c>
      <c r="F131" s="196"/>
      <c r="G131" s="197"/>
      <c r="H131" s="60" t="s">
        <v>271</v>
      </c>
      <c r="I131" s="15"/>
      <c r="J131" s="55" t="s">
        <v>295</v>
      </c>
      <c r="K131" s="35">
        <v>10</v>
      </c>
      <c r="L131" s="35"/>
      <c r="M131" s="35">
        <v>12</v>
      </c>
    </row>
    <row r="132" spans="1:13" ht="12.75" customHeight="1" x14ac:dyDescent="0.2">
      <c r="A132" s="225"/>
      <c r="B132" s="228"/>
      <c r="C132" s="67">
        <v>30.58</v>
      </c>
      <c r="D132" s="59"/>
      <c r="E132" s="195" t="s">
        <v>288</v>
      </c>
      <c r="F132" s="196"/>
      <c r="G132" s="197"/>
      <c r="H132" s="60" t="s">
        <v>271</v>
      </c>
      <c r="I132" s="15"/>
      <c r="J132" s="55" t="s">
        <v>295</v>
      </c>
      <c r="K132" s="201" t="s">
        <v>313</v>
      </c>
      <c r="L132" s="202"/>
      <c r="M132" s="203"/>
    </row>
    <row r="133" spans="1:13" ht="18" x14ac:dyDescent="0.2">
      <c r="A133" s="225"/>
      <c r="B133" s="240"/>
      <c r="C133" s="75">
        <v>30.61</v>
      </c>
      <c r="D133" s="59" t="s">
        <v>106</v>
      </c>
      <c r="E133" s="79" t="s">
        <v>217</v>
      </c>
      <c r="F133" s="16"/>
      <c r="G133" s="64"/>
      <c r="H133" s="24" t="s">
        <v>129</v>
      </c>
      <c r="I133" s="15" t="s">
        <v>218</v>
      </c>
      <c r="J133" s="88" t="s">
        <v>317</v>
      </c>
      <c r="K133" s="35">
        <v>5</v>
      </c>
      <c r="L133" s="35"/>
      <c r="M133" s="35">
        <v>10</v>
      </c>
    </row>
    <row r="134" spans="1:13" ht="12.75" customHeight="1" x14ac:dyDescent="0.2">
      <c r="A134" s="225"/>
      <c r="B134" s="227">
        <v>40</v>
      </c>
      <c r="C134" s="36"/>
      <c r="D134" s="37" t="s">
        <v>73</v>
      </c>
      <c r="E134" s="70" t="s">
        <v>43</v>
      </c>
      <c r="F134" s="8"/>
      <c r="G134" s="76"/>
      <c r="H134" s="38"/>
      <c r="I134" s="39"/>
      <c r="J134" s="39"/>
      <c r="K134" s="140">
        <f>SUM(K135:K149)</f>
        <v>73</v>
      </c>
      <c r="L134" s="140">
        <f>SUM(L135:L149)</f>
        <v>0</v>
      </c>
      <c r="M134" s="140">
        <f>SUM(M135:M149)</f>
        <v>90</v>
      </c>
    </row>
    <row r="135" spans="1:13" ht="12.75" customHeight="1" x14ac:dyDescent="0.2">
      <c r="A135" s="225"/>
      <c r="B135" s="228"/>
      <c r="C135" s="232">
        <v>40.1</v>
      </c>
      <c r="D135" s="234" t="s">
        <v>107</v>
      </c>
      <c r="E135" s="236" t="s">
        <v>31</v>
      </c>
      <c r="F135" s="33">
        <v>1</v>
      </c>
      <c r="G135" s="86" t="s">
        <v>189</v>
      </c>
      <c r="H135" s="238" t="s">
        <v>16</v>
      </c>
      <c r="I135" s="15" t="s">
        <v>219</v>
      </c>
      <c r="J135" s="184" t="s">
        <v>342</v>
      </c>
      <c r="K135" s="207">
        <v>20</v>
      </c>
      <c r="L135" s="207"/>
      <c r="M135" s="207">
        <v>20</v>
      </c>
    </row>
    <row r="136" spans="1:13" ht="12.75" customHeight="1" x14ac:dyDescent="0.2">
      <c r="A136" s="225"/>
      <c r="B136" s="228"/>
      <c r="C136" s="233"/>
      <c r="D136" s="235"/>
      <c r="E136" s="237"/>
      <c r="F136" s="33">
        <v>2</v>
      </c>
      <c r="G136" s="87" t="s">
        <v>191</v>
      </c>
      <c r="H136" s="239"/>
      <c r="I136" s="15" t="s">
        <v>220</v>
      </c>
      <c r="J136" s="193"/>
      <c r="K136" s="208"/>
      <c r="L136" s="208"/>
      <c r="M136" s="208"/>
    </row>
    <row r="137" spans="1:13" ht="12.75" customHeight="1" x14ac:dyDescent="0.2">
      <c r="A137" s="225"/>
      <c r="B137" s="228"/>
      <c r="C137" s="233"/>
      <c r="D137" s="235"/>
      <c r="E137" s="237"/>
      <c r="F137" s="33">
        <v>3</v>
      </c>
      <c r="G137" s="20" t="s">
        <v>193</v>
      </c>
      <c r="H137" s="239"/>
      <c r="I137" s="15" t="s">
        <v>221</v>
      </c>
      <c r="J137" s="193"/>
      <c r="K137" s="208"/>
      <c r="L137" s="208"/>
      <c r="M137" s="208"/>
    </row>
    <row r="138" spans="1:13" ht="12.75" customHeight="1" x14ac:dyDescent="0.2">
      <c r="A138" s="225"/>
      <c r="B138" s="228"/>
      <c r="C138" s="233"/>
      <c r="D138" s="235"/>
      <c r="E138" s="237"/>
      <c r="F138" s="33">
        <v>4</v>
      </c>
      <c r="G138" s="20" t="s">
        <v>195</v>
      </c>
      <c r="H138" s="239"/>
      <c r="I138" s="15" t="s">
        <v>222</v>
      </c>
      <c r="J138" s="193"/>
      <c r="K138" s="208"/>
      <c r="L138" s="208"/>
      <c r="M138" s="208"/>
    </row>
    <row r="139" spans="1:13" ht="12.75" customHeight="1" x14ac:dyDescent="0.2">
      <c r="A139" s="225"/>
      <c r="B139" s="228"/>
      <c r="C139" s="233"/>
      <c r="D139" s="235"/>
      <c r="E139" s="237"/>
      <c r="F139" s="33">
        <v>5</v>
      </c>
      <c r="G139" s="20" t="s">
        <v>197</v>
      </c>
      <c r="H139" s="239"/>
      <c r="I139" s="15" t="s">
        <v>223</v>
      </c>
      <c r="J139" s="193"/>
      <c r="K139" s="208"/>
      <c r="L139" s="208"/>
      <c r="M139" s="208"/>
    </row>
    <row r="140" spans="1:13" ht="12.75" customHeight="1" x14ac:dyDescent="0.2">
      <c r="A140" s="225"/>
      <c r="B140" s="228"/>
      <c r="C140" s="233"/>
      <c r="D140" s="235"/>
      <c r="E140" s="237"/>
      <c r="F140" s="33">
        <v>6</v>
      </c>
      <c r="G140" s="20" t="s">
        <v>199</v>
      </c>
      <c r="H140" s="239"/>
      <c r="I140" s="15" t="s">
        <v>224</v>
      </c>
      <c r="J140" s="193"/>
      <c r="K140" s="208"/>
      <c r="L140" s="208"/>
      <c r="M140" s="208"/>
    </row>
    <row r="141" spans="1:13" ht="12.75" customHeight="1" x14ac:dyDescent="0.2">
      <c r="A141" s="225"/>
      <c r="B141" s="228"/>
      <c r="C141" s="233"/>
      <c r="D141" s="235"/>
      <c r="E141" s="237"/>
      <c r="F141" s="33">
        <v>7</v>
      </c>
      <c r="G141" s="20" t="s">
        <v>201</v>
      </c>
      <c r="H141" s="239"/>
      <c r="I141" s="15" t="s">
        <v>225</v>
      </c>
      <c r="J141" s="193"/>
      <c r="K141" s="208"/>
      <c r="L141" s="208"/>
      <c r="M141" s="208"/>
    </row>
    <row r="142" spans="1:13" ht="12.75" customHeight="1" x14ac:dyDescent="0.2">
      <c r="A142" s="225"/>
      <c r="B142" s="228"/>
      <c r="C142" s="233"/>
      <c r="D142" s="235"/>
      <c r="E142" s="237"/>
      <c r="F142" s="33">
        <v>8</v>
      </c>
      <c r="G142" s="20" t="s">
        <v>203</v>
      </c>
      <c r="H142" s="239"/>
      <c r="I142" s="15" t="s">
        <v>226</v>
      </c>
      <c r="J142" s="194"/>
      <c r="K142" s="209"/>
      <c r="L142" s="209"/>
      <c r="M142" s="209"/>
    </row>
    <row r="143" spans="1:13" ht="12.75" customHeight="1" x14ac:dyDescent="0.2">
      <c r="A143" s="225"/>
      <c r="B143" s="228"/>
      <c r="C143" s="241">
        <v>40.200000000000003</v>
      </c>
      <c r="D143" s="243" t="s">
        <v>108</v>
      </c>
      <c r="E143" s="245" t="s">
        <v>51</v>
      </c>
      <c r="F143" s="48"/>
      <c r="G143" s="49"/>
      <c r="H143" s="247" t="s">
        <v>53</v>
      </c>
      <c r="I143" s="187" t="s">
        <v>52</v>
      </c>
      <c r="J143" s="200" t="s">
        <v>337</v>
      </c>
      <c r="K143" s="77" t="s">
        <v>295</v>
      </c>
      <c r="L143" s="77" t="s">
        <v>295</v>
      </c>
      <c r="M143" s="77" t="s">
        <v>295</v>
      </c>
    </row>
    <row r="144" spans="1:13" ht="12.75" customHeight="1" x14ac:dyDescent="0.2">
      <c r="A144" s="225"/>
      <c r="B144" s="228"/>
      <c r="C144" s="242"/>
      <c r="D144" s="244"/>
      <c r="E144" s="246"/>
      <c r="F144" s="50"/>
      <c r="G144" s="51"/>
      <c r="H144" s="248"/>
      <c r="I144" s="189"/>
      <c r="J144" s="189"/>
      <c r="K144" s="77" t="s">
        <v>295</v>
      </c>
      <c r="L144" s="77" t="s">
        <v>295</v>
      </c>
      <c r="M144" s="77" t="s">
        <v>295</v>
      </c>
    </row>
    <row r="145" spans="1:13" ht="12.75" customHeight="1" x14ac:dyDescent="0.2">
      <c r="A145" s="225"/>
      <c r="B145" s="69"/>
      <c r="C145" s="67">
        <v>40.31</v>
      </c>
      <c r="D145" s="59"/>
      <c r="E145" s="195" t="s">
        <v>318</v>
      </c>
      <c r="F145" s="196"/>
      <c r="G145" s="197"/>
      <c r="H145" s="60" t="s">
        <v>271</v>
      </c>
      <c r="I145" s="15"/>
      <c r="J145" s="55" t="s">
        <v>350</v>
      </c>
      <c r="K145" s="35">
        <v>15</v>
      </c>
      <c r="L145" s="35"/>
      <c r="M145" s="35">
        <v>25</v>
      </c>
    </row>
    <row r="146" spans="1:13" ht="26.25" customHeight="1" x14ac:dyDescent="0.2">
      <c r="A146" s="225"/>
      <c r="B146" s="69"/>
      <c r="C146" s="67">
        <v>40.32</v>
      </c>
      <c r="D146" s="59"/>
      <c r="E146" s="229" t="s">
        <v>289</v>
      </c>
      <c r="F146" s="230"/>
      <c r="G146" s="231"/>
      <c r="H146" s="60" t="s">
        <v>271</v>
      </c>
      <c r="I146" s="15"/>
      <c r="J146" s="55" t="s">
        <v>295</v>
      </c>
      <c r="K146" s="35">
        <v>8</v>
      </c>
      <c r="L146" s="35"/>
      <c r="M146" s="35">
        <v>15</v>
      </c>
    </row>
    <row r="147" spans="1:13" ht="12.75" customHeight="1" x14ac:dyDescent="0.2">
      <c r="A147" s="225"/>
      <c r="B147" s="69"/>
      <c r="C147" s="67">
        <v>40.33</v>
      </c>
      <c r="D147" s="59"/>
      <c r="E147" s="195" t="s">
        <v>290</v>
      </c>
      <c r="F147" s="196"/>
      <c r="G147" s="197"/>
      <c r="H147" s="60" t="s">
        <v>271</v>
      </c>
      <c r="I147" s="15"/>
      <c r="J147" s="55" t="s">
        <v>295</v>
      </c>
      <c r="K147" s="35">
        <v>15</v>
      </c>
      <c r="L147" s="35"/>
      <c r="M147" s="35">
        <v>15</v>
      </c>
    </row>
    <row r="148" spans="1:13" ht="12.75" customHeight="1" x14ac:dyDescent="0.2">
      <c r="A148" s="225"/>
      <c r="B148" s="69"/>
      <c r="C148" s="67">
        <v>40.340000000000003</v>
      </c>
      <c r="D148" s="59"/>
      <c r="E148" s="195" t="s">
        <v>291</v>
      </c>
      <c r="F148" s="196"/>
      <c r="G148" s="197"/>
      <c r="H148" s="60" t="s">
        <v>271</v>
      </c>
      <c r="I148" s="15"/>
      <c r="J148" s="55" t="s">
        <v>295</v>
      </c>
      <c r="K148" s="35">
        <v>15</v>
      </c>
      <c r="L148" s="35"/>
      <c r="M148" s="35">
        <v>15</v>
      </c>
    </row>
    <row r="149" spans="1:13" ht="12.75" customHeight="1" x14ac:dyDescent="0.2">
      <c r="A149" s="225"/>
      <c r="B149" s="69"/>
      <c r="C149" s="67">
        <v>40.35</v>
      </c>
      <c r="D149" s="59"/>
      <c r="E149" s="195" t="s">
        <v>288</v>
      </c>
      <c r="F149" s="196"/>
      <c r="G149" s="197"/>
      <c r="H149" s="60" t="s">
        <v>271</v>
      </c>
      <c r="I149" s="15"/>
      <c r="J149" s="55" t="s">
        <v>295</v>
      </c>
      <c r="K149" s="201" t="s">
        <v>313</v>
      </c>
      <c r="L149" s="202"/>
      <c r="M149" s="203"/>
    </row>
    <row r="150" spans="1:13" ht="12.75" customHeight="1" x14ac:dyDescent="0.2">
      <c r="A150" s="225"/>
      <c r="B150" s="227">
        <v>50</v>
      </c>
      <c r="C150" s="36"/>
      <c r="D150" s="37" t="s">
        <v>70</v>
      </c>
      <c r="E150" s="70" t="s">
        <v>55</v>
      </c>
      <c r="F150" s="8"/>
      <c r="G150" s="76"/>
      <c r="H150" s="38"/>
      <c r="I150" s="39"/>
      <c r="J150" s="39"/>
      <c r="K150" s="140">
        <f>SUM(K151:K165)</f>
        <v>85</v>
      </c>
      <c r="L150" s="140">
        <f>SUM(L151:L165)</f>
        <v>10</v>
      </c>
      <c r="M150" s="140">
        <f>SUM(M151:M165)</f>
        <v>75</v>
      </c>
    </row>
    <row r="151" spans="1:13" ht="12.75" customHeight="1" x14ac:dyDescent="0.2">
      <c r="A151" s="225"/>
      <c r="B151" s="228"/>
      <c r="C151" s="232">
        <v>50.1</v>
      </c>
      <c r="D151" s="234" t="s">
        <v>109</v>
      </c>
      <c r="E151" s="236" t="s">
        <v>31</v>
      </c>
      <c r="F151" s="33">
        <v>1</v>
      </c>
      <c r="G151" s="64" t="s">
        <v>189</v>
      </c>
      <c r="H151" s="238" t="s">
        <v>16</v>
      </c>
      <c r="I151" s="15" t="s">
        <v>227</v>
      </c>
      <c r="J151" s="184" t="s">
        <v>340</v>
      </c>
      <c r="K151" s="207">
        <v>45</v>
      </c>
      <c r="L151" s="207"/>
      <c r="M151" s="207">
        <v>40</v>
      </c>
    </row>
    <row r="152" spans="1:13" ht="12.75" customHeight="1" x14ac:dyDescent="0.2">
      <c r="A152" s="225"/>
      <c r="B152" s="228"/>
      <c r="C152" s="233"/>
      <c r="D152" s="235"/>
      <c r="E152" s="237"/>
      <c r="F152" s="33">
        <v>2</v>
      </c>
      <c r="G152" s="20" t="s">
        <v>191</v>
      </c>
      <c r="H152" s="239"/>
      <c r="I152" s="15" t="s">
        <v>228</v>
      </c>
      <c r="J152" s="185"/>
      <c r="K152" s="208"/>
      <c r="L152" s="208"/>
      <c r="M152" s="208"/>
    </row>
    <row r="153" spans="1:13" ht="12.75" customHeight="1" x14ac:dyDescent="0.2">
      <c r="A153" s="225"/>
      <c r="B153" s="228"/>
      <c r="C153" s="233"/>
      <c r="D153" s="235"/>
      <c r="E153" s="237"/>
      <c r="F153" s="33">
        <v>3</v>
      </c>
      <c r="G153" s="20" t="s">
        <v>193</v>
      </c>
      <c r="H153" s="239"/>
      <c r="I153" s="15" t="s">
        <v>229</v>
      </c>
      <c r="J153" s="185"/>
      <c r="K153" s="208"/>
      <c r="L153" s="208"/>
      <c r="M153" s="208"/>
    </row>
    <row r="154" spans="1:13" ht="12.75" customHeight="1" x14ac:dyDescent="0.2">
      <c r="A154" s="225"/>
      <c r="B154" s="228"/>
      <c r="C154" s="233"/>
      <c r="D154" s="235"/>
      <c r="E154" s="237"/>
      <c r="F154" s="33">
        <v>4</v>
      </c>
      <c r="G154" s="20" t="s">
        <v>195</v>
      </c>
      <c r="H154" s="239"/>
      <c r="I154" s="15" t="s">
        <v>230</v>
      </c>
      <c r="J154" s="185"/>
      <c r="K154" s="208"/>
      <c r="L154" s="208"/>
      <c r="M154" s="208"/>
    </row>
    <row r="155" spans="1:13" ht="12.75" customHeight="1" x14ac:dyDescent="0.2">
      <c r="A155" s="225"/>
      <c r="B155" s="228"/>
      <c r="C155" s="233"/>
      <c r="D155" s="235"/>
      <c r="E155" s="237"/>
      <c r="F155" s="33">
        <v>5</v>
      </c>
      <c r="G155" s="20" t="s">
        <v>197</v>
      </c>
      <c r="H155" s="239"/>
      <c r="I155" s="15" t="s">
        <v>231</v>
      </c>
      <c r="J155" s="185"/>
      <c r="K155" s="208"/>
      <c r="L155" s="208"/>
      <c r="M155" s="208"/>
    </row>
    <row r="156" spans="1:13" ht="12.75" customHeight="1" x14ac:dyDescent="0.2">
      <c r="A156" s="225"/>
      <c r="B156" s="228"/>
      <c r="C156" s="233"/>
      <c r="D156" s="235"/>
      <c r="E156" s="237"/>
      <c r="F156" s="33">
        <v>6</v>
      </c>
      <c r="G156" s="20" t="s">
        <v>199</v>
      </c>
      <c r="H156" s="239"/>
      <c r="I156" s="15" t="s">
        <v>232</v>
      </c>
      <c r="J156" s="185"/>
      <c r="K156" s="208"/>
      <c r="L156" s="208"/>
      <c r="M156" s="208"/>
    </row>
    <row r="157" spans="1:13" ht="12.75" customHeight="1" x14ac:dyDescent="0.2">
      <c r="A157" s="225"/>
      <c r="B157" s="228"/>
      <c r="C157" s="233"/>
      <c r="D157" s="235"/>
      <c r="E157" s="237"/>
      <c r="F157" s="33">
        <v>7</v>
      </c>
      <c r="G157" s="20" t="s">
        <v>201</v>
      </c>
      <c r="H157" s="239"/>
      <c r="I157" s="15" t="s">
        <v>233</v>
      </c>
      <c r="J157" s="185"/>
      <c r="K157" s="208"/>
      <c r="L157" s="208"/>
      <c r="M157" s="208"/>
    </row>
    <row r="158" spans="1:13" ht="12.75" customHeight="1" x14ac:dyDescent="0.2">
      <c r="A158" s="225"/>
      <c r="B158" s="228"/>
      <c r="C158" s="233"/>
      <c r="D158" s="235"/>
      <c r="E158" s="237"/>
      <c r="F158" s="33">
        <v>8</v>
      </c>
      <c r="G158" s="20" t="s">
        <v>203</v>
      </c>
      <c r="H158" s="239"/>
      <c r="I158" s="15" t="s">
        <v>234</v>
      </c>
      <c r="J158" s="186"/>
      <c r="K158" s="209"/>
      <c r="L158" s="209"/>
      <c r="M158" s="209"/>
    </row>
    <row r="159" spans="1:13" ht="12.75" customHeight="1" x14ac:dyDescent="0.2">
      <c r="A159" s="225"/>
      <c r="B159" s="228"/>
      <c r="C159" s="241">
        <v>50.2</v>
      </c>
      <c r="D159" s="243" t="s">
        <v>110</v>
      </c>
      <c r="E159" s="245" t="s">
        <v>56</v>
      </c>
      <c r="F159" s="48"/>
      <c r="G159" s="49"/>
      <c r="H159" s="247" t="s">
        <v>53</v>
      </c>
      <c r="I159" s="187" t="s">
        <v>52</v>
      </c>
      <c r="J159" s="200" t="s">
        <v>337</v>
      </c>
      <c r="K159" s="77" t="s">
        <v>295</v>
      </c>
      <c r="L159" s="77" t="s">
        <v>295</v>
      </c>
      <c r="M159" s="77" t="s">
        <v>295</v>
      </c>
    </row>
    <row r="160" spans="1:13" ht="12.75" customHeight="1" x14ac:dyDescent="0.2">
      <c r="A160" s="225"/>
      <c r="B160" s="228"/>
      <c r="C160" s="242"/>
      <c r="D160" s="244"/>
      <c r="E160" s="246"/>
      <c r="F160" s="50"/>
      <c r="G160" s="51"/>
      <c r="H160" s="248"/>
      <c r="I160" s="189"/>
      <c r="J160" s="189"/>
      <c r="K160" s="77" t="s">
        <v>295</v>
      </c>
      <c r="L160" s="77" t="s">
        <v>295</v>
      </c>
      <c r="M160" s="77" t="s">
        <v>295</v>
      </c>
    </row>
    <row r="161" spans="1:13" ht="12.75" customHeight="1" x14ac:dyDescent="0.2">
      <c r="A161" s="225"/>
      <c r="B161" s="228"/>
      <c r="C161" s="33">
        <v>50.41</v>
      </c>
      <c r="D161" s="17"/>
      <c r="E161" s="195" t="s">
        <v>319</v>
      </c>
      <c r="F161" s="196"/>
      <c r="G161" s="197"/>
      <c r="H161" s="24"/>
      <c r="I161" s="15"/>
      <c r="J161" s="55" t="s">
        <v>295</v>
      </c>
      <c r="K161" s="35">
        <v>10</v>
      </c>
      <c r="L161" s="35"/>
      <c r="M161" s="35">
        <v>15</v>
      </c>
    </row>
    <row r="162" spans="1:13" ht="12.75" customHeight="1" x14ac:dyDescent="0.2">
      <c r="A162" s="225"/>
      <c r="B162" s="228"/>
      <c r="C162" s="33">
        <v>50.42</v>
      </c>
      <c r="D162" s="17"/>
      <c r="E162" s="195" t="s">
        <v>320</v>
      </c>
      <c r="F162" s="196"/>
      <c r="G162" s="197"/>
      <c r="H162" s="24"/>
      <c r="I162" s="15"/>
      <c r="J162" s="55" t="s">
        <v>295</v>
      </c>
      <c r="K162" s="35">
        <v>10</v>
      </c>
      <c r="L162" s="35"/>
      <c r="M162" s="35">
        <v>15</v>
      </c>
    </row>
    <row r="163" spans="1:13" ht="12.75" customHeight="1" x14ac:dyDescent="0.2">
      <c r="A163" s="225"/>
      <c r="B163" s="228"/>
      <c r="C163" s="33">
        <v>50.43</v>
      </c>
      <c r="D163" s="17"/>
      <c r="E163" s="195" t="s">
        <v>272</v>
      </c>
      <c r="F163" s="196"/>
      <c r="G163" s="197"/>
      <c r="H163" s="24"/>
      <c r="I163" s="15"/>
      <c r="J163" s="55" t="s">
        <v>295</v>
      </c>
      <c r="K163" s="201" t="s">
        <v>313</v>
      </c>
      <c r="L163" s="202"/>
      <c r="M163" s="203"/>
    </row>
    <row r="164" spans="1:13" ht="12.75" customHeight="1" x14ac:dyDescent="0.2">
      <c r="A164" s="65"/>
      <c r="B164" s="228"/>
      <c r="C164" s="67">
        <v>50.44</v>
      </c>
      <c r="D164" s="59"/>
      <c r="E164" s="195" t="s">
        <v>288</v>
      </c>
      <c r="F164" s="196"/>
      <c r="G164" s="197"/>
      <c r="H164" s="60" t="s">
        <v>271</v>
      </c>
      <c r="I164" s="15"/>
      <c r="J164" s="55" t="s">
        <v>295</v>
      </c>
      <c r="K164" s="201" t="s">
        <v>313</v>
      </c>
      <c r="L164" s="202"/>
      <c r="M164" s="203"/>
    </row>
    <row r="165" spans="1:13" ht="12.75" customHeight="1" x14ac:dyDescent="0.2">
      <c r="A165" s="83"/>
      <c r="B165" s="240"/>
      <c r="C165" s="67">
        <v>50.5</v>
      </c>
      <c r="D165" s="59"/>
      <c r="E165" s="68" t="s">
        <v>273</v>
      </c>
      <c r="F165" s="33"/>
      <c r="G165" s="20"/>
      <c r="H165" s="60" t="s">
        <v>129</v>
      </c>
      <c r="I165" s="15"/>
      <c r="J165" s="55" t="s">
        <v>295</v>
      </c>
      <c r="K165" s="35">
        <v>20</v>
      </c>
      <c r="L165" s="35">
        <v>10</v>
      </c>
      <c r="M165" s="35">
        <v>5</v>
      </c>
    </row>
    <row r="166" spans="1:13" ht="12.75" customHeight="1" x14ac:dyDescent="0.2">
      <c r="A166" s="225" t="s">
        <v>345</v>
      </c>
      <c r="B166" s="227">
        <v>60</v>
      </c>
      <c r="C166" s="36"/>
      <c r="D166" s="37" t="s">
        <v>74</v>
      </c>
      <c r="E166" s="70" t="s">
        <v>54</v>
      </c>
      <c r="F166" s="8"/>
      <c r="G166" s="76"/>
      <c r="H166" s="38"/>
      <c r="I166" s="39"/>
      <c r="J166" s="39"/>
      <c r="K166" s="140">
        <f>SUM(K167:K178)</f>
        <v>25</v>
      </c>
      <c r="L166" s="140">
        <f>SUM(L167:L178)</f>
        <v>0</v>
      </c>
      <c r="M166" s="140">
        <f>SUM(M167:M178)</f>
        <v>40</v>
      </c>
    </row>
    <row r="167" spans="1:13" ht="12.75" customHeight="1" x14ac:dyDescent="0.2">
      <c r="A167" s="225"/>
      <c r="B167" s="228"/>
      <c r="C167" s="232">
        <v>60.1</v>
      </c>
      <c r="D167" s="234" t="s">
        <v>111</v>
      </c>
      <c r="E167" s="236" t="s">
        <v>31</v>
      </c>
      <c r="F167" s="33">
        <v>1</v>
      </c>
      <c r="G167" s="64" t="s">
        <v>189</v>
      </c>
      <c r="H167" s="238" t="s">
        <v>16</v>
      </c>
      <c r="I167" s="15" t="s">
        <v>235</v>
      </c>
      <c r="J167" s="184" t="s">
        <v>343</v>
      </c>
      <c r="K167" s="207">
        <v>15</v>
      </c>
      <c r="L167" s="207"/>
      <c r="M167" s="207">
        <v>25</v>
      </c>
    </row>
    <row r="168" spans="1:13" ht="12.75" customHeight="1" x14ac:dyDescent="0.2">
      <c r="A168" s="225"/>
      <c r="B168" s="228"/>
      <c r="C168" s="233"/>
      <c r="D168" s="235"/>
      <c r="E168" s="237"/>
      <c r="F168" s="33">
        <v>2</v>
      </c>
      <c r="G168" s="20" t="s">
        <v>191</v>
      </c>
      <c r="H168" s="239"/>
      <c r="I168" s="15" t="s">
        <v>236</v>
      </c>
      <c r="J168" s="193"/>
      <c r="K168" s="208"/>
      <c r="L168" s="208"/>
      <c r="M168" s="208"/>
    </row>
    <row r="169" spans="1:13" ht="12.75" customHeight="1" x14ac:dyDescent="0.2">
      <c r="A169" s="225"/>
      <c r="B169" s="228"/>
      <c r="C169" s="233"/>
      <c r="D169" s="235"/>
      <c r="E169" s="237"/>
      <c r="F169" s="33">
        <v>3</v>
      </c>
      <c r="G169" s="20" t="s">
        <v>193</v>
      </c>
      <c r="H169" s="239"/>
      <c r="I169" s="15" t="s">
        <v>237</v>
      </c>
      <c r="J169" s="193"/>
      <c r="K169" s="208"/>
      <c r="L169" s="208"/>
      <c r="M169" s="208"/>
    </row>
    <row r="170" spans="1:13" ht="12.75" customHeight="1" x14ac:dyDescent="0.2">
      <c r="A170" s="225"/>
      <c r="B170" s="228"/>
      <c r="C170" s="233"/>
      <c r="D170" s="235"/>
      <c r="E170" s="237"/>
      <c r="F170" s="33">
        <v>4</v>
      </c>
      <c r="G170" s="20" t="s">
        <v>195</v>
      </c>
      <c r="H170" s="239"/>
      <c r="I170" s="15" t="s">
        <v>238</v>
      </c>
      <c r="J170" s="193"/>
      <c r="K170" s="208"/>
      <c r="L170" s="208"/>
      <c r="M170" s="208"/>
    </row>
    <row r="171" spans="1:13" ht="12.75" customHeight="1" x14ac:dyDescent="0.2">
      <c r="A171" s="225"/>
      <c r="B171" s="228"/>
      <c r="C171" s="233"/>
      <c r="D171" s="235"/>
      <c r="E171" s="237"/>
      <c r="F171" s="33">
        <v>5</v>
      </c>
      <c r="G171" s="87" t="s">
        <v>197</v>
      </c>
      <c r="H171" s="239"/>
      <c r="I171" s="15" t="s">
        <v>239</v>
      </c>
      <c r="J171" s="193"/>
      <c r="K171" s="208"/>
      <c r="L171" s="208"/>
      <c r="M171" s="208"/>
    </row>
    <row r="172" spans="1:13" ht="12.75" customHeight="1" x14ac:dyDescent="0.2">
      <c r="A172" s="225"/>
      <c r="B172" s="228"/>
      <c r="C172" s="233"/>
      <c r="D172" s="235"/>
      <c r="E172" s="237"/>
      <c r="F172" s="33">
        <v>6</v>
      </c>
      <c r="G172" s="20" t="s">
        <v>199</v>
      </c>
      <c r="H172" s="239"/>
      <c r="I172" s="15" t="s">
        <v>240</v>
      </c>
      <c r="J172" s="193"/>
      <c r="K172" s="208"/>
      <c r="L172" s="208"/>
      <c r="M172" s="208"/>
    </row>
    <row r="173" spans="1:13" ht="12.75" customHeight="1" x14ac:dyDescent="0.2">
      <c r="A173" s="225"/>
      <c r="B173" s="228"/>
      <c r="C173" s="233"/>
      <c r="D173" s="235"/>
      <c r="E173" s="237"/>
      <c r="F173" s="33">
        <v>7</v>
      </c>
      <c r="G173" s="20" t="s">
        <v>201</v>
      </c>
      <c r="H173" s="239"/>
      <c r="I173" s="15" t="s">
        <v>241</v>
      </c>
      <c r="J173" s="193"/>
      <c r="K173" s="208"/>
      <c r="L173" s="208"/>
      <c r="M173" s="208"/>
    </row>
    <row r="174" spans="1:13" ht="12.75" customHeight="1" x14ac:dyDescent="0.2">
      <c r="A174" s="225"/>
      <c r="B174" s="228"/>
      <c r="C174" s="233"/>
      <c r="D174" s="235"/>
      <c r="E174" s="237"/>
      <c r="F174" s="33">
        <v>8</v>
      </c>
      <c r="G174" s="20" t="s">
        <v>203</v>
      </c>
      <c r="H174" s="239"/>
      <c r="I174" s="15" t="s">
        <v>242</v>
      </c>
      <c r="J174" s="194"/>
      <c r="K174" s="209"/>
      <c r="L174" s="209"/>
      <c r="M174" s="209"/>
    </row>
    <row r="175" spans="1:13" ht="12.75" customHeight="1" x14ac:dyDescent="0.2">
      <c r="A175" s="225"/>
      <c r="B175" s="228"/>
      <c r="C175" s="241">
        <v>60.2</v>
      </c>
      <c r="D175" s="243" t="s">
        <v>112</v>
      </c>
      <c r="E175" s="245" t="s">
        <v>56</v>
      </c>
      <c r="F175" s="48"/>
      <c r="G175" s="49"/>
      <c r="H175" s="247" t="s">
        <v>53</v>
      </c>
      <c r="I175" s="187" t="s">
        <v>52</v>
      </c>
      <c r="J175" s="200" t="s">
        <v>337</v>
      </c>
      <c r="K175" s="77" t="s">
        <v>295</v>
      </c>
      <c r="L175" s="77" t="s">
        <v>295</v>
      </c>
      <c r="M175" s="77" t="s">
        <v>295</v>
      </c>
    </row>
    <row r="176" spans="1:13" ht="12.75" customHeight="1" x14ac:dyDescent="0.2">
      <c r="A176" s="225"/>
      <c r="B176" s="228"/>
      <c r="C176" s="242"/>
      <c r="D176" s="244"/>
      <c r="E176" s="246"/>
      <c r="F176" s="50"/>
      <c r="G176" s="51"/>
      <c r="H176" s="248"/>
      <c r="I176" s="189"/>
      <c r="J176" s="189"/>
      <c r="K176" s="77" t="s">
        <v>295</v>
      </c>
      <c r="L176" s="77" t="s">
        <v>295</v>
      </c>
      <c r="M176" s="77" t="s">
        <v>295</v>
      </c>
    </row>
    <row r="177" spans="1:13" ht="25.5" customHeight="1" x14ac:dyDescent="0.2">
      <c r="A177" s="225"/>
      <c r="B177" s="228"/>
      <c r="C177" s="67">
        <v>60.31</v>
      </c>
      <c r="D177" s="59"/>
      <c r="E177" s="229" t="s">
        <v>292</v>
      </c>
      <c r="F177" s="230"/>
      <c r="G177" s="231"/>
      <c r="H177" s="60" t="s">
        <v>271</v>
      </c>
      <c r="I177" s="15"/>
      <c r="J177" s="55" t="s">
        <v>295</v>
      </c>
      <c r="K177" s="35">
        <v>10</v>
      </c>
      <c r="L177" s="35"/>
      <c r="M177" s="35">
        <v>15</v>
      </c>
    </row>
    <row r="178" spans="1:13" ht="12.75" customHeight="1" x14ac:dyDescent="0.2">
      <c r="A178" s="225"/>
      <c r="B178" s="228"/>
      <c r="C178" s="67">
        <v>60.32</v>
      </c>
      <c r="D178" s="59"/>
      <c r="E178" s="195" t="s">
        <v>288</v>
      </c>
      <c r="F178" s="196"/>
      <c r="G178" s="197"/>
      <c r="H178" s="60" t="s">
        <v>271</v>
      </c>
      <c r="I178" s="15"/>
      <c r="J178" s="55" t="s">
        <v>295</v>
      </c>
      <c r="K178" s="201" t="s">
        <v>313</v>
      </c>
      <c r="L178" s="202"/>
      <c r="M178" s="203"/>
    </row>
    <row r="179" spans="1:13" x14ac:dyDescent="0.2">
      <c r="A179" s="225"/>
      <c r="B179" s="227">
        <v>70</v>
      </c>
      <c r="C179" s="36"/>
      <c r="D179" s="37" t="s">
        <v>113</v>
      </c>
      <c r="E179" s="70" t="s">
        <v>39</v>
      </c>
      <c r="F179" s="8"/>
      <c r="G179" s="76"/>
      <c r="H179" s="38"/>
      <c r="I179" s="39"/>
      <c r="J179" s="39"/>
      <c r="K179" s="140">
        <f>SUM(K180:K197)</f>
        <v>60</v>
      </c>
      <c r="L179" s="140">
        <f>SUM(L180:L197)</f>
        <v>0</v>
      </c>
      <c r="M179" s="140">
        <f>SUM(M180:M197)</f>
        <v>60</v>
      </c>
    </row>
    <row r="180" spans="1:13" ht="12.75" customHeight="1" x14ac:dyDescent="0.2">
      <c r="A180" s="225"/>
      <c r="B180" s="228"/>
      <c r="C180" s="232">
        <v>70.099999999999994</v>
      </c>
      <c r="D180" s="234" t="s">
        <v>114</v>
      </c>
      <c r="E180" s="236" t="s">
        <v>243</v>
      </c>
      <c r="F180" s="33">
        <v>1</v>
      </c>
      <c r="G180" s="64" t="s">
        <v>189</v>
      </c>
      <c r="H180" s="238" t="s">
        <v>16</v>
      </c>
      <c r="I180" s="15" t="s">
        <v>244</v>
      </c>
      <c r="J180" s="184" t="s">
        <v>340</v>
      </c>
      <c r="K180" s="207">
        <v>30</v>
      </c>
      <c r="L180" s="207"/>
      <c r="M180" s="207">
        <v>30</v>
      </c>
    </row>
    <row r="181" spans="1:13" x14ac:dyDescent="0.2">
      <c r="A181" s="225"/>
      <c r="B181" s="228"/>
      <c r="C181" s="233"/>
      <c r="D181" s="235"/>
      <c r="E181" s="237"/>
      <c r="F181" s="33">
        <v>2</v>
      </c>
      <c r="G181" s="20" t="s">
        <v>191</v>
      </c>
      <c r="H181" s="239"/>
      <c r="I181" s="15" t="s">
        <v>245</v>
      </c>
      <c r="J181" s="185"/>
      <c r="K181" s="208"/>
      <c r="L181" s="208"/>
      <c r="M181" s="208"/>
    </row>
    <row r="182" spans="1:13" x14ac:dyDescent="0.2">
      <c r="A182" s="225"/>
      <c r="B182" s="228"/>
      <c r="C182" s="233"/>
      <c r="D182" s="235"/>
      <c r="E182" s="237"/>
      <c r="F182" s="33">
        <v>3</v>
      </c>
      <c r="G182" s="20" t="s">
        <v>193</v>
      </c>
      <c r="H182" s="239"/>
      <c r="I182" s="15" t="s">
        <v>246</v>
      </c>
      <c r="J182" s="185"/>
      <c r="K182" s="208"/>
      <c r="L182" s="208"/>
      <c r="M182" s="208"/>
    </row>
    <row r="183" spans="1:13" ht="12.75" customHeight="1" x14ac:dyDescent="0.2">
      <c r="A183" s="225"/>
      <c r="B183" s="228"/>
      <c r="C183" s="233"/>
      <c r="D183" s="235"/>
      <c r="E183" s="237"/>
      <c r="F183" s="33">
        <v>4</v>
      </c>
      <c r="G183" s="20" t="s">
        <v>195</v>
      </c>
      <c r="H183" s="239"/>
      <c r="I183" s="15" t="s">
        <v>247</v>
      </c>
      <c r="J183" s="185"/>
      <c r="K183" s="208"/>
      <c r="L183" s="208"/>
      <c r="M183" s="208"/>
    </row>
    <row r="184" spans="1:13" x14ac:dyDescent="0.2">
      <c r="A184" s="225"/>
      <c r="B184" s="228"/>
      <c r="C184" s="233"/>
      <c r="D184" s="235"/>
      <c r="E184" s="237"/>
      <c r="F184" s="33">
        <v>5</v>
      </c>
      <c r="G184" s="20" t="s">
        <v>197</v>
      </c>
      <c r="H184" s="239"/>
      <c r="I184" s="15" t="s">
        <v>248</v>
      </c>
      <c r="J184" s="185"/>
      <c r="K184" s="208"/>
      <c r="L184" s="208"/>
      <c r="M184" s="208"/>
    </row>
    <row r="185" spans="1:13" x14ac:dyDescent="0.2">
      <c r="A185" s="225"/>
      <c r="B185" s="228"/>
      <c r="C185" s="233"/>
      <c r="D185" s="235"/>
      <c r="E185" s="237"/>
      <c r="F185" s="33">
        <v>6</v>
      </c>
      <c r="G185" s="20" t="s">
        <v>199</v>
      </c>
      <c r="H185" s="239"/>
      <c r="I185" s="15" t="s">
        <v>249</v>
      </c>
      <c r="J185" s="185"/>
      <c r="K185" s="208"/>
      <c r="L185" s="208"/>
      <c r="M185" s="208"/>
    </row>
    <row r="186" spans="1:13" x14ac:dyDescent="0.2">
      <c r="A186" s="225"/>
      <c r="B186" s="228"/>
      <c r="C186" s="233"/>
      <c r="D186" s="235"/>
      <c r="E186" s="237"/>
      <c r="F186" s="33">
        <v>7</v>
      </c>
      <c r="G186" s="20" t="s">
        <v>201</v>
      </c>
      <c r="H186" s="239"/>
      <c r="I186" s="15" t="s">
        <v>250</v>
      </c>
      <c r="J186" s="185"/>
      <c r="K186" s="208"/>
      <c r="L186" s="208"/>
      <c r="M186" s="208"/>
    </row>
    <row r="187" spans="1:13" x14ac:dyDescent="0.2">
      <c r="A187" s="225"/>
      <c r="B187" s="228"/>
      <c r="C187" s="233"/>
      <c r="D187" s="235"/>
      <c r="E187" s="237"/>
      <c r="F187" s="33">
        <v>8</v>
      </c>
      <c r="G187" s="20" t="s">
        <v>203</v>
      </c>
      <c r="H187" s="239"/>
      <c r="I187" s="15" t="s">
        <v>251</v>
      </c>
      <c r="J187" s="186"/>
      <c r="K187" s="209"/>
      <c r="L187" s="209"/>
      <c r="M187" s="209"/>
    </row>
    <row r="188" spans="1:13" x14ac:dyDescent="0.2">
      <c r="A188" s="225"/>
      <c r="B188" s="228"/>
      <c r="C188" s="232">
        <v>70.099999999999994</v>
      </c>
      <c r="D188" s="234" t="s">
        <v>115</v>
      </c>
      <c r="E188" s="236" t="s">
        <v>344</v>
      </c>
      <c r="F188" s="33">
        <v>1</v>
      </c>
      <c r="G188" s="64" t="s">
        <v>252</v>
      </c>
      <c r="H188" s="238" t="s">
        <v>58</v>
      </c>
      <c r="I188" s="15" t="s">
        <v>253</v>
      </c>
      <c r="J188" s="55" t="s">
        <v>309</v>
      </c>
      <c r="K188" s="201" t="s">
        <v>321</v>
      </c>
      <c r="L188" s="202"/>
      <c r="M188" s="203"/>
    </row>
    <row r="189" spans="1:13" x14ac:dyDescent="0.2">
      <c r="A189" s="225"/>
      <c r="B189" s="228"/>
      <c r="C189" s="233"/>
      <c r="D189" s="235"/>
      <c r="E189" s="237"/>
      <c r="F189" s="33">
        <v>2</v>
      </c>
      <c r="G189" s="20" t="s">
        <v>254</v>
      </c>
      <c r="H189" s="239"/>
      <c r="I189" s="15" t="s">
        <v>255</v>
      </c>
      <c r="J189" s="55" t="s">
        <v>309</v>
      </c>
      <c r="K189" s="201" t="s">
        <v>321</v>
      </c>
      <c r="L189" s="202"/>
      <c r="M189" s="203"/>
    </row>
    <row r="190" spans="1:13" x14ac:dyDescent="0.2">
      <c r="A190" s="225"/>
      <c r="B190" s="228"/>
      <c r="C190" s="233"/>
      <c r="D190" s="235"/>
      <c r="E190" s="237"/>
      <c r="F190" s="33">
        <v>3</v>
      </c>
      <c r="G190" s="20" t="s">
        <v>256</v>
      </c>
      <c r="H190" s="239"/>
      <c r="I190" s="15" t="s">
        <v>257</v>
      </c>
      <c r="J190" s="55" t="s">
        <v>309</v>
      </c>
      <c r="K190" s="201" t="s">
        <v>321</v>
      </c>
      <c r="L190" s="202"/>
      <c r="M190" s="203"/>
    </row>
    <row r="191" spans="1:13" x14ac:dyDescent="0.2">
      <c r="A191" s="225"/>
      <c r="B191" s="228"/>
      <c r="C191" s="233"/>
      <c r="D191" s="235"/>
      <c r="E191" s="237"/>
      <c r="F191" s="33">
        <v>4</v>
      </c>
      <c r="G191" s="20" t="s">
        <v>258</v>
      </c>
      <c r="H191" s="239"/>
      <c r="I191" s="15" t="s">
        <v>259</v>
      </c>
      <c r="J191" s="55" t="s">
        <v>309</v>
      </c>
      <c r="K191" s="201" t="s">
        <v>321</v>
      </c>
      <c r="L191" s="202"/>
      <c r="M191" s="203"/>
    </row>
    <row r="192" spans="1:13" x14ac:dyDescent="0.2">
      <c r="A192" s="225"/>
      <c r="B192" s="228"/>
      <c r="C192" s="67">
        <v>70.099999999999994</v>
      </c>
      <c r="D192" s="34" t="s">
        <v>116</v>
      </c>
      <c r="E192" s="68" t="s">
        <v>260</v>
      </c>
      <c r="F192" s="16"/>
      <c r="G192" s="63"/>
      <c r="H192" s="24" t="s">
        <v>129</v>
      </c>
      <c r="I192" s="72" t="s">
        <v>261</v>
      </c>
      <c r="J192" s="55" t="s">
        <v>309</v>
      </c>
      <c r="K192" s="201" t="s">
        <v>321</v>
      </c>
      <c r="L192" s="202"/>
      <c r="M192" s="203"/>
    </row>
    <row r="193" spans="1:13" x14ac:dyDescent="0.2">
      <c r="A193" s="225"/>
      <c r="B193" s="228"/>
      <c r="C193" s="241">
        <v>70.2</v>
      </c>
      <c r="D193" s="243" t="s">
        <v>116</v>
      </c>
      <c r="E193" s="245" t="s">
        <v>56</v>
      </c>
      <c r="F193" s="48"/>
      <c r="G193" s="49"/>
      <c r="H193" s="247" t="s">
        <v>53</v>
      </c>
      <c r="I193" s="187" t="s">
        <v>52</v>
      </c>
      <c r="J193" s="200" t="s">
        <v>337</v>
      </c>
      <c r="K193" s="77" t="s">
        <v>295</v>
      </c>
      <c r="L193" s="77" t="s">
        <v>295</v>
      </c>
      <c r="M193" s="77" t="s">
        <v>295</v>
      </c>
    </row>
    <row r="194" spans="1:13" x14ac:dyDescent="0.2">
      <c r="A194" s="225"/>
      <c r="B194" s="228"/>
      <c r="C194" s="242"/>
      <c r="D194" s="244"/>
      <c r="E194" s="246"/>
      <c r="F194" s="50"/>
      <c r="G194" s="51"/>
      <c r="H194" s="248"/>
      <c r="I194" s="189"/>
      <c r="J194" s="189"/>
      <c r="K194" s="77" t="s">
        <v>295</v>
      </c>
      <c r="L194" s="77" t="s">
        <v>295</v>
      </c>
      <c r="M194" s="77" t="s">
        <v>295</v>
      </c>
    </row>
    <row r="195" spans="1:13" ht="12.75" customHeight="1" x14ac:dyDescent="0.2">
      <c r="A195" s="225"/>
      <c r="B195" s="228"/>
      <c r="C195" s="67">
        <v>70.31</v>
      </c>
      <c r="D195" s="59"/>
      <c r="E195" s="195" t="s">
        <v>279</v>
      </c>
      <c r="F195" s="196"/>
      <c r="G195" s="197"/>
      <c r="H195" s="60" t="s">
        <v>36</v>
      </c>
      <c r="I195" s="15"/>
      <c r="J195" s="55" t="s">
        <v>295</v>
      </c>
      <c r="K195" s="35">
        <v>15</v>
      </c>
      <c r="L195" s="35"/>
      <c r="M195" s="35">
        <v>15</v>
      </c>
    </row>
    <row r="196" spans="1:13" ht="12.75" customHeight="1" x14ac:dyDescent="0.2">
      <c r="A196" s="225"/>
      <c r="B196" s="228"/>
      <c r="C196" s="67">
        <v>70.319999999999993</v>
      </c>
      <c r="D196" s="59"/>
      <c r="E196" s="195" t="s">
        <v>280</v>
      </c>
      <c r="F196" s="196"/>
      <c r="G196" s="197"/>
      <c r="H196" s="60" t="s">
        <v>36</v>
      </c>
      <c r="I196" s="15"/>
      <c r="J196" s="55" t="s">
        <v>295</v>
      </c>
      <c r="K196" s="35">
        <v>15</v>
      </c>
      <c r="L196" s="35"/>
      <c r="M196" s="35">
        <v>15</v>
      </c>
    </row>
    <row r="197" spans="1:13" ht="12.75" customHeight="1" x14ac:dyDescent="0.2">
      <c r="A197" s="225"/>
      <c r="B197" s="240"/>
      <c r="C197" s="67">
        <v>70.41</v>
      </c>
      <c r="D197" s="59"/>
      <c r="E197" s="195" t="s">
        <v>288</v>
      </c>
      <c r="F197" s="196"/>
      <c r="G197" s="197"/>
      <c r="H197" s="60" t="s">
        <v>271</v>
      </c>
      <c r="I197" s="15"/>
      <c r="J197" s="55" t="s">
        <v>295</v>
      </c>
      <c r="K197" s="201" t="s">
        <v>313</v>
      </c>
      <c r="L197" s="202"/>
      <c r="M197" s="203"/>
    </row>
    <row r="198" spans="1:13" ht="12.75" customHeight="1" x14ac:dyDescent="0.2">
      <c r="A198" s="225"/>
      <c r="B198" s="224">
        <v>80</v>
      </c>
      <c r="C198" s="5"/>
      <c r="D198" s="37" t="s">
        <v>117</v>
      </c>
      <c r="E198" s="70" t="s">
        <v>40</v>
      </c>
      <c r="F198" s="8"/>
      <c r="G198" s="76"/>
      <c r="H198" s="38"/>
      <c r="I198" s="39"/>
      <c r="J198" s="39"/>
      <c r="K198" s="140">
        <f>SUM(K199:K200)</f>
        <v>0</v>
      </c>
      <c r="L198" s="140">
        <f>SUM(L199:L200)</f>
        <v>0</v>
      </c>
      <c r="M198" s="140">
        <f>SUM(M199:M200)</f>
        <v>0</v>
      </c>
    </row>
    <row r="199" spans="1:13" x14ac:dyDescent="0.2">
      <c r="A199" s="225"/>
      <c r="B199" s="224"/>
      <c r="C199" s="92">
        <v>80.099999999999994</v>
      </c>
      <c r="D199" s="89" t="s">
        <v>118</v>
      </c>
      <c r="E199" s="220" t="s">
        <v>41</v>
      </c>
      <c r="F199" s="221"/>
      <c r="G199" s="222"/>
      <c r="H199" s="90" t="s">
        <v>129</v>
      </c>
      <c r="I199" s="91" t="s">
        <v>262</v>
      </c>
      <c r="J199" s="93" t="s">
        <v>308</v>
      </c>
      <c r="K199" s="214" t="s">
        <v>327</v>
      </c>
      <c r="L199" s="215"/>
      <c r="M199" s="216"/>
    </row>
    <row r="200" spans="1:13" x14ac:dyDescent="0.2">
      <c r="A200" s="226"/>
      <c r="B200" s="224"/>
      <c r="C200" s="92">
        <v>80.2</v>
      </c>
      <c r="D200" s="89"/>
      <c r="E200" s="220" t="s">
        <v>42</v>
      </c>
      <c r="F200" s="221"/>
      <c r="G200" s="222"/>
      <c r="H200" s="90" t="s">
        <v>129</v>
      </c>
      <c r="I200" s="91"/>
      <c r="J200" s="93" t="s">
        <v>308</v>
      </c>
      <c r="K200" s="217"/>
      <c r="L200" s="218"/>
      <c r="M200" s="219"/>
    </row>
    <row r="201" spans="1:13" x14ac:dyDescent="0.2">
      <c r="H201" s="150" t="s">
        <v>336</v>
      </c>
      <c r="I201" s="151" t="s">
        <v>127</v>
      </c>
      <c r="J201" s="152"/>
      <c r="K201" s="58">
        <f>K198+K179+K166+K150+K134+K113+K89+K80+K42+K31+K6</f>
        <v>1192</v>
      </c>
      <c r="L201" s="58">
        <f>L198+L179+L166+L150+L134+L113+L89+L80+L42+L31+L6</f>
        <v>71</v>
      </c>
      <c r="M201" s="58">
        <f>M198+M179+M166+M150+M134+M113+M89+M80+M42+M31+M6</f>
        <v>899</v>
      </c>
    </row>
    <row r="202" spans="1:13" x14ac:dyDescent="0.2">
      <c r="H202" s="153"/>
      <c r="I202" s="154"/>
      <c r="J202" s="155" t="s">
        <v>324</v>
      </c>
      <c r="K202" s="223">
        <f>SUM(K201:M201)</f>
        <v>2162</v>
      </c>
      <c r="L202" s="223"/>
      <c r="M202" s="223"/>
    </row>
    <row r="203" spans="1:13" x14ac:dyDescent="0.2">
      <c r="H203" s="169" t="s">
        <v>367</v>
      </c>
      <c r="I203" s="170"/>
      <c r="J203" s="170"/>
      <c r="K203" s="171">
        <f>K202+300</f>
        <v>2462</v>
      </c>
      <c r="L203" s="172"/>
      <c r="M203" s="173"/>
    </row>
    <row r="204" spans="1:13" x14ac:dyDescent="0.2">
      <c r="H204" s="118" t="s">
        <v>325</v>
      </c>
      <c r="I204" s="119"/>
      <c r="J204" s="120" t="s">
        <v>328</v>
      </c>
      <c r="K204" s="117">
        <v>0</v>
      </c>
      <c r="L204" s="117">
        <v>0</v>
      </c>
      <c r="M204" s="117">
        <v>0</v>
      </c>
    </row>
    <row r="205" spans="1:13" x14ac:dyDescent="0.2">
      <c r="H205" s="147"/>
      <c r="I205" s="148"/>
      <c r="J205" s="149"/>
      <c r="K205" s="156">
        <f>SUM(K204:M204)</f>
        <v>0</v>
      </c>
      <c r="L205" s="157"/>
      <c r="M205" s="158"/>
    </row>
    <row r="206" spans="1:13" x14ac:dyDescent="0.2">
      <c r="H206" s="174" t="s">
        <v>364</v>
      </c>
      <c r="I206" s="175"/>
      <c r="J206" s="175"/>
      <c r="K206" s="176">
        <f>K205+100</f>
        <v>100</v>
      </c>
      <c r="L206" s="177"/>
      <c r="M206" s="178"/>
    </row>
    <row r="207" spans="1:13" x14ac:dyDescent="0.2">
      <c r="H207" s="121" t="s">
        <v>325</v>
      </c>
      <c r="I207" s="122"/>
      <c r="J207" s="123" t="s">
        <v>330</v>
      </c>
      <c r="K207" s="114">
        <f>K32+K33+K39+K40</f>
        <v>60</v>
      </c>
      <c r="L207" s="114">
        <f>L32+L33+L39+L40</f>
        <v>16</v>
      </c>
      <c r="M207" s="114">
        <f>M32+M33+M39+M40</f>
        <v>0</v>
      </c>
    </row>
    <row r="208" spans="1:13" x14ac:dyDescent="0.2">
      <c r="H208" s="124"/>
      <c r="I208" s="125"/>
      <c r="J208" s="126"/>
      <c r="K208" s="198">
        <f>SUM(K207:M207)</f>
        <v>76</v>
      </c>
      <c r="L208" s="198"/>
      <c r="M208" s="198"/>
    </row>
    <row r="209" spans="8:13" x14ac:dyDescent="0.2">
      <c r="H209" s="164" t="s">
        <v>366</v>
      </c>
      <c r="I209" s="165"/>
      <c r="J209" s="165"/>
      <c r="K209" s="166">
        <f>K208+30</f>
        <v>106</v>
      </c>
      <c r="L209" s="167"/>
      <c r="M209" s="168"/>
    </row>
    <row r="210" spans="8:13" x14ac:dyDescent="0.2">
      <c r="H210" s="127" t="s">
        <v>325</v>
      </c>
      <c r="I210" s="128"/>
      <c r="J210" s="129" t="s">
        <v>329</v>
      </c>
      <c r="K210" s="115">
        <f>K43+K47+K55+K63+K71+K79</f>
        <v>83</v>
      </c>
      <c r="L210" s="115">
        <f>L43+L47+L55+L63+L71+L79</f>
        <v>5</v>
      </c>
      <c r="M210" s="115">
        <f>M43+M47+M55+M63+M71+M79</f>
        <v>140</v>
      </c>
    </row>
    <row r="211" spans="8:13" x14ac:dyDescent="0.2">
      <c r="H211" s="130"/>
      <c r="I211" s="131"/>
      <c r="J211" s="132"/>
      <c r="K211" s="213">
        <f>SUM(K210:M210)</f>
        <v>228</v>
      </c>
      <c r="L211" s="213"/>
      <c r="M211" s="213"/>
    </row>
    <row r="212" spans="8:13" x14ac:dyDescent="0.2">
      <c r="H212" s="179" t="s">
        <v>365</v>
      </c>
      <c r="I212" s="180"/>
      <c r="J212" s="180"/>
      <c r="K212" s="181">
        <f>K211+20</f>
        <v>248</v>
      </c>
      <c r="L212" s="182"/>
      <c r="M212" s="183"/>
    </row>
    <row r="213" spans="8:13" x14ac:dyDescent="0.2">
      <c r="H213" s="133" t="s">
        <v>325</v>
      </c>
      <c r="I213" s="134"/>
      <c r="J213" s="135" t="s">
        <v>326</v>
      </c>
      <c r="K213" s="116">
        <f>K201-K32-K33-K39-K40-K43-K47-K55-K63-K71-K79</f>
        <v>1049</v>
      </c>
      <c r="L213" s="116">
        <f>L201-L32-L33-L39-L40-L43-L47-L55-L63-L71-L79</f>
        <v>50</v>
      </c>
      <c r="M213" s="116">
        <f>M201-M32-M33-M39-M40-M43-M47-M55-M63-M71-M79</f>
        <v>759</v>
      </c>
    </row>
    <row r="214" spans="8:13" x14ac:dyDescent="0.2">
      <c r="H214" s="136"/>
      <c r="I214" s="137"/>
      <c r="J214" s="138"/>
      <c r="K214" s="199">
        <f>SUM(K213:M213)</f>
        <v>1858</v>
      </c>
      <c r="L214" s="199"/>
      <c r="M214" s="199"/>
    </row>
    <row r="215" spans="8:13" x14ac:dyDescent="0.2">
      <c r="H215" s="159" t="s">
        <v>363</v>
      </c>
      <c r="I215" s="160"/>
      <c r="J215" s="160"/>
      <c r="K215" s="161">
        <f>K214+150</f>
        <v>2008</v>
      </c>
      <c r="L215" s="162"/>
      <c r="M215" s="163"/>
    </row>
    <row r="216" spans="8:13" ht="11.25" customHeight="1" x14ac:dyDescent="0.2"/>
    <row r="217" spans="8:13" hidden="1" x14ac:dyDescent="0.2">
      <c r="J217" s="3" t="s">
        <v>358</v>
      </c>
      <c r="K217">
        <v>298.35000000000002</v>
      </c>
      <c r="L217">
        <v>300</v>
      </c>
    </row>
    <row r="218" spans="8:13" hidden="1" x14ac:dyDescent="0.2">
      <c r="J218" s="3" t="s">
        <v>359</v>
      </c>
    </row>
    <row r="219" spans="8:13" hidden="1" x14ac:dyDescent="0.2">
      <c r="J219" s="3" t="s">
        <v>360</v>
      </c>
      <c r="K219">
        <v>1780.65</v>
      </c>
      <c r="L219">
        <v>2000</v>
      </c>
    </row>
    <row r="220" spans="8:13" hidden="1" x14ac:dyDescent="0.2">
      <c r="J220" s="3" t="s">
        <v>361</v>
      </c>
    </row>
    <row r="221" spans="8:13" hidden="1" x14ac:dyDescent="0.2">
      <c r="J221" s="3" t="s">
        <v>362</v>
      </c>
      <c r="K221">
        <v>240</v>
      </c>
      <c r="L221">
        <v>0</v>
      </c>
    </row>
    <row r="222" spans="8:13" hidden="1" x14ac:dyDescent="0.2">
      <c r="K222">
        <f>SUM(K217:K221)</f>
        <v>2319</v>
      </c>
      <c r="L222">
        <f>SUM(L217:L221)</f>
        <v>2300</v>
      </c>
    </row>
  </sheetData>
  <mergeCells count="254">
    <mergeCell ref="K3:M3"/>
    <mergeCell ref="E4:G4"/>
    <mergeCell ref="A5:A88"/>
    <mergeCell ref="B6:B30"/>
    <mergeCell ref="E6:G6"/>
    <mergeCell ref="E8:G8"/>
    <mergeCell ref="E9:G9"/>
    <mergeCell ref="E10:G10"/>
    <mergeCell ref="C19:C22"/>
    <mergeCell ref="D19:D22"/>
    <mergeCell ref="E19:E22"/>
    <mergeCell ref="E11:G11"/>
    <mergeCell ref="E12:G12"/>
    <mergeCell ref="E13:G13"/>
    <mergeCell ref="E14:G14"/>
    <mergeCell ref="E15:G15"/>
    <mergeCell ref="K15:M15"/>
    <mergeCell ref="H19:H22"/>
    <mergeCell ref="E23:G23"/>
    <mergeCell ref="E24:G24"/>
    <mergeCell ref="E25:G25"/>
    <mergeCell ref="E26:G26"/>
    <mergeCell ref="E16:G16"/>
    <mergeCell ref="E17:G17"/>
    <mergeCell ref="E18:G18"/>
    <mergeCell ref="E28:G28"/>
    <mergeCell ref="E29:G29"/>
    <mergeCell ref="E30:G30"/>
    <mergeCell ref="B31:B41"/>
    <mergeCell ref="E32:G32"/>
    <mergeCell ref="E3:G3"/>
    <mergeCell ref="E33:G33"/>
    <mergeCell ref="C34:C38"/>
    <mergeCell ref="D34:D38"/>
    <mergeCell ref="E34:G34"/>
    <mergeCell ref="K34:M38"/>
    <mergeCell ref="E39:G39"/>
    <mergeCell ref="E40:G40"/>
    <mergeCell ref="E41:G41"/>
    <mergeCell ref="E27:G27"/>
    <mergeCell ref="C63:C70"/>
    <mergeCell ref="D63:D70"/>
    <mergeCell ref="E63:E70"/>
    <mergeCell ref="H63:H70"/>
    <mergeCell ref="J63:J70"/>
    <mergeCell ref="K63:K70"/>
    <mergeCell ref="L47:L54"/>
    <mergeCell ref="M47:M54"/>
    <mergeCell ref="C55:C62"/>
    <mergeCell ref="D55:D62"/>
    <mergeCell ref="E55:E62"/>
    <mergeCell ref="H55:H62"/>
    <mergeCell ref="J55:J62"/>
    <mergeCell ref="C47:C54"/>
    <mergeCell ref="D47:D54"/>
    <mergeCell ref="E47:E54"/>
    <mergeCell ref="H47:H54"/>
    <mergeCell ref="J47:J54"/>
    <mergeCell ref="K47:K54"/>
    <mergeCell ref="J85:J86"/>
    <mergeCell ref="E79:G79"/>
    <mergeCell ref="B80:B88"/>
    <mergeCell ref="E80:G80"/>
    <mergeCell ref="C81:C86"/>
    <mergeCell ref="D81:D84"/>
    <mergeCell ref="E81:E84"/>
    <mergeCell ref="E87:G87"/>
    <mergeCell ref="E88:G88"/>
    <mergeCell ref="B42:B79"/>
    <mergeCell ref="C43:C46"/>
    <mergeCell ref="D43:D46"/>
    <mergeCell ref="E43:E46"/>
    <mergeCell ref="H43:H46"/>
    <mergeCell ref="C71:C78"/>
    <mergeCell ref="D71:D78"/>
    <mergeCell ref="E71:E78"/>
    <mergeCell ref="H71:H78"/>
    <mergeCell ref="J71:J78"/>
    <mergeCell ref="E101:G101"/>
    <mergeCell ref="E102:G102"/>
    <mergeCell ref="E103:G103"/>
    <mergeCell ref="C123:C124"/>
    <mergeCell ref="H81:H84"/>
    <mergeCell ref="D85:D86"/>
    <mergeCell ref="E85:G86"/>
    <mergeCell ref="H85:H86"/>
    <mergeCell ref="I85:I86"/>
    <mergeCell ref="E109:G109"/>
    <mergeCell ref="E112:G112"/>
    <mergeCell ref="C115:C122"/>
    <mergeCell ref="D115:D122"/>
    <mergeCell ref="E115:E122"/>
    <mergeCell ref="H115:H122"/>
    <mergeCell ref="A89:A163"/>
    <mergeCell ref="B89:B112"/>
    <mergeCell ref="C90:C97"/>
    <mergeCell ref="D90:D97"/>
    <mergeCell ref="E90:E97"/>
    <mergeCell ref="H90:H97"/>
    <mergeCell ref="E104:G104"/>
    <mergeCell ref="E105:G105"/>
    <mergeCell ref="E106:G106"/>
    <mergeCell ref="E107:G107"/>
    <mergeCell ref="E108:G108"/>
    <mergeCell ref="E110:G110"/>
    <mergeCell ref="E111:G111"/>
    <mergeCell ref="B113:B133"/>
    <mergeCell ref="E125:G125"/>
    <mergeCell ref="E126:G126"/>
    <mergeCell ref="E127:G127"/>
    <mergeCell ref="E128:G128"/>
    <mergeCell ref="E129:G129"/>
    <mergeCell ref="E132:G132"/>
    <mergeCell ref="B134:B144"/>
    <mergeCell ref="E145:G145"/>
    <mergeCell ref="E146:G146"/>
    <mergeCell ref="E147:G147"/>
    <mergeCell ref="J115:J122"/>
    <mergeCell ref="K115:K122"/>
    <mergeCell ref="L115:L122"/>
    <mergeCell ref="C143:C144"/>
    <mergeCell ref="D143:D144"/>
    <mergeCell ref="E143:E144"/>
    <mergeCell ref="H143:H144"/>
    <mergeCell ref="I143:I144"/>
    <mergeCell ref="K132:M132"/>
    <mergeCell ref="E131:G131"/>
    <mergeCell ref="D123:D124"/>
    <mergeCell ref="E123:E124"/>
    <mergeCell ref="H123:H124"/>
    <mergeCell ref="I123:I124"/>
    <mergeCell ref="J123:J124"/>
    <mergeCell ref="E130:G130"/>
    <mergeCell ref="C135:C142"/>
    <mergeCell ref="D135:D142"/>
    <mergeCell ref="E135:E142"/>
    <mergeCell ref="H135:H142"/>
    <mergeCell ref="E148:G148"/>
    <mergeCell ref="E149:G149"/>
    <mergeCell ref="K135:K142"/>
    <mergeCell ref="L135:L142"/>
    <mergeCell ref="M135:M142"/>
    <mergeCell ref="J135:J142"/>
    <mergeCell ref="C159:C160"/>
    <mergeCell ref="D159:D160"/>
    <mergeCell ref="E159:E160"/>
    <mergeCell ref="H159:H160"/>
    <mergeCell ref="I159:I160"/>
    <mergeCell ref="K151:K158"/>
    <mergeCell ref="L151:L158"/>
    <mergeCell ref="M151:M158"/>
    <mergeCell ref="J151:J158"/>
    <mergeCell ref="K149:M149"/>
    <mergeCell ref="B150:B165"/>
    <mergeCell ref="C151:C158"/>
    <mergeCell ref="D151:D158"/>
    <mergeCell ref="E151:E158"/>
    <mergeCell ref="H151:H158"/>
    <mergeCell ref="E161:G161"/>
    <mergeCell ref="E162:G162"/>
    <mergeCell ref="E163:G163"/>
    <mergeCell ref="E164:G164"/>
    <mergeCell ref="C180:C187"/>
    <mergeCell ref="D180:D187"/>
    <mergeCell ref="E180:E187"/>
    <mergeCell ref="H180:H187"/>
    <mergeCell ref="C193:C194"/>
    <mergeCell ref="D193:D194"/>
    <mergeCell ref="E193:E194"/>
    <mergeCell ref="H193:H194"/>
    <mergeCell ref="J167:J174"/>
    <mergeCell ref="C175:C176"/>
    <mergeCell ref="D175:D176"/>
    <mergeCell ref="E175:E176"/>
    <mergeCell ref="H175:H176"/>
    <mergeCell ref="I175:I176"/>
    <mergeCell ref="C167:C174"/>
    <mergeCell ref="D167:D174"/>
    <mergeCell ref="E167:E174"/>
    <mergeCell ref="H167:H174"/>
    <mergeCell ref="L63:L70"/>
    <mergeCell ref="M63:M70"/>
    <mergeCell ref="K163:M163"/>
    <mergeCell ref="E200:G200"/>
    <mergeCell ref="K202:M202"/>
    <mergeCell ref="E197:G197"/>
    <mergeCell ref="B198:B200"/>
    <mergeCell ref="E199:G199"/>
    <mergeCell ref="A166:A200"/>
    <mergeCell ref="B166:B178"/>
    <mergeCell ref="E177:G177"/>
    <mergeCell ref="E178:G178"/>
    <mergeCell ref="I193:I194"/>
    <mergeCell ref="E195:G195"/>
    <mergeCell ref="E196:G196"/>
    <mergeCell ref="K180:K187"/>
    <mergeCell ref="L180:L187"/>
    <mergeCell ref="M180:M187"/>
    <mergeCell ref="J180:J187"/>
    <mergeCell ref="C188:C191"/>
    <mergeCell ref="D188:D191"/>
    <mergeCell ref="E188:E191"/>
    <mergeCell ref="H188:H191"/>
    <mergeCell ref="B179:B197"/>
    <mergeCell ref="L90:L97"/>
    <mergeCell ref="M90:M97"/>
    <mergeCell ref="K211:M211"/>
    <mergeCell ref="K192:M192"/>
    <mergeCell ref="K199:M200"/>
    <mergeCell ref="K197:M197"/>
    <mergeCell ref="K178:M178"/>
    <mergeCell ref="K188:M188"/>
    <mergeCell ref="K189:M189"/>
    <mergeCell ref="K190:M190"/>
    <mergeCell ref="K191:M191"/>
    <mergeCell ref="L167:L174"/>
    <mergeCell ref="M167:M174"/>
    <mergeCell ref="K112:M112"/>
    <mergeCell ref="K167:K174"/>
    <mergeCell ref="J90:J97"/>
    <mergeCell ref="J81:J84"/>
    <mergeCell ref="J43:J46"/>
    <mergeCell ref="J19:J22"/>
    <mergeCell ref="E7:G7"/>
    <mergeCell ref="K208:M208"/>
    <mergeCell ref="K214:M214"/>
    <mergeCell ref="J143:J144"/>
    <mergeCell ref="J159:J160"/>
    <mergeCell ref="J175:J176"/>
    <mergeCell ref="J193:J194"/>
    <mergeCell ref="K164:M164"/>
    <mergeCell ref="K9:M9"/>
    <mergeCell ref="M115:M122"/>
    <mergeCell ref="K71:K78"/>
    <mergeCell ref="L71:L78"/>
    <mergeCell ref="M71:M78"/>
    <mergeCell ref="K55:K62"/>
    <mergeCell ref="L55:L62"/>
    <mergeCell ref="M55:M62"/>
    <mergeCell ref="K43:K46"/>
    <mergeCell ref="L43:L46"/>
    <mergeCell ref="M43:M46"/>
    <mergeCell ref="K90:K97"/>
    <mergeCell ref="K205:M205"/>
    <mergeCell ref="H215:J215"/>
    <mergeCell ref="K215:M215"/>
    <mergeCell ref="H209:J209"/>
    <mergeCell ref="K209:M209"/>
    <mergeCell ref="H203:J203"/>
    <mergeCell ref="K203:M203"/>
    <mergeCell ref="H206:J206"/>
    <mergeCell ref="K206:M206"/>
    <mergeCell ref="H212:J212"/>
    <mergeCell ref="K212:M212"/>
  </mergeCells>
  <pageMargins left="0.43307086614173229" right="0.43307086614173229" top="0.78740157480314965" bottom="0.78740157480314965" header="0.31496062992125984" footer="0.31496062992125984"/>
  <pageSetup paperSize="9" scale="71" fitToHeight="0" orientation="portrait" r:id="rId1"/>
  <headerFooter>
    <oddHeader xml:space="preserve">&amp;L&amp;"Arial,Fett"&amp;8Nationalstrasse N02/16
EP Sissach - Eptingen&amp;R&amp;"Arial,Fett"&amp;8INGE EPSI
Massnahmenprojekt
Betrachtung TP 2 T/U
</oddHeader>
    <oddFooter>&amp;L&amp;8&amp;Z&amp;F&amp;R&amp;8Seite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TP2-MP-reduziert-26.01.16</vt:lpstr>
      <vt:lpstr>'TP2-MP-reduziert-26.01.16'!Druckbereich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Andreas</dc:creator>
  <cp:lastModifiedBy>Schädler Beat</cp:lastModifiedBy>
  <cp:lastPrinted>2016-01-20T04:23:26Z</cp:lastPrinted>
  <dcterms:created xsi:type="dcterms:W3CDTF">2013-09-04T13:05:28Z</dcterms:created>
  <dcterms:modified xsi:type="dcterms:W3CDTF">2016-01-28T10:12:45Z</dcterms:modified>
</cp:coreProperties>
</file>