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I24" i="1" l="1"/>
  <c r="H24" i="1"/>
  <c r="G24" i="1"/>
  <c r="F24" i="1"/>
  <c r="E24" i="1"/>
  <c r="D24" i="1"/>
  <c r="C24" i="1"/>
  <c r="I23" i="1"/>
  <c r="D23" i="1"/>
  <c r="E23" i="1"/>
  <c r="F23" i="1"/>
  <c r="G23" i="1"/>
  <c r="H23" i="1"/>
  <c r="C23" i="1"/>
  <c r="I22" i="1"/>
  <c r="I21" i="1"/>
  <c r="I17" i="1"/>
  <c r="I18" i="1"/>
  <c r="D8" i="1"/>
  <c r="E8" i="1"/>
  <c r="F8" i="1"/>
  <c r="G8" i="1"/>
  <c r="H8" i="1"/>
  <c r="C8" i="1"/>
  <c r="C13" i="1" s="1"/>
  <c r="G15" i="1"/>
  <c r="E15" i="1"/>
  <c r="D15" i="1"/>
  <c r="C15" i="1"/>
  <c r="D13" i="1"/>
  <c r="E13" i="1"/>
  <c r="F13" i="1"/>
  <c r="F14" i="1" s="1"/>
  <c r="G13" i="1"/>
  <c r="H13" i="1"/>
  <c r="H14" i="1" s="1"/>
  <c r="H15" i="1" s="1"/>
  <c r="I11" i="1"/>
  <c r="I8" i="1"/>
  <c r="I7" i="1"/>
  <c r="I13" i="1" l="1"/>
  <c r="F15" i="1"/>
  <c r="I15" i="1" s="1"/>
</calcChain>
</file>

<file path=xl/sharedStrings.xml><?xml version="1.0" encoding="utf-8"?>
<sst xmlns="http://schemas.openxmlformats.org/spreadsheetml/2006/main" count="37" uniqueCount="24">
  <si>
    <t>INGE EPSI</t>
  </si>
  <si>
    <t>NO TP3, Kunstbauten</t>
  </si>
  <si>
    <t>Betrachtung Kategorienverteilung</t>
  </si>
  <si>
    <t>gem. Vertrag</t>
  </si>
  <si>
    <t>%</t>
  </si>
  <si>
    <t>h</t>
  </si>
  <si>
    <t>B</t>
  </si>
  <si>
    <t>C</t>
  </si>
  <si>
    <t>D</t>
  </si>
  <si>
    <t>E</t>
  </si>
  <si>
    <t>F</t>
  </si>
  <si>
    <t>G</t>
  </si>
  <si>
    <t>Total</t>
  </si>
  <si>
    <t>Effektiv geleistet</t>
  </si>
  <si>
    <t>per 30.04.2014</t>
  </si>
  <si>
    <t>Res. Nachtrag</t>
  </si>
  <si>
    <t>per 30.4.2014</t>
  </si>
  <si>
    <t>CHF</t>
  </si>
  <si>
    <t>Gestellter NO</t>
  </si>
  <si>
    <t>35% Leistung erbracht</t>
  </si>
  <si>
    <t>Kat-mix verlangt</t>
  </si>
  <si>
    <t>exkl Pos. 3.5 und 3.7</t>
  </si>
  <si>
    <t>Pos. 3.5 und 3.7</t>
  </si>
  <si>
    <t>Total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</si>
</sst>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M21" sqref="M20:M21"/>
    </sheetView>
  </sheetViews>
  <sheetFormatPr baseColWidth="10" defaultRowHeight="12.75" x14ac:dyDescent="0.2"/>
  <cols>
    <col min="1" max="1" width="18.28515625" customWidth="1"/>
    <col min="2" max="2" width="4" customWidth="1"/>
    <col min="10" max="10" width="20.42578125" customWidth="1"/>
  </cols>
  <sheetData>
    <row r="1" spans="1:10" ht="15.75" x14ac:dyDescent="0.25">
      <c r="A1" s="1" t="s">
        <v>0</v>
      </c>
    </row>
    <row r="2" spans="1:10" ht="15.75" x14ac:dyDescent="0.25">
      <c r="A2" s="1" t="s">
        <v>1</v>
      </c>
    </row>
    <row r="4" spans="1:10" ht="18" x14ac:dyDescent="0.25">
      <c r="A4" s="2" t="s">
        <v>2</v>
      </c>
    </row>
    <row r="5" spans="1:10" x14ac:dyDescent="0.2"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10" x14ac:dyDescent="0.2">
      <c r="A6" t="s">
        <v>3</v>
      </c>
      <c r="B6" t="s">
        <v>4</v>
      </c>
      <c r="C6">
        <v>14</v>
      </c>
      <c r="D6">
        <v>7</v>
      </c>
      <c r="E6">
        <v>29</v>
      </c>
      <c r="F6">
        <v>17</v>
      </c>
      <c r="G6">
        <v>16</v>
      </c>
      <c r="H6">
        <v>17</v>
      </c>
    </row>
    <row r="7" spans="1:10" x14ac:dyDescent="0.2">
      <c r="B7" t="s">
        <v>5</v>
      </c>
      <c r="C7">
        <v>410</v>
      </c>
      <c r="D7">
        <v>200</v>
      </c>
      <c r="E7">
        <v>665</v>
      </c>
      <c r="F7">
        <v>460</v>
      </c>
      <c r="G7">
        <v>425</v>
      </c>
      <c r="H7">
        <v>440</v>
      </c>
      <c r="I7">
        <f>SUM(C7:H7)</f>
        <v>2600</v>
      </c>
    </row>
    <row r="8" spans="1:10" x14ac:dyDescent="0.2">
      <c r="B8" t="s">
        <v>5</v>
      </c>
      <c r="C8">
        <f>C7*0.35</f>
        <v>143.5</v>
      </c>
      <c r="D8">
        <f t="shared" ref="D8:H8" si="0">D7*0.35</f>
        <v>70</v>
      </c>
      <c r="E8">
        <f t="shared" si="0"/>
        <v>232.74999999999997</v>
      </c>
      <c r="F8">
        <f t="shared" si="0"/>
        <v>161</v>
      </c>
      <c r="G8">
        <f t="shared" si="0"/>
        <v>148.75</v>
      </c>
      <c r="H8">
        <f t="shared" si="0"/>
        <v>154</v>
      </c>
      <c r="I8">
        <f>SUM(C8:H8)</f>
        <v>910</v>
      </c>
      <c r="J8" t="s">
        <v>19</v>
      </c>
    </row>
    <row r="10" spans="1:10" x14ac:dyDescent="0.2">
      <c r="A10" t="s">
        <v>13</v>
      </c>
      <c r="B10" t="s">
        <v>4</v>
      </c>
      <c r="C10">
        <v>22</v>
      </c>
      <c r="D10">
        <v>7</v>
      </c>
      <c r="E10">
        <v>67</v>
      </c>
      <c r="H10">
        <v>4</v>
      </c>
    </row>
    <row r="11" spans="1:10" x14ac:dyDescent="0.2">
      <c r="A11" t="s">
        <v>14</v>
      </c>
      <c r="B11" t="s">
        <v>5</v>
      </c>
      <c r="C11">
        <v>560</v>
      </c>
      <c r="D11">
        <v>180</v>
      </c>
      <c r="E11">
        <v>1730</v>
      </c>
      <c r="H11">
        <v>100</v>
      </c>
      <c r="I11">
        <f>SUM(C11:H11)</f>
        <v>2570</v>
      </c>
    </row>
    <row r="13" spans="1:10" x14ac:dyDescent="0.2">
      <c r="A13" t="s">
        <v>15</v>
      </c>
      <c r="B13" t="s">
        <v>5</v>
      </c>
      <c r="C13">
        <f>C11-C8</f>
        <v>416.5</v>
      </c>
      <c r="D13">
        <f t="shared" ref="D13:H14" si="1">D11-D8</f>
        <v>110</v>
      </c>
      <c r="E13">
        <f t="shared" si="1"/>
        <v>1497.25</v>
      </c>
      <c r="F13">
        <f t="shared" si="1"/>
        <v>-161</v>
      </c>
      <c r="G13">
        <f t="shared" si="1"/>
        <v>-148.75</v>
      </c>
      <c r="H13">
        <f t="shared" si="1"/>
        <v>-54</v>
      </c>
      <c r="I13">
        <f t="shared" ref="I12:I15" si="2">SUM(C13:H13)</f>
        <v>1660</v>
      </c>
      <c r="J13" t="s">
        <v>16</v>
      </c>
    </row>
    <row r="14" spans="1:10" x14ac:dyDescent="0.2">
      <c r="B14" t="s">
        <v>5</v>
      </c>
      <c r="C14">
        <v>430</v>
      </c>
      <c r="D14">
        <v>160</v>
      </c>
      <c r="E14">
        <v>1470</v>
      </c>
      <c r="F14">
        <f>F13</f>
        <v>-161</v>
      </c>
      <c r="G14">
        <v>-210</v>
      </c>
      <c r="H14">
        <f t="shared" ref="G14:H14" si="3">H13</f>
        <v>-54</v>
      </c>
      <c r="I14">
        <v>2090</v>
      </c>
      <c r="J14" t="s">
        <v>12</v>
      </c>
    </row>
    <row r="15" spans="1:10" x14ac:dyDescent="0.2">
      <c r="B15" t="s">
        <v>17</v>
      </c>
      <c r="C15" s="4">
        <f>C14*140</f>
        <v>60200</v>
      </c>
      <c r="D15" s="4">
        <f>D14*118</f>
        <v>18880</v>
      </c>
      <c r="E15" s="4">
        <f>E14*100</f>
        <v>147000</v>
      </c>
      <c r="F15" s="4">
        <f>F14*75</f>
        <v>-12075</v>
      </c>
      <c r="G15" s="4">
        <f>G14*60</f>
        <v>-12600</v>
      </c>
      <c r="H15" s="4">
        <f>H14*35</f>
        <v>-1890</v>
      </c>
      <c r="I15" s="4">
        <f t="shared" si="2"/>
        <v>199515</v>
      </c>
    </row>
    <row r="17" spans="1:10" x14ac:dyDescent="0.2">
      <c r="A17" t="s">
        <v>18</v>
      </c>
      <c r="B17" t="s">
        <v>5</v>
      </c>
      <c r="C17">
        <v>570</v>
      </c>
      <c r="D17">
        <v>438</v>
      </c>
      <c r="E17">
        <v>690</v>
      </c>
      <c r="F17">
        <v>166</v>
      </c>
      <c r="G17">
        <v>110</v>
      </c>
      <c r="H17">
        <v>116</v>
      </c>
      <c r="I17">
        <f>SUM(C17:H17)</f>
        <v>2090</v>
      </c>
    </row>
    <row r="18" spans="1:10" x14ac:dyDescent="0.2">
      <c r="B18" t="s">
        <v>17</v>
      </c>
      <c r="C18" s="4">
        <v>79800</v>
      </c>
      <c r="D18" s="4">
        <v>51684</v>
      </c>
      <c r="E18" s="4">
        <v>69000</v>
      </c>
      <c r="F18" s="4">
        <v>12450</v>
      </c>
      <c r="G18" s="4">
        <v>6600</v>
      </c>
      <c r="H18" s="4">
        <v>4060</v>
      </c>
      <c r="I18" s="4">
        <f>SUM(C18:H18)</f>
        <v>223594</v>
      </c>
    </row>
    <row r="20" spans="1:10" x14ac:dyDescent="0.2">
      <c r="A20" t="s">
        <v>20</v>
      </c>
      <c r="B20" t="s">
        <v>4</v>
      </c>
      <c r="C20">
        <v>25</v>
      </c>
      <c r="D20">
        <v>25</v>
      </c>
      <c r="E20">
        <v>50</v>
      </c>
      <c r="J20" t="s">
        <v>21</v>
      </c>
    </row>
    <row r="21" spans="1:10" x14ac:dyDescent="0.2">
      <c r="B21" t="s">
        <v>5</v>
      </c>
      <c r="C21">
        <v>352.5</v>
      </c>
      <c r="D21">
        <v>352.5</v>
      </c>
      <c r="E21">
        <v>705</v>
      </c>
      <c r="I21">
        <f>SUM(C21:H21)</f>
        <v>1410</v>
      </c>
    </row>
    <row r="22" spans="1:10" x14ac:dyDescent="0.2">
      <c r="B22" t="s">
        <v>5</v>
      </c>
      <c r="C22">
        <v>95</v>
      </c>
      <c r="D22">
        <v>48</v>
      </c>
      <c r="E22">
        <v>195</v>
      </c>
      <c r="F22">
        <v>116</v>
      </c>
      <c r="G22">
        <v>110</v>
      </c>
      <c r="H22">
        <v>116</v>
      </c>
      <c r="I22">
        <f>SUM(C22:H22)</f>
        <v>680</v>
      </c>
      <c r="J22" t="s">
        <v>22</v>
      </c>
    </row>
    <row r="23" spans="1:10" x14ac:dyDescent="0.2">
      <c r="A23" t="s">
        <v>23</v>
      </c>
      <c r="B23" t="s">
        <v>5</v>
      </c>
      <c r="C23">
        <f>SUM(C21:C22)</f>
        <v>447.5</v>
      </c>
      <c r="D23">
        <f t="shared" ref="D23:H23" si="4">SUM(D21:D22)</f>
        <v>400.5</v>
      </c>
      <c r="E23">
        <f t="shared" si="4"/>
        <v>900</v>
      </c>
      <c r="F23">
        <f t="shared" si="4"/>
        <v>116</v>
      </c>
      <c r="G23">
        <f t="shared" si="4"/>
        <v>110</v>
      </c>
      <c r="H23">
        <f t="shared" si="4"/>
        <v>116</v>
      </c>
      <c r="I23">
        <f>SUM(C23:H23)</f>
        <v>2090</v>
      </c>
    </row>
    <row r="24" spans="1:10" x14ac:dyDescent="0.2">
      <c r="B24" t="s">
        <v>17</v>
      </c>
      <c r="C24" s="4">
        <f>C23*140</f>
        <v>62650</v>
      </c>
      <c r="D24" s="4">
        <f>D23*118</f>
        <v>47259</v>
      </c>
      <c r="E24" s="4">
        <f>E23*100</f>
        <v>90000</v>
      </c>
      <c r="F24" s="4">
        <f>F23*75</f>
        <v>8700</v>
      </c>
      <c r="G24" s="4">
        <f>G23*60</f>
        <v>6600</v>
      </c>
      <c r="H24" s="4">
        <f>H23*35</f>
        <v>4060</v>
      </c>
      <c r="I24" s="4">
        <f>SUM(C24:H24)</f>
        <v>219269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2014-05-15T16:39:07Z</cp:lastPrinted>
  <dcterms:created xsi:type="dcterms:W3CDTF">2014-05-15T16:10:34Z</dcterms:created>
  <dcterms:modified xsi:type="dcterms:W3CDTF">2014-05-15T16:53:14Z</dcterms:modified>
</cp:coreProperties>
</file>