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240" yWindow="120" windowWidth="18780" windowHeight="11760" firstSheet="2" activeTab="2"/>
  </bookViews>
  <sheets>
    <sheet name="Vertragsdaten" sheetId="1" r:id="rId1"/>
    <sheet name="MA-Liste" sheetId="2" r:id="rId2"/>
    <sheet name="Januar 2016" sheetId="48" r:id="rId3"/>
    <sheet name="Februar 2016" sheetId="49" r:id="rId4"/>
    <sheet name="Zusammenstellung" sheetId="15" r:id="rId5"/>
    <sheet name="Tabelle1" sheetId="12" r:id="rId6"/>
    <sheet name="Tabelle2" sheetId="33" r:id="rId7"/>
  </sheets>
  <definedNames>
    <definedName name="_xlnm._FilterDatabase" localSheetId="3" hidden="1">'Februar 2016'!$A$12:$T$82</definedName>
    <definedName name="_xlnm._FilterDatabase" localSheetId="2" hidden="1">'Januar 2016'!$A$12:$AB$81</definedName>
    <definedName name="_xlnm._FilterDatabase" localSheetId="1" hidden="1">'MA-Liste'!$A$7:$D$62</definedName>
    <definedName name="_xlnm._FilterDatabase" localSheetId="4" hidden="1">Zusammenstellung!$A$12:$Z$22</definedName>
    <definedName name="Ansätze">Vertragsdaten!$A$15:$L$28</definedName>
    <definedName name="_xlnm.Print_Area" localSheetId="3">'Februar 2016'!$A$1:$T$83</definedName>
    <definedName name="_xlnm.Print_Area" localSheetId="2">'Januar 2016'!$A$1:$AB$82</definedName>
    <definedName name="_xlnm.Print_Area" localSheetId="1">'MA-Liste'!$A$1:$L$173</definedName>
    <definedName name="_xlnm.Print_Area" localSheetId="0">Vertragsdaten!$A$1:$L$29</definedName>
    <definedName name="_xlnm.Print_Area" localSheetId="4">Zusammenstellung!$A$1:$AB$33</definedName>
    <definedName name="_xlnm.Print_Titles" localSheetId="1">'MA-Liste'!$6:$7</definedName>
    <definedName name="Jahr">Vertragsdaten!$B$15:$L$15</definedName>
    <definedName name="Kategorie">'MA-Liste'!$K$7:$L$7</definedName>
    <definedName name="Mitarbeiter">'MA-Liste'!$A$7:$L$896</definedName>
    <definedName name="Nachname">'MA-Liste'!$A$8:$A$1207</definedName>
    <definedName name="Name">'MA-Liste'!$M$8:$M$896</definedName>
  </definedNames>
  <calcPr calcId="145621"/>
</workbook>
</file>

<file path=xl/calcChain.xml><?xml version="1.0" encoding="utf-8"?>
<calcChain xmlns="http://schemas.openxmlformats.org/spreadsheetml/2006/main">
  <c r="K14" i="48" l="1"/>
  <c r="K15" i="48"/>
  <c r="K16" i="48"/>
  <c r="K17" i="48"/>
  <c r="K18" i="48"/>
  <c r="K19" i="48"/>
  <c r="K20" i="48"/>
  <c r="K21" i="48"/>
  <c r="K22" i="48"/>
  <c r="K23" i="48"/>
  <c r="K24" i="48"/>
  <c r="K25" i="48"/>
  <c r="K26" i="48"/>
  <c r="K27" i="48"/>
  <c r="K28" i="48"/>
  <c r="K29" i="48"/>
  <c r="K30" i="48"/>
  <c r="K31" i="48"/>
  <c r="K32" i="48"/>
  <c r="K33" i="48"/>
  <c r="K34" i="48"/>
  <c r="K35" i="48"/>
  <c r="K36" i="48"/>
  <c r="K37" i="48"/>
  <c r="K38" i="48"/>
  <c r="K39" i="48"/>
  <c r="K40" i="48"/>
  <c r="K41" i="48"/>
  <c r="K42" i="48"/>
  <c r="K43" i="48"/>
  <c r="K44" i="48"/>
  <c r="K45" i="48"/>
  <c r="K46" i="48"/>
  <c r="K47" i="48"/>
  <c r="K48" i="48"/>
  <c r="K49" i="48"/>
  <c r="K50" i="48"/>
  <c r="K51" i="48"/>
  <c r="K52" i="48"/>
  <c r="K53" i="48"/>
  <c r="K54" i="48"/>
  <c r="K55" i="48"/>
  <c r="K56" i="48"/>
  <c r="K57" i="48"/>
  <c r="K58" i="48"/>
  <c r="K59" i="48"/>
  <c r="K60" i="48"/>
  <c r="K61" i="48"/>
  <c r="K62" i="48"/>
  <c r="K63" i="48"/>
  <c r="K64" i="48"/>
  <c r="K65" i="48"/>
  <c r="K66" i="48"/>
  <c r="K67" i="48"/>
  <c r="K68" i="48"/>
  <c r="K69" i="48"/>
  <c r="K70" i="48"/>
  <c r="K71" i="48"/>
  <c r="K72" i="48"/>
  <c r="K73" i="48"/>
  <c r="K74" i="48"/>
  <c r="K75" i="48"/>
  <c r="K76" i="48"/>
  <c r="K77" i="48"/>
  <c r="K78" i="48"/>
  <c r="K13" i="48"/>
  <c r="AB17" i="48"/>
  <c r="AB35" i="48"/>
  <c r="AB42" i="48"/>
  <c r="AB43" i="48"/>
  <c r="AB45" i="48"/>
  <c r="AB47" i="48"/>
  <c r="AB48" i="48"/>
  <c r="AB50" i="48"/>
  <c r="AB51" i="48"/>
  <c r="AB52" i="48"/>
  <c r="AB60" i="48"/>
  <c r="AB61" i="48"/>
  <c r="AB63" i="48"/>
  <c r="AB64" i="48"/>
  <c r="AB65" i="48"/>
  <c r="AB66" i="48"/>
  <c r="AB68" i="48"/>
  <c r="AB69" i="48"/>
  <c r="AB70" i="48"/>
  <c r="AB71" i="48"/>
  <c r="AB72" i="48"/>
  <c r="AB73" i="48"/>
  <c r="AB74" i="48"/>
  <c r="AB75" i="48"/>
  <c r="AB77" i="48"/>
  <c r="AB78" i="48"/>
  <c r="O14" i="48"/>
  <c r="O15" i="48"/>
  <c r="O16" i="48"/>
  <c r="O17" i="48"/>
  <c r="O18" i="48"/>
  <c r="O19" i="48"/>
  <c r="O20" i="48"/>
  <c r="O21" i="48"/>
  <c r="O22" i="48"/>
  <c r="O23" i="48"/>
  <c r="O24" i="48"/>
  <c r="O25" i="48"/>
  <c r="O26" i="48"/>
  <c r="O27" i="48"/>
  <c r="O28" i="48"/>
  <c r="O29" i="48"/>
  <c r="O30" i="48"/>
  <c r="O31" i="48"/>
  <c r="O32" i="48"/>
  <c r="O33" i="48"/>
  <c r="O34" i="48"/>
  <c r="O35" i="48"/>
  <c r="O36" i="48"/>
  <c r="O37" i="48"/>
  <c r="O38" i="48"/>
  <c r="O39" i="48"/>
  <c r="O40" i="48"/>
  <c r="O41" i="48"/>
  <c r="O42" i="48"/>
  <c r="O43" i="48"/>
  <c r="O44" i="48"/>
  <c r="O45" i="48"/>
  <c r="O46" i="48"/>
  <c r="O47" i="48"/>
  <c r="O48" i="48"/>
  <c r="O49" i="48"/>
  <c r="O50" i="48"/>
  <c r="O51" i="48"/>
  <c r="O52" i="48"/>
  <c r="O53" i="48"/>
  <c r="O54" i="48"/>
  <c r="O55" i="48"/>
  <c r="O56" i="48"/>
  <c r="O57" i="48"/>
  <c r="O58" i="48"/>
  <c r="O59" i="48"/>
  <c r="O60" i="48"/>
  <c r="O61" i="48"/>
  <c r="O62" i="48"/>
  <c r="O63" i="48"/>
  <c r="O64" i="48"/>
  <c r="O65" i="48"/>
  <c r="O66" i="48"/>
  <c r="O67" i="48"/>
  <c r="O68" i="48"/>
  <c r="O69" i="48"/>
  <c r="O70" i="48"/>
  <c r="O71" i="48"/>
  <c r="O72" i="48"/>
  <c r="O73" i="48"/>
  <c r="O74" i="48"/>
  <c r="O75" i="48"/>
  <c r="O76" i="48"/>
  <c r="O77" i="48"/>
  <c r="O78" i="48"/>
  <c r="O13" i="48"/>
  <c r="M14" i="48"/>
  <c r="M15" i="48"/>
  <c r="M16" i="48"/>
  <c r="M17" i="48"/>
  <c r="M18" i="48"/>
  <c r="M81" i="48" s="1"/>
  <c r="M19" i="48"/>
  <c r="M20" i="48"/>
  <c r="M21" i="48"/>
  <c r="M22" i="48"/>
  <c r="M23" i="48"/>
  <c r="M24" i="48"/>
  <c r="M25" i="48"/>
  <c r="M26" i="48"/>
  <c r="M27" i="48"/>
  <c r="M28" i="48"/>
  <c r="M29" i="48"/>
  <c r="M30" i="48"/>
  <c r="M31" i="48"/>
  <c r="M32" i="48"/>
  <c r="M33" i="48"/>
  <c r="M34" i="48"/>
  <c r="M35" i="48"/>
  <c r="M36" i="48"/>
  <c r="M37" i="48"/>
  <c r="M38" i="48"/>
  <c r="M39" i="48"/>
  <c r="M40" i="48"/>
  <c r="M41" i="48"/>
  <c r="M42" i="48"/>
  <c r="M43" i="48"/>
  <c r="M44" i="48"/>
  <c r="M45" i="48"/>
  <c r="M46" i="48"/>
  <c r="M47" i="48"/>
  <c r="M48" i="48"/>
  <c r="M49" i="48"/>
  <c r="M50" i="48"/>
  <c r="M51" i="48"/>
  <c r="M52" i="48"/>
  <c r="M53" i="48"/>
  <c r="M54" i="48"/>
  <c r="M55" i="48"/>
  <c r="M56" i="48"/>
  <c r="M57" i="48"/>
  <c r="M58" i="48"/>
  <c r="M59" i="48"/>
  <c r="M60" i="48"/>
  <c r="M61" i="48"/>
  <c r="M62" i="48"/>
  <c r="M63" i="48"/>
  <c r="M64" i="48"/>
  <c r="M65" i="48"/>
  <c r="M66" i="48"/>
  <c r="M67" i="48"/>
  <c r="M68" i="48"/>
  <c r="M69" i="48"/>
  <c r="M70" i="48"/>
  <c r="M71" i="48"/>
  <c r="M72" i="48"/>
  <c r="M73" i="48"/>
  <c r="M74" i="48"/>
  <c r="M75" i="48"/>
  <c r="M76" i="48"/>
  <c r="M77" i="48"/>
  <c r="M78" i="48"/>
  <c r="M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13" i="48"/>
  <c r="R79" i="48"/>
  <c r="S78" i="48"/>
  <c r="S77" i="48"/>
  <c r="S76" i="48"/>
  <c r="S75" i="48"/>
  <c r="S74" i="48"/>
  <c r="S73" i="48"/>
  <c r="S72" i="48"/>
  <c r="S71" i="48"/>
  <c r="S70" i="48"/>
  <c r="S69" i="48"/>
  <c r="S68" i="48"/>
  <c r="S67" i="48"/>
  <c r="S66" i="48"/>
  <c r="S65" i="48"/>
  <c r="S64" i="48"/>
  <c r="S63" i="48"/>
  <c r="S62" i="48"/>
  <c r="S61" i="48"/>
  <c r="S60" i="48"/>
  <c r="S59" i="48"/>
  <c r="S58" i="48"/>
  <c r="S57" i="48"/>
  <c r="S56" i="48"/>
  <c r="S55" i="48"/>
  <c r="S54" i="48"/>
  <c r="S53" i="48"/>
  <c r="S52" i="48"/>
  <c r="S51" i="48"/>
  <c r="S50" i="48"/>
  <c r="S49" i="48"/>
  <c r="S48" i="48"/>
  <c r="S47" i="48"/>
  <c r="S46" i="48"/>
  <c r="S45" i="48"/>
  <c r="S44" i="48"/>
  <c r="S43" i="48"/>
  <c r="S42" i="48"/>
  <c r="S41" i="48"/>
  <c r="S40" i="48"/>
  <c r="S39" i="48"/>
  <c r="S38" i="48"/>
  <c r="S37" i="48"/>
  <c r="S36" i="48"/>
  <c r="S35" i="48"/>
  <c r="S34" i="48"/>
  <c r="S33" i="48"/>
  <c r="S32" i="48"/>
  <c r="S31" i="48"/>
  <c r="S30" i="48"/>
  <c r="S29" i="48"/>
  <c r="S28" i="48"/>
  <c r="S27" i="48"/>
  <c r="S26" i="48"/>
  <c r="S25" i="48"/>
  <c r="S24" i="48"/>
  <c r="S23" i="48"/>
  <c r="S22" i="48"/>
  <c r="S21" i="48"/>
  <c r="S20" i="48"/>
  <c r="S19" i="48"/>
  <c r="S18" i="48"/>
  <c r="S17" i="48"/>
  <c r="S16" i="48"/>
  <c r="S15" i="48"/>
  <c r="S14" i="48"/>
  <c r="S13" i="48"/>
  <c r="P79" i="48"/>
  <c r="Q78" i="48"/>
  <c r="Q77" i="48"/>
  <c r="Q76" i="48"/>
  <c r="Q75" i="48"/>
  <c r="Q74" i="48"/>
  <c r="Q73" i="48"/>
  <c r="Q72" i="48"/>
  <c r="Q71" i="48"/>
  <c r="Q70" i="48"/>
  <c r="Q69" i="48"/>
  <c r="Q68" i="48"/>
  <c r="Q67" i="48"/>
  <c r="Q66" i="48"/>
  <c r="Q65" i="48"/>
  <c r="Q64" i="48"/>
  <c r="Q63" i="48"/>
  <c r="Q62" i="48"/>
  <c r="Q61" i="48"/>
  <c r="Q60" i="48"/>
  <c r="Q59" i="48"/>
  <c r="Q58" i="48"/>
  <c r="Q57" i="48"/>
  <c r="Q56" i="48"/>
  <c r="Q55" i="48"/>
  <c r="Q54" i="48"/>
  <c r="Q53" i="48"/>
  <c r="Q52" i="48"/>
  <c r="Q51" i="48"/>
  <c r="Q50" i="48"/>
  <c r="Q49" i="48"/>
  <c r="Q48" i="48"/>
  <c r="Q47" i="48"/>
  <c r="Q46" i="48"/>
  <c r="Q45" i="48"/>
  <c r="Q44" i="48"/>
  <c r="Q43" i="48"/>
  <c r="Q42" i="48"/>
  <c r="Q41" i="48"/>
  <c r="Q40" i="48"/>
  <c r="Q39" i="48"/>
  <c r="Q38" i="48"/>
  <c r="Q37" i="48"/>
  <c r="Q36" i="48"/>
  <c r="Q35" i="48"/>
  <c r="Q34" i="48"/>
  <c r="Q33" i="48"/>
  <c r="Q32" i="48"/>
  <c r="Q31" i="48"/>
  <c r="Q30" i="48"/>
  <c r="Q29" i="48"/>
  <c r="Q28" i="48"/>
  <c r="Q27" i="48"/>
  <c r="Q26" i="48"/>
  <c r="Q25" i="48"/>
  <c r="Q24" i="48"/>
  <c r="Q23" i="48"/>
  <c r="Q22" i="48"/>
  <c r="Q21" i="48"/>
  <c r="Q20" i="48"/>
  <c r="Q19" i="48"/>
  <c r="Q18" i="48"/>
  <c r="Q17" i="48"/>
  <c r="Q16" i="48"/>
  <c r="Q15" i="48"/>
  <c r="Q14" i="48"/>
  <c r="Q13" i="48"/>
  <c r="Q81" i="48" s="1"/>
  <c r="L79" i="48"/>
  <c r="J79" i="48"/>
  <c r="G43" i="48"/>
  <c r="G45" i="48"/>
  <c r="G47" i="48"/>
  <c r="G48" i="48"/>
  <c r="G50" i="48"/>
  <c r="G51" i="48"/>
  <c r="G52" i="48"/>
  <c r="G63" i="48"/>
  <c r="G64" i="48"/>
  <c r="G65" i="48"/>
  <c r="G66" i="48"/>
  <c r="G68" i="48"/>
  <c r="G69" i="48"/>
  <c r="G70" i="48"/>
  <c r="G71" i="48"/>
  <c r="G72" i="48"/>
  <c r="G73" i="48"/>
  <c r="G74" i="48"/>
  <c r="G75" i="48"/>
  <c r="G77" i="48"/>
  <c r="G78" i="48"/>
  <c r="F79" i="48"/>
  <c r="B15" i="15"/>
  <c r="X13" i="15"/>
  <c r="X22" i="15" s="1"/>
  <c r="Z13" i="15"/>
  <c r="Y22" i="15"/>
  <c r="W22" i="15"/>
  <c r="U22" i="15"/>
  <c r="S22" i="15"/>
  <c r="Q22" i="15"/>
  <c r="S81" i="48" l="1"/>
  <c r="K81" i="48"/>
  <c r="Z19" i="15"/>
  <c r="Z18" i="15" l="1"/>
  <c r="Z15" i="15"/>
  <c r="Z16" i="15" l="1"/>
  <c r="Z17" i="15"/>
  <c r="N20" i="15" l="1"/>
  <c r="H20" i="15" l="1"/>
  <c r="C4" i="15" l="1"/>
  <c r="C6" i="15"/>
  <c r="F71" i="49" l="1"/>
  <c r="E77" i="49"/>
  <c r="B77" i="49"/>
  <c r="T94" i="49"/>
  <c r="R80" i="49"/>
  <c r="P80" i="49"/>
  <c r="N80" i="49"/>
  <c r="L80" i="49"/>
  <c r="J80" i="49"/>
  <c r="H80" i="49"/>
  <c r="F80" i="49"/>
  <c r="T79" i="49"/>
  <c r="S79" i="49"/>
  <c r="Q79" i="49"/>
  <c r="O79" i="49"/>
  <c r="M79" i="49"/>
  <c r="K79" i="49"/>
  <c r="I79" i="49"/>
  <c r="G79" i="49"/>
  <c r="E79" i="49"/>
  <c r="S78" i="49"/>
  <c r="Q78" i="49"/>
  <c r="O78" i="49"/>
  <c r="K78" i="49"/>
  <c r="I78" i="49"/>
  <c r="G78" i="49"/>
  <c r="E78" i="49"/>
  <c r="T78" i="49"/>
  <c r="E76" i="49"/>
  <c r="B76" i="49"/>
  <c r="S75" i="49"/>
  <c r="Q75" i="49"/>
  <c r="O75" i="49"/>
  <c r="K75" i="49"/>
  <c r="I75" i="49"/>
  <c r="G75" i="49"/>
  <c r="E75" i="49"/>
  <c r="T75" i="49"/>
  <c r="S74" i="49"/>
  <c r="Q74" i="49"/>
  <c r="O74" i="49"/>
  <c r="K74" i="49"/>
  <c r="I74" i="49"/>
  <c r="G74" i="49"/>
  <c r="E74" i="49"/>
  <c r="T74" i="49"/>
  <c r="S73" i="49"/>
  <c r="Q73" i="49"/>
  <c r="O73" i="49"/>
  <c r="K73" i="49"/>
  <c r="I73" i="49"/>
  <c r="G73" i="49"/>
  <c r="E73" i="49"/>
  <c r="T73" i="49"/>
  <c r="S72" i="49"/>
  <c r="Q72" i="49"/>
  <c r="O72" i="49"/>
  <c r="K72" i="49"/>
  <c r="I72" i="49"/>
  <c r="G72" i="49"/>
  <c r="E72" i="49"/>
  <c r="T72" i="49"/>
  <c r="S71" i="49"/>
  <c r="Q71" i="49"/>
  <c r="O71" i="49"/>
  <c r="K71" i="49"/>
  <c r="I71" i="49"/>
  <c r="G71" i="49"/>
  <c r="E71" i="49"/>
  <c r="T71" i="49"/>
  <c r="S70" i="49"/>
  <c r="Q70" i="49"/>
  <c r="O70" i="49"/>
  <c r="K70" i="49"/>
  <c r="I70" i="49"/>
  <c r="G70" i="49"/>
  <c r="E70" i="49"/>
  <c r="T70" i="49"/>
  <c r="S69" i="49"/>
  <c r="Q69" i="49"/>
  <c r="O69" i="49"/>
  <c r="K69" i="49"/>
  <c r="I69" i="49"/>
  <c r="G69" i="49"/>
  <c r="E69" i="49"/>
  <c r="T69" i="49"/>
  <c r="S68" i="49"/>
  <c r="Q68" i="49"/>
  <c r="O68" i="49"/>
  <c r="K68" i="49"/>
  <c r="I68" i="49"/>
  <c r="G68" i="49"/>
  <c r="E68" i="49"/>
  <c r="T68" i="49"/>
  <c r="E67" i="49"/>
  <c r="B67" i="49"/>
  <c r="S66" i="49"/>
  <c r="Q66" i="49"/>
  <c r="O66" i="49"/>
  <c r="K66" i="49"/>
  <c r="I66" i="49"/>
  <c r="G66" i="49"/>
  <c r="E66" i="49"/>
  <c r="T66" i="49"/>
  <c r="S65" i="49"/>
  <c r="Q65" i="49"/>
  <c r="O65" i="49"/>
  <c r="K65" i="49"/>
  <c r="I65" i="49"/>
  <c r="G65" i="49"/>
  <c r="E65" i="49"/>
  <c r="T65" i="49"/>
  <c r="S64" i="49"/>
  <c r="Q64" i="49"/>
  <c r="O64" i="49"/>
  <c r="K64" i="49"/>
  <c r="I64" i="49"/>
  <c r="G64" i="49"/>
  <c r="E64" i="49"/>
  <c r="T64" i="49"/>
  <c r="S63" i="49"/>
  <c r="Q63" i="49"/>
  <c r="O63" i="49"/>
  <c r="K63" i="49"/>
  <c r="I63" i="49"/>
  <c r="G63" i="49"/>
  <c r="E63" i="49"/>
  <c r="T63" i="49"/>
  <c r="E62" i="49"/>
  <c r="B62" i="49"/>
  <c r="E61" i="49"/>
  <c r="E60" i="49"/>
  <c r="E59" i="49"/>
  <c r="B59" i="49"/>
  <c r="E58" i="49"/>
  <c r="E57" i="49"/>
  <c r="B57" i="49"/>
  <c r="E56" i="49"/>
  <c r="B56" i="49"/>
  <c r="E55" i="49"/>
  <c r="B55" i="49"/>
  <c r="E54" i="49"/>
  <c r="B54" i="49"/>
  <c r="E53" i="49"/>
  <c r="B53" i="49"/>
  <c r="Q52" i="49"/>
  <c r="K52" i="49"/>
  <c r="I52" i="49"/>
  <c r="G52" i="49"/>
  <c r="E52" i="49"/>
  <c r="T52" i="49"/>
  <c r="S51" i="49"/>
  <c r="Q51" i="49"/>
  <c r="O51" i="49"/>
  <c r="M51" i="49"/>
  <c r="K51" i="49"/>
  <c r="I51" i="49"/>
  <c r="G51" i="49"/>
  <c r="E51" i="49"/>
  <c r="T51" i="49"/>
  <c r="S50" i="49"/>
  <c r="Q50" i="49"/>
  <c r="O50" i="49"/>
  <c r="M50" i="49"/>
  <c r="K50" i="49"/>
  <c r="I50" i="49"/>
  <c r="G50" i="49"/>
  <c r="E50" i="49"/>
  <c r="T50" i="49"/>
  <c r="E49" i="49"/>
  <c r="B49" i="49"/>
  <c r="S48" i="49"/>
  <c r="Q48" i="49"/>
  <c r="O48" i="49"/>
  <c r="M48" i="49"/>
  <c r="K48" i="49"/>
  <c r="I48" i="49"/>
  <c r="G48" i="49"/>
  <c r="E48" i="49"/>
  <c r="T48" i="49"/>
  <c r="S47" i="49"/>
  <c r="Q47" i="49"/>
  <c r="O47" i="49"/>
  <c r="M47" i="49"/>
  <c r="K47" i="49"/>
  <c r="I47" i="49"/>
  <c r="G47" i="49"/>
  <c r="E47" i="49"/>
  <c r="T47" i="49"/>
  <c r="E46" i="49"/>
  <c r="B46" i="49"/>
  <c r="S45" i="49"/>
  <c r="Q45" i="49"/>
  <c r="O45" i="49"/>
  <c r="M45" i="49"/>
  <c r="K45" i="49"/>
  <c r="I45" i="49"/>
  <c r="G45" i="49"/>
  <c r="E45" i="49"/>
  <c r="T45" i="49"/>
  <c r="E44" i="49"/>
  <c r="B44" i="49"/>
  <c r="T43" i="49"/>
  <c r="Q43" i="49"/>
  <c r="K43" i="49"/>
  <c r="I43" i="49"/>
  <c r="G43" i="49"/>
  <c r="E43" i="49"/>
  <c r="E42" i="49"/>
  <c r="E41" i="49"/>
  <c r="B41" i="49"/>
  <c r="E40" i="49"/>
  <c r="B40" i="49"/>
  <c r="E39" i="49"/>
  <c r="B39" i="49"/>
  <c r="E38" i="49"/>
  <c r="B38" i="49"/>
  <c r="E37" i="49"/>
  <c r="E36" i="49"/>
  <c r="B36" i="49"/>
  <c r="E35" i="49"/>
  <c r="E34" i="49"/>
  <c r="B34" i="49"/>
  <c r="E33" i="49"/>
  <c r="B33" i="49"/>
  <c r="E32" i="49"/>
  <c r="B32" i="49"/>
  <c r="E31" i="49"/>
  <c r="B31" i="49"/>
  <c r="E30" i="49"/>
  <c r="B30" i="49"/>
  <c r="E29" i="49"/>
  <c r="B29" i="49"/>
  <c r="E28" i="49"/>
  <c r="B28" i="49"/>
  <c r="E27" i="49"/>
  <c r="B27" i="49"/>
  <c r="E26" i="49"/>
  <c r="B26" i="49"/>
  <c r="E25" i="49"/>
  <c r="B25" i="49"/>
  <c r="E24" i="49"/>
  <c r="B24" i="49"/>
  <c r="E23" i="49"/>
  <c r="B23" i="49"/>
  <c r="E22" i="49"/>
  <c r="B22" i="49"/>
  <c r="E21" i="49"/>
  <c r="B21" i="49"/>
  <c r="E20" i="49"/>
  <c r="B20" i="49"/>
  <c r="E19" i="49"/>
  <c r="B19" i="49"/>
  <c r="E18" i="49"/>
  <c r="B18" i="49"/>
  <c r="E17" i="49"/>
  <c r="E16" i="49"/>
  <c r="B16" i="49"/>
  <c r="E15" i="49"/>
  <c r="B15" i="49"/>
  <c r="E14" i="49"/>
  <c r="B14" i="49"/>
  <c r="E13" i="49"/>
  <c r="B13" i="49"/>
  <c r="C12" i="49"/>
  <c r="C11" i="49"/>
  <c r="D11" i="49"/>
  <c r="D35" i="49"/>
  <c r="B6" i="49"/>
  <c r="B4" i="49"/>
  <c r="B76" i="48"/>
  <c r="AB93" i="48"/>
  <c r="Z79" i="48"/>
  <c r="X79" i="48"/>
  <c r="V79" i="48"/>
  <c r="T79" i="48"/>
  <c r="F14" i="15"/>
  <c r="F20" i="15" s="1"/>
  <c r="H79" i="48"/>
  <c r="D14" i="15" s="1"/>
  <c r="D20" i="15" s="1"/>
  <c r="N79" i="48"/>
  <c r="B14" i="15" s="1"/>
  <c r="B20" i="15" s="1"/>
  <c r="AA78" i="48"/>
  <c r="Y78" i="48"/>
  <c r="W78" i="48"/>
  <c r="U78" i="48"/>
  <c r="I78" i="48"/>
  <c r="AA77" i="48"/>
  <c r="Y77" i="48"/>
  <c r="W77" i="48"/>
  <c r="I77" i="48"/>
  <c r="AA75" i="48"/>
  <c r="Y75" i="48"/>
  <c r="W75" i="48"/>
  <c r="I75" i="48"/>
  <c r="AA74" i="48"/>
  <c r="Y74" i="48"/>
  <c r="W74" i="48"/>
  <c r="I74" i="48"/>
  <c r="AA73" i="48"/>
  <c r="Y73" i="48"/>
  <c r="W73" i="48"/>
  <c r="I73" i="48"/>
  <c r="AA72" i="48"/>
  <c r="Y72" i="48"/>
  <c r="W72" i="48"/>
  <c r="I72" i="48"/>
  <c r="AA71" i="48"/>
  <c r="Y71" i="48"/>
  <c r="W71" i="48"/>
  <c r="I71" i="48"/>
  <c r="AA70" i="48"/>
  <c r="Y70" i="48"/>
  <c r="W70" i="48"/>
  <c r="I70" i="48"/>
  <c r="AA69" i="48"/>
  <c r="Y69" i="48"/>
  <c r="W69" i="48"/>
  <c r="I69" i="48"/>
  <c r="AA68" i="48"/>
  <c r="Y68" i="48"/>
  <c r="W68" i="48"/>
  <c r="I68" i="48"/>
  <c r="B67" i="48"/>
  <c r="AA66" i="48"/>
  <c r="Y66" i="48"/>
  <c r="W66" i="48"/>
  <c r="I66" i="48"/>
  <c r="AA65" i="48"/>
  <c r="Y65" i="48"/>
  <c r="W65" i="48"/>
  <c r="I65" i="48"/>
  <c r="AA64" i="48"/>
  <c r="Y64" i="48"/>
  <c r="W64" i="48"/>
  <c r="I64" i="48"/>
  <c r="AA63" i="48"/>
  <c r="Y63" i="48"/>
  <c r="W63" i="48"/>
  <c r="I63" i="48"/>
  <c r="B62" i="48"/>
  <c r="B59" i="48"/>
  <c r="B57" i="48"/>
  <c r="B56" i="48"/>
  <c r="B55" i="48"/>
  <c r="B54" i="48"/>
  <c r="B53" i="48"/>
  <c r="Y52" i="48"/>
  <c r="I52" i="48"/>
  <c r="AA51" i="48"/>
  <c r="Y51" i="48"/>
  <c r="W51" i="48"/>
  <c r="U51" i="48"/>
  <c r="I51" i="48"/>
  <c r="AA50" i="48"/>
  <c r="Y50" i="48"/>
  <c r="W50" i="48"/>
  <c r="U50" i="48"/>
  <c r="I50" i="48"/>
  <c r="B49" i="48"/>
  <c r="AA48" i="48"/>
  <c r="Y48" i="48"/>
  <c r="W48" i="48"/>
  <c r="U48" i="48"/>
  <c r="I48" i="48"/>
  <c r="AA47" i="48"/>
  <c r="Y47" i="48"/>
  <c r="W47" i="48"/>
  <c r="U47" i="48"/>
  <c r="I47" i="48"/>
  <c r="B46" i="48"/>
  <c r="AA45" i="48"/>
  <c r="Y45" i="48"/>
  <c r="W45" i="48"/>
  <c r="U45" i="48"/>
  <c r="I45" i="48"/>
  <c r="B44" i="48"/>
  <c r="Y43" i="48"/>
  <c r="I43" i="48"/>
  <c r="B41" i="48"/>
  <c r="B40" i="48"/>
  <c r="B39" i="48"/>
  <c r="B38" i="48"/>
  <c r="B36" i="48"/>
  <c r="B34" i="48"/>
  <c r="B33" i="48"/>
  <c r="B32" i="48"/>
  <c r="B31" i="48"/>
  <c r="B30" i="48"/>
  <c r="B29" i="48"/>
  <c r="B28" i="48"/>
  <c r="B27" i="48"/>
  <c r="B26" i="48"/>
  <c r="B25" i="48"/>
  <c r="B24" i="48"/>
  <c r="B23" i="48"/>
  <c r="B22" i="48"/>
  <c r="B21" i="48"/>
  <c r="B20" i="48"/>
  <c r="B19" i="48"/>
  <c r="B18" i="48"/>
  <c r="B16" i="48"/>
  <c r="B15" i="48"/>
  <c r="E79" i="48"/>
  <c r="B14" i="48"/>
  <c r="B13" i="48"/>
  <c r="C12" i="48"/>
  <c r="C11" i="48"/>
  <c r="D11" i="48"/>
  <c r="D35" i="48" s="1"/>
  <c r="G35" i="48" s="1"/>
  <c r="B6" i="48"/>
  <c r="B4" i="48"/>
  <c r="D42" i="49"/>
  <c r="E80" i="49"/>
  <c r="M42" i="49"/>
  <c r="K42" i="49"/>
  <c r="G42" i="49"/>
  <c r="I42" i="49"/>
  <c r="S35" i="49"/>
  <c r="K35" i="49"/>
  <c r="T35" i="49"/>
  <c r="I35" i="49"/>
  <c r="G35" i="49"/>
  <c r="O35" i="49"/>
  <c r="Q35" i="49"/>
  <c r="M35" i="49"/>
  <c r="D60" i="49"/>
  <c r="D17" i="49"/>
  <c r="D61" i="49"/>
  <c r="O42" i="49"/>
  <c r="T42" i="49"/>
  <c r="Q42" i="49"/>
  <c r="Q61" i="49"/>
  <c r="G61" i="49"/>
  <c r="T61" i="49"/>
  <c r="S61" i="49"/>
  <c r="O61" i="49"/>
  <c r="K61" i="49"/>
  <c r="I61" i="49"/>
  <c r="O17" i="49"/>
  <c r="G17" i="49"/>
  <c r="T17" i="49"/>
  <c r="S17" i="49"/>
  <c r="Q17" i="49"/>
  <c r="M17" i="49"/>
  <c r="K17" i="49"/>
  <c r="I17" i="49"/>
  <c r="S60" i="49"/>
  <c r="I60" i="49"/>
  <c r="G60" i="49"/>
  <c r="T60" i="49"/>
  <c r="Q60" i="49"/>
  <c r="O60" i="49"/>
  <c r="K60" i="49"/>
  <c r="M79" i="2"/>
  <c r="M73" i="2"/>
  <c r="M72" i="2"/>
  <c r="M68" i="2"/>
  <c r="Z33" i="15"/>
  <c r="M62" i="2"/>
  <c r="M60" i="2"/>
  <c r="M61" i="2"/>
  <c r="M63" i="2"/>
  <c r="M64" i="2"/>
  <c r="M65" i="2"/>
  <c r="M97" i="2"/>
  <c r="M133" i="2"/>
  <c r="M121" i="2"/>
  <c r="M171" i="2"/>
  <c r="M170" i="2"/>
  <c r="M169" i="2"/>
  <c r="M168" i="2"/>
  <c r="M167" i="2"/>
  <c r="M17" i="2"/>
  <c r="M150" i="2"/>
  <c r="M84" i="2"/>
  <c r="M8" i="2"/>
  <c r="M9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6" i="2"/>
  <c r="M67" i="2"/>
  <c r="M69" i="2"/>
  <c r="M70" i="2"/>
  <c r="M71" i="2"/>
  <c r="M74" i="2"/>
  <c r="M75" i="2"/>
  <c r="M76" i="2"/>
  <c r="M77" i="2"/>
  <c r="M78" i="2"/>
  <c r="M80" i="2"/>
  <c r="M81" i="2"/>
  <c r="M82" i="2"/>
  <c r="M83" i="2"/>
  <c r="M85" i="2"/>
  <c r="M86" i="2"/>
  <c r="M87" i="2"/>
  <c r="M88" i="2"/>
  <c r="M89" i="2"/>
  <c r="M90" i="2"/>
  <c r="M91" i="2"/>
  <c r="M92" i="2"/>
  <c r="M93" i="2"/>
  <c r="M94" i="2"/>
  <c r="M95" i="2"/>
  <c r="M96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4" i="2"/>
  <c r="M125" i="2"/>
  <c r="M126" i="2"/>
  <c r="M127" i="2"/>
  <c r="M128" i="2"/>
  <c r="M129" i="2"/>
  <c r="M130" i="2"/>
  <c r="A191" i="2"/>
  <c r="A192" i="2"/>
  <c r="A193" i="2"/>
  <c r="A194" i="2"/>
  <c r="A195" i="2"/>
  <c r="A196" i="2"/>
  <c r="M196" i="2"/>
  <c r="M131" i="2"/>
  <c r="M132" i="2"/>
  <c r="M134" i="2"/>
  <c r="M135" i="2"/>
  <c r="M136" i="2"/>
  <c r="M137" i="2"/>
  <c r="M138" i="2"/>
  <c r="M140" i="2"/>
  <c r="M141" i="2"/>
  <c r="M142" i="2"/>
  <c r="M143" i="2"/>
  <c r="M144" i="2"/>
  <c r="M145" i="2"/>
  <c r="M146" i="2"/>
  <c r="M147" i="2"/>
  <c r="M148" i="2"/>
  <c r="M149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94" i="2"/>
  <c r="M195" i="2"/>
  <c r="M166" i="2"/>
  <c r="M172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A197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A42" i="1"/>
  <c r="A41" i="1"/>
  <c r="A40" i="1"/>
  <c r="A39" i="1"/>
  <c r="A38" i="1"/>
  <c r="A37" i="1"/>
  <c r="A4" i="2"/>
  <c r="D17" i="48" l="1"/>
  <c r="AA35" i="48"/>
  <c r="I35" i="48"/>
  <c r="Y35" i="48"/>
  <c r="W35" i="48"/>
  <c r="U35" i="48"/>
  <c r="D61" i="48"/>
  <c r="G61" i="48" s="1"/>
  <c r="D42" i="48"/>
  <c r="G42" i="48" s="1"/>
  <c r="D60" i="48"/>
  <c r="G60" i="48" s="1"/>
  <c r="R20" i="15"/>
  <c r="P20" i="15"/>
  <c r="T20" i="15"/>
  <c r="C28" i="49"/>
  <c r="C62" i="48"/>
  <c r="C34" i="49"/>
  <c r="C25" i="48"/>
  <c r="C55" i="49"/>
  <c r="C40" i="49"/>
  <c r="C49" i="48"/>
  <c r="C57" i="48"/>
  <c r="C53" i="48"/>
  <c r="C44" i="48"/>
  <c r="C18" i="49"/>
  <c r="C67" i="48"/>
  <c r="C15" i="49"/>
  <c r="C37" i="48"/>
  <c r="C13" i="48"/>
  <c r="C18" i="48"/>
  <c r="C15" i="48"/>
  <c r="C27" i="48"/>
  <c r="C25" i="49"/>
  <c r="C20" i="49"/>
  <c r="C41" i="49"/>
  <c r="C77" i="49"/>
  <c r="C24" i="48"/>
  <c r="C30" i="48"/>
  <c r="C53" i="49"/>
  <c r="C20" i="48"/>
  <c r="C29" i="48"/>
  <c r="C36" i="48"/>
  <c r="C14" i="49"/>
  <c r="C32" i="49"/>
  <c r="C56" i="49"/>
  <c r="C26" i="49"/>
  <c r="C57" i="49"/>
  <c r="C27" i="49"/>
  <c r="C59" i="48"/>
  <c r="C24" i="49"/>
  <c r="C39" i="49"/>
  <c r="C76" i="48"/>
  <c r="C28" i="48"/>
  <c r="C14" i="48"/>
  <c r="C19" i="48"/>
  <c r="C58" i="49"/>
  <c r="C56" i="48"/>
  <c r="C30" i="49"/>
  <c r="C29" i="49"/>
  <c r="C39" i="48"/>
  <c r="C46" i="48"/>
  <c r="C33" i="48"/>
  <c r="C46" i="49"/>
  <c r="C31" i="48"/>
  <c r="C13" i="49"/>
  <c r="C16" i="48"/>
  <c r="C38" i="48"/>
  <c r="C54" i="49"/>
  <c r="C31" i="49"/>
  <c r="C26" i="48"/>
  <c r="C23" i="49"/>
  <c r="C32" i="48"/>
  <c r="C44" i="49"/>
  <c r="C67" i="49"/>
  <c r="C22" i="48"/>
  <c r="C22" i="49"/>
  <c r="C38" i="49"/>
  <c r="C59" i="49"/>
  <c r="C62" i="49"/>
  <c r="C23" i="48"/>
  <c r="C16" i="49"/>
  <c r="C49" i="49"/>
  <c r="C54" i="48"/>
  <c r="C19" i="49"/>
  <c r="C40" i="48"/>
  <c r="C55" i="48"/>
  <c r="C21" i="49"/>
  <c r="C33" i="49"/>
  <c r="C21" i="48"/>
  <c r="C37" i="49"/>
  <c r="C58" i="48"/>
  <c r="C36" i="49"/>
  <c r="C76" i="49"/>
  <c r="C41" i="48"/>
  <c r="C34" i="48"/>
  <c r="I17" i="48" l="1"/>
  <c r="AA17" i="48"/>
  <c r="W17" i="48"/>
  <c r="Y17" i="48"/>
  <c r="G17" i="48"/>
  <c r="U17" i="48"/>
  <c r="I61" i="48"/>
  <c r="AA61" i="48"/>
  <c r="Y61" i="48"/>
  <c r="W61" i="48"/>
  <c r="AA60" i="48"/>
  <c r="Y60" i="48"/>
  <c r="I60" i="48"/>
  <c r="W60" i="48"/>
  <c r="U42" i="48"/>
  <c r="W42" i="48"/>
  <c r="I42" i="48"/>
  <c r="Y42" i="48"/>
  <c r="D19" i="49"/>
  <c r="T19" i="49" s="1"/>
  <c r="D26" i="49"/>
  <c r="M26" i="49" s="1"/>
  <c r="D55" i="49"/>
  <c r="D15" i="48"/>
  <c r="D53" i="49"/>
  <c r="S53" i="49" s="1"/>
  <c r="D27" i="49"/>
  <c r="Q27" i="49" s="1"/>
  <c r="D49" i="49"/>
  <c r="Q49" i="49" s="1"/>
  <c r="D67" i="48"/>
  <c r="D23" i="48"/>
  <c r="D18" i="49"/>
  <c r="T18" i="49" s="1"/>
  <c r="D53" i="48"/>
  <c r="D20" i="49"/>
  <c r="D30" i="49"/>
  <c r="D14" i="48"/>
  <c r="D55" i="48"/>
  <c r="D57" i="48"/>
  <c r="D40" i="49"/>
  <c r="K40" i="49" s="1"/>
  <c r="D20" i="48"/>
  <c r="D31" i="48"/>
  <c r="D38" i="49"/>
  <c r="D28" i="49"/>
  <c r="I28" i="49" s="1"/>
  <c r="D59" i="49"/>
  <c r="O59" i="49" s="1"/>
  <c r="D77" i="49"/>
  <c r="S77" i="49" s="1"/>
  <c r="D21" i="49"/>
  <c r="D27" i="48"/>
  <c r="D76" i="49"/>
  <c r="O76" i="49" s="1"/>
  <c r="D25" i="48"/>
  <c r="D34" i="49"/>
  <c r="O34" i="49" s="1"/>
  <c r="D24" i="48"/>
  <c r="D57" i="49"/>
  <c r="I57" i="49" s="1"/>
  <c r="D62" i="49"/>
  <c r="I62" i="49" s="1"/>
  <c r="D39" i="49"/>
  <c r="D39" i="48"/>
  <c r="D37" i="49"/>
  <c r="I37" i="49" s="1"/>
  <c r="D13" i="48"/>
  <c r="G13" i="48" s="1"/>
  <c r="D40" i="48"/>
  <c r="D46" i="49"/>
  <c r="Q46" i="49" s="1"/>
  <c r="D56" i="49"/>
  <c r="G56" i="49" s="1"/>
  <c r="D14" i="49"/>
  <c r="Q14" i="49" s="1"/>
  <c r="D29" i="48"/>
  <c r="D59" i="48"/>
  <c r="D67" i="49"/>
  <c r="T67" i="49" s="1"/>
  <c r="D36" i="49"/>
  <c r="M36" i="49" s="1"/>
  <c r="D44" i="48"/>
  <c r="D54" i="48"/>
  <c r="D76" i="48"/>
  <c r="D23" i="49"/>
  <c r="Q23" i="49" s="1"/>
  <c r="D16" i="49"/>
  <c r="D31" i="49"/>
  <c r="D49" i="48"/>
  <c r="D29" i="49"/>
  <c r="I29" i="49" s="1"/>
  <c r="D32" i="49"/>
  <c r="M32" i="49" s="1"/>
  <c r="D26" i="48"/>
  <c r="D36" i="48"/>
  <c r="D28" i="48"/>
  <c r="D34" i="48"/>
  <c r="D46" i="48"/>
  <c r="D58" i="49"/>
  <c r="D13" i="49"/>
  <c r="D18" i="48"/>
  <c r="D19" i="48"/>
  <c r="D32" i="48"/>
  <c r="D22" i="49"/>
  <c r="D44" i="49"/>
  <c r="D25" i="49"/>
  <c r="M25" i="49" s="1"/>
  <c r="D41" i="49"/>
  <c r="O41" i="49" s="1"/>
  <c r="D41" i="48"/>
  <c r="D16" i="48"/>
  <c r="D15" i="49"/>
  <c r="S15" i="49" s="1"/>
  <c r="D37" i="48"/>
  <c r="D21" i="48"/>
  <c r="D58" i="48"/>
  <c r="D38" i="48"/>
  <c r="D54" i="49"/>
  <c r="G54" i="49" s="1"/>
  <c r="D24" i="49"/>
  <c r="G24" i="49" s="1"/>
  <c r="D62" i="48"/>
  <c r="D30" i="48"/>
  <c r="D56" i="48"/>
  <c r="D33" i="49"/>
  <c r="G33" i="49" s="1"/>
  <c r="D22" i="48"/>
  <c r="D33" i="48"/>
  <c r="G16" i="48" l="1"/>
  <c r="AB16" i="48"/>
  <c r="G53" i="48"/>
  <c r="AB53" i="48"/>
  <c r="G56" i="48"/>
  <c r="AB56" i="48"/>
  <c r="G37" i="48"/>
  <c r="AB37" i="48"/>
  <c r="G32" i="48"/>
  <c r="AB32" i="48"/>
  <c r="G36" i="48"/>
  <c r="AB36" i="48"/>
  <c r="G76" i="48"/>
  <c r="AB76" i="48"/>
  <c r="G14" i="48"/>
  <c r="AB14" i="48"/>
  <c r="G30" i="48"/>
  <c r="AB30" i="48"/>
  <c r="G19" i="48"/>
  <c r="AB19" i="48"/>
  <c r="G26" i="48"/>
  <c r="AB26" i="48"/>
  <c r="G54" i="48"/>
  <c r="AB54" i="48"/>
  <c r="G24" i="48"/>
  <c r="AB24" i="48"/>
  <c r="G38" i="48"/>
  <c r="AB38" i="48"/>
  <c r="G46" i="48"/>
  <c r="AB46" i="48"/>
  <c r="G59" i="48"/>
  <c r="AB59" i="48"/>
  <c r="G39" i="48"/>
  <c r="AB39" i="48"/>
  <c r="G27" i="48"/>
  <c r="AB27" i="48"/>
  <c r="G23" i="48"/>
  <c r="AB23" i="48"/>
  <c r="G62" i="48"/>
  <c r="AB62" i="48"/>
  <c r="G44" i="48"/>
  <c r="AB44" i="48"/>
  <c r="G41" i="48"/>
  <c r="AB41" i="48"/>
  <c r="G25" i="48"/>
  <c r="AB25" i="48"/>
  <c r="G20" i="48"/>
  <c r="AB20" i="48"/>
  <c r="G22" i="48"/>
  <c r="AB22" i="48"/>
  <c r="G58" i="48"/>
  <c r="AB58" i="48"/>
  <c r="G34" i="48"/>
  <c r="AB34" i="48"/>
  <c r="G29" i="48"/>
  <c r="AB29" i="48"/>
  <c r="G57" i="48"/>
  <c r="AB57" i="48"/>
  <c r="G67" i="48"/>
  <c r="AB67" i="48"/>
  <c r="G18" i="48"/>
  <c r="AB18" i="48"/>
  <c r="G40" i="48"/>
  <c r="AB40" i="48"/>
  <c r="G15" i="48"/>
  <c r="AB15" i="48"/>
  <c r="G31" i="48"/>
  <c r="AB31" i="48"/>
  <c r="G49" i="48"/>
  <c r="AB49" i="48"/>
  <c r="G33" i="48"/>
  <c r="AB33" i="48"/>
  <c r="G21" i="48"/>
  <c r="AB21" i="48"/>
  <c r="G28" i="48"/>
  <c r="AB28" i="48"/>
  <c r="G55" i="48"/>
  <c r="AB55" i="48"/>
  <c r="Y56" i="48"/>
  <c r="Y36" i="48"/>
  <c r="Y25" i="48"/>
  <c r="Y59" i="48"/>
  <c r="Y22" i="48"/>
  <c r="I29" i="48"/>
  <c r="AA28" i="48"/>
  <c r="AA55" i="48"/>
  <c r="I46" i="48"/>
  <c r="AA58" i="48"/>
  <c r="I76" i="48"/>
  <c r="I19" i="48"/>
  <c r="W54" i="48"/>
  <c r="W39" i="48"/>
  <c r="I32" i="48"/>
  <c r="I62" i="48"/>
  <c r="W15" i="48"/>
  <c r="K31" i="49"/>
  <c r="Q31" i="49"/>
  <c r="U24" i="48"/>
  <c r="AA24" i="48"/>
  <c r="S20" i="49"/>
  <c r="O20" i="49"/>
  <c r="K20" i="49"/>
  <c r="G20" i="49"/>
  <c r="M27" i="49"/>
  <c r="AA23" i="48"/>
  <c r="U18" i="48"/>
  <c r="AA18" i="48"/>
  <c r="K27" i="49"/>
  <c r="O27" i="49"/>
  <c r="I27" i="49"/>
  <c r="G27" i="49"/>
  <c r="I18" i="49"/>
  <c r="S49" i="49"/>
  <c r="G19" i="49"/>
  <c r="S19" i="49"/>
  <c r="T49" i="49"/>
  <c r="K18" i="49"/>
  <c r="M19" i="49"/>
  <c r="K34" i="49"/>
  <c r="Q29" i="49"/>
  <c r="AA15" i="48"/>
  <c r="U26" i="48"/>
  <c r="Y23" i="48"/>
  <c r="Y24" i="48"/>
  <c r="S31" i="49"/>
  <c r="I24" i="48"/>
  <c r="M31" i="49"/>
  <c r="W62" i="48"/>
  <c r="S34" i="49"/>
  <c r="Y44" i="48"/>
  <c r="T34" i="49"/>
  <c r="Y34" i="48"/>
  <c r="T29" i="49"/>
  <c r="AA26" i="48"/>
  <c r="Y26" i="48"/>
  <c r="Q59" i="49"/>
  <c r="S59" i="49"/>
  <c r="I59" i="49"/>
  <c r="K59" i="49"/>
  <c r="W53" i="48"/>
  <c r="AA53" i="48"/>
  <c r="Y53" i="48"/>
  <c r="G18" i="49"/>
  <c r="Q18" i="49"/>
  <c r="M18" i="49"/>
  <c r="W23" i="48"/>
  <c r="U23" i="48"/>
  <c r="G49" i="49"/>
  <c r="I49" i="49"/>
  <c r="O49" i="49"/>
  <c r="M49" i="49"/>
  <c r="U15" i="48"/>
  <c r="I15" i="48"/>
  <c r="K19" i="49"/>
  <c r="Q19" i="49"/>
  <c r="I19" i="49"/>
  <c r="O18" i="49"/>
  <c r="I34" i="48"/>
  <c r="W26" i="48"/>
  <c r="W24" i="48"/>
  <c r="I20" i="49"/>
  <c r="I31" i="49"/>
  <c r="I18" i="48"/>
  <c r="Y18" i="48"/>
  <c r="W18" i="48"/>
  <c r="T31" i="49"/>
  <c r="G31" i="49"/>
  <c r="O31" i="49"/>
  <c r="M20" i="49"/>
  <c r="Q20" i="49"/>
  <c r="T20" i="49"/>
  <c r="T27" i="49"/>
  <c r="S27" i="49"/>
  <c r="O29" i="49"/>
  <c r="Y62" i="48"/>
  <c r="I58" i="49"/>
  <c r="G58" i="49"/>
  <c r="K58" i="49"/>
  <c r="S32" i="49"/>
  <c r="Q32" i="49"/>
  <c r="W44" i="48"/>
  <c r="AA34" i="48"/>
  <c r="W34" i="48"/>
  <c r="AA44" i="48"/>
  <c r="O19" i="49"/>
  <c r="T59" i="49"/>
  <c r="I53" i="48"/>
  <c r="I23" i="48"/>
  <c r="S18" i="49"/>
  <c r="K49" i="49"/>
  <c r="Y15" i="48"/>
  <c r="AA62" i="48"/>
  <c r="U34" i="48"/>
  <c r="U44" i="48"/>
  <c r="K32" i="49"/>
  <c r="T58" i="49"/>
  <c r="I44" i="48"/>
  <c r="I26" i="48"/>
  <c r="Q58" i="49"/>
  <c r="S58" i="49"/>
  <c r="O58" i="49"/>
  <c r="O32" i="49"/>
  <c r="T32" i="49"/>
  <c r="G32" i="49"/>
  <c r="M29" i="49"/>
  <c r="G29" i="49"/>
  <c r="K29" i="49"/>
  <c r="I34" i="49"/>
  <c r="G34" i="49"/>
  <c r="M34" i="49"/>
  <c r="Q34" i="49"/>
  <c r="I32" i="49"/>
  <c r="S29" i="49"/>
  <c r="G59" i="49"/>
  <c r="W57" i="48"/>
  <c r="I56" i="48"/>
  <c r="Q76" i="49"/>
  <c r="S76" i="49"/>
  <c r="T14" i="49"/>
  <c r="O54" i="49"/>
  <c r="I39" i="48"/>
  <c r="T76" i="49"/>
  <c r="Q36" i="49"/>
  <c r="I77" i="49"/>
  <c r="I40" i="49"/>
  <c r="Q77" i="49"/>
  <c r="AA76" i="48"/>
  <c r="T57" i="49"/>
  <c r="I59" i="48"/>
  <c r="O57" i="49"/>
  <c r="G53" i="49"/>
  <c r="K53" i="49"/>
  <c r="I14" i="49"/>
  <c r="Y57" i="48"/>
  <c r="G57" i="49"/>
  <c r="O14" i="49"/>
  <c r="Q54" i="49"/>
  <c r="T77" i="49"/>
  <c r="W22" i="48"/>
  <c r="AA22" i="48"/>
  <c r="U22" i="48"/>
  <c r="I38" i="48"/>
  <c r="W38" i="48"/>
  <c r="U38" i="48"/>
  <c r="G16" i="49"/>
  <c r="Q16" i="49"/>
  <c r="Q53" i="49"/>
  <c r="I53" i="49"/>
  <c r="T53" i="49"/>
  <c r="O53" i="49"/>
  <c r="M14" i="49"/>
  <c r="K54" i="49"/>
  <c r="W56" i="48"/>
  <c r="AA39" i="48"/>
  <c r="AA56" i="48"/>
  <c r="S36" i="49"/>
  <c r="K36" i="49"/>
  <c r="T36" i="49"/>
  <c r="G36" i="49"/>
  <c r="O36" i="49"/>
  <c r="I36" i="49"/>
  <c r="G14" i="49"/>
  <c r="S14" i="49"/>
  <c r="K14" i="49"/>
  <c r="K62" i="49"/>
  <c r="T62" i="49"/>
  <c r="G62" i="49"/>
  <c r="Q62" i="49"/>
  <c r="S62" i="49"/>
  <c r="O62" i="49"/>
  <c r="I54" i="49"/>
  <c r="S54" i="49"/>
  <c r="T54" i="49"/>
  <c r="W76" i="48"/>
  <c r="Y76" i="48"/>
  <c r="Y39" i="48"/>
  <c r="U39" i="48"/>
  <c r="I76" i="49"/>
  <c r="G77" i="49"/>
  <c r="K77" i="49"/>
  <c r="K76" i="49"/>
  <c r="O40" i="49"/>
  <c r="Q40" i="49"/>
  <c r="M40" i="49"/>
  <c r="T40" i="49"/>
  <c r="G40" i="49"/>
  <c r="I57" i="48"/>
  <c r="AA57" i="48"/>
  <c r="G76" i="49"/>
  <c r="O77" i="49"/>
  <c r="I23" i="49"/>
  <c r="K33" i="49"/>
  <c r="AA13" i="48"/>
  <c r="I31" i="48"/>
  <c r="W31" i="48"/>
  <c r="G41" i="49"/>
  <c r="K24" i="49"/>
  <c r="Q24" i="49"/>
  <c r="O24" i="49"/>
  <c r="I24" i="49"/>
  <c r="AA38" i="48"/>
  <c r="Y38" i="48"/>
  <c r="W19" i="48"/>
  <c r="Y19" i="48"/>
  <c r="I16" i="49"/>
  <c r="S16" i="49"/>
  <c r="T16" i="49"/>
  <c r="O16" i="49"/>
  <c r="W59" i="48"/>
  <c r="K57" i="49"/>
  <c r="S57" i="49"/>
  <c r="Q57" i="49"/>
  <c r="Y21" i="48"/>
  <c r="S67" i="49"/>
  <c r="S24" i="49"/>
  <c r="U19" i="48"/>
  <c r="AA59" i="48"/>
  <c r="I22" i="48"/>
  <c r="T24" i="49"/>
  <c r="AA19" i="48"/>
  <c r="K16" i="49"/>
  <c r="M24" i="49"/>
  <c r="M16" i="49"/>
  <c r="I41" i="49"/>
  <c r="K46" i="49"/>
  <c r="I58" i="48"/>
  <c r="T33" i="49"/>
  <c r="O33" i="49"/>
  <c r="G37" i="49"/>
  <c r="W49" i="48"/>
  <c r="M33" i="49"/>
  <c r="AA32" i="48"/>
  <c r="I14" i="48"/>
  <c r="AA29" i="48"/>
  <c r="S23" i="49"/>
  <c r="S46" i="49"/>
  <c r="W14" i="48"/>
  <c r="T23" i="49"/>
  <c r="O46" i="49"/>
  <c r="AA21" i="48"/>
  <c r="Q41" i="49"/>
  <c r="G23" i="49"/>
  <c r="I46" i="49"/>
  <c r="K22" i="49"/>
  <c r="M22" i="49"/>
  <c r="G22" i="49"/>
  <c r="T22" i="49"/>
  <c r="O22" i="49"/>
  <c r="S22" i="49"/>
  <c r="I22" i="49"/>
  <c r="S38" i="49"/>
  <c r="K38" i="49"/>
  <c r="Q38" i="49"/>
  <c r="I38" i="49"/>
  <c r="G38" i="49"/>
  <c r="M38" i="49"/>
  <c r="T30" i="49"/>
  <c r="Q30" i="49"/>
  <c r="G30" i="49"/>
  <c r="K30" i="49"/>
  <c r="S30" i="49"/>
  <c r="M30" i="49"/>
  <c r="Y67" i="48"/>
  <c r="W67" i="48"/>
  <c r="S55" i="49"/>
  <c r="O55" i="49"/>
  <c r="T55" i="49"/>
  <c r="Q55" i="49"/>
  <c r="K55" i="49"/>
  <c r="I55" i="49"/>
  <c r="G55" i="49"/>
  <c r="T37" i="49"/>
  <c r="K67" i="49"/>
  <c r="O67" i="49"/>
  <c r="Q67" i="49"/>
  <c r="G67" i="49"/>
  <c r="I13" i="48"/>
  <c r="AB13" i="48"/>
  <c r="U13" i="48"/>
  <c r="W13" i="48"/>
  <c r="I21" i="49"/>
  <c r="M21" i="49"/>
  <c r="Q21" i="49"/>
  <c r="T21" i="49"/>
  <c r="G21" i="49"/>
  <c r="O21" i="49"/>
  <c r="Y31" i="48"/>
  <c r="AA31" i="48"/>
  <c r="U31" i="48"/>
  <c r="I55" i="48"/>
  <c r="W55" i="48"/>
  <c r="Y55" i="48"/>
  <c r="W21" i="48"/>
  <c r="M23" i="49"/>
  <c r="W58" i="48"/>
  <c r="S33" i="49"/>
  <c r="I67" i="49"/>
  <c r="I56" i="49"/>
  <c r="Y13" i="48"/>
  <c r="U30" i="48"/>
  <c r="I30" i="48"/>
  <c r="Y30" i="48"/>
  <c r="AA30" i="48"/>
  <c r="W30" i="48"/>
  <c r="G15" i="49"/>
  <c r="M15" i="49"/>
  <c r="O15" i="49"/>
  <c r="Q15" i="49"/>
  <c r="T15" i="49"/>
  <c r="I15" i="49"/>
  <c r="K15" i="49"/>
  <c r="U40" i="48"/>
  <c r="W40" i="48"/>
  <c r="I40" i="48"/>
  <c r="S13" i="49"/>
  <c r="M13" i="49"/>
  <c r="O13" i="49"/>
  <c r="Q13" i="49"/>
  <c r="G13" i="49"/>
  <c r="K13" i="49"/>
  <c r="I13" i="49"/>
  <c r="T13" i="49"/>
  <c r="W36" i="48"/>
  <c r="U36" i="48"/>
  <c r="AA36" i="48"/>
  <c r="W29" i="48"/>
  <c r="U29" i="48"/>
  <c r="Y29" i="48"/>
  <c r="AA14" i="48"/>
  <c r="Y14" i="48"/>
  <c r="U14" i="48"/>
  <c r="S56" i="49"/>
  <c r="Q22" i="49"/>
  <c r="U33" i="48"/>
  <c r="I33" i="48"/>
  <c r="AA33" i="48"/>
  <c r="Y33" i="48"/>
  <c r="K41" i="49"/>
  <c r="I21" i="48"/>
  <c r="O23" i="49"/>
  <c r="I33" i="49"/>
  <c r="U32" i="48"/>
  <c r="T46" i="49"/>
  <c r="I67" i="48"/>
  <c r="I30" i="49"/>
  <c r="T38" i="49"/>
  <c r="S21" i="49"/>
  <c r="Q25" i="49"/>
  <c r="I25" i="49"/>
  <c r="T25" i="49"/>
  <c r="G25" i="49"/>
  <c r="O25" i="49"/>
  <c r="K25" i="49"/>
  <c r="I20" i="48"/>
  <c r="Y20" i="48"/>
  <c r="AA20" i="48"/>
  <c r="W20" i="48"/>
  <c r="S25" i="49"/>
  <c r="Y16" i="48"/>
  <c r="I16" i="48"/>
  <c r="W16" i="48"/>
  <c r="AA16" i="48"/>
  <c r="O28" i="49"/>
  <c r="M28" i="49"/>
  <c r="S28" i="49"/>
  <c r="K28" i="49"/>
  <c r="Q28" i="49"/>
  <c r="T28" i="49"/>
  <c r="T41" i="49"/>
  <c r="U21" i="48"/>
  <c r="O38" i="49"/>
  <c r="Y46" i="48"/>
  <c r="AA46" i="48"/>
  <c r="W46" i="48"/>
  <c r="I27" i="48"/>
  <c r="AA27" i="48"/>
  <c r="W27" i="48"/>
  <c r="Y27" i="48"/>
  <c r="U27" i="48"/>
  <c r="M41" i="49"/>
  <c r="K23" i="49"/>
  <c r="U49" i="48"/>
  <c r="Q33" i="49"/>
  <c r="Y32" i="48"/>
  <c r="G46" i="49"/>
  <c r="U46" i="48"/>
  <c r="U16" i="48"/>
  <c r="AA67" i="48"/>
  <c r="O30" i="49"/>
  <c r="K21" i="49"/>
  <c r="U20" i="48"/>
  <c r="U37" i="48"/>
  <c r="W37" i="48"/>
  <c r="AA37" i="48"/>
  <c r="Y37" i="48"/>
  <c r="I37" i="48"/>
  <c r="W41" i="48"/>
  <c r="Y41" i="48"/>
  <c r="I41" i="48"/>
  <c r="U41" i="48"/>
  <c r="O56" i="49"/>
  <c r="Q56" i="49"/>
  <c r="K56" i="49"/>
  <c r="T56" i="49"/>
  <c r="AA49" i="48"/>
  <c r="W28" i="48"/>
  <c r="I28" i="48"/>
  <c r="Y28" i="48"/>
  <c r="U28" i="48"/>
  <c r="O37" i="49"/>
  <c r="S37" i="49"/>
  <c r="K37" i="49"/>
  <c r="Q37" i="49"/>
  <c r="M37" i="49"/>
  <c r="Y49" i="48"/>
  <c r="I36" i="48"/>
  <c r="M44" i="49"/>
  <c r="O44" i="49"/>
  <c r="K44" i="49"/>
  <c r="G44" i="49"/>
  <c r="Q44" i="49"/>
  <c r="T44" i="49"/>
  <c r="I44" i="49"/>
  <c r="S44" i="49"/>
  <c r="AA54" i="48"/>
  <c r="Y54" i="48"/>
  <c r="I54" i="48"/>
  <c r="I39" i="49"/>
  <c r="Q39" i="49"/>
  <c r="O39" i="49"/>
  <c r="T39" i="49"/>
  <c r="G39" i="49"/>
  <c r="K39" i="49"/>
  <c r="M39" i="49"/>
  <c r="U25" i="48"/>
  <c r="AA25" i="48"/>
  <c r="W25" i="48"/>
  <c r="I26" i="49"/>
  <c r="S26" i="49"/>
  <c r="Q26" i="49"/>
  <c r="O26" i="49"/>
  <c r="T26" i="49"/>
  <c r="G26" i="49"/>
  <c r="K26" i="49"/>
  <c r="Y58" i="48"/>
  <c r="I49" i="48"/>
  <c r="W32" i="48"/>
  <c r="M46" i="49"/>
  <c r="Y40" i="48"/>
  <c r="W33" i="48"/>
  <c r="I25" i="48"/>
  <c r="G28" i="49"/>
  <c r="S39" i="49"/>
  <c r="G81" i="48" l="1"/>
  <c r="AA79" i="48"/>
  <c r="AA81" i="48" s="1"/>
  <c r="O22" i="15" s="1"/>
  <c r="U79" i="48"/>
  <c r="U81" i="48" s="1"/>
  <c r="I22" i="15" s="1"/>
  <c r="O80" i="49"/>
  <c r="O82" i="49" s="1"/>
  <c r="O81" i="48"/>
  <c r="C14" i="15" s="1"/>
  <c r="I82" i="49"/>
  <c r="K82" i="49"/>
  <c r="T82" i="49"/>
  <c r="I81" i="48"/>
  <c r="E14" i="15" s="1"/>
  <c r="E22" i="15" s="1"/>
  <c r="W79" i="48"/>
  <c r="W81" i="48" s="1"/>
  <c r="K22" i="15" s="1"/>
  <c r="G82" i="49"/>
  <c r="G14" i="15"/>
  <c r="G22" i="15" s="1"/>
  <c r="Q82" i="49"/>
  <c r="M80" i="49"/>
  <c r="M82" i="49" s="1"/>
  <c r="Y81" i="48"/>
  <c r="M22" i="15" s="1"/>
  <c r="S80" i="49"/>
  <c r="S82" i="49" s="1"/>
  <c r="AB82" i="48"/>
  <c r="T83" i="49"/>
  <c r="AB81" i="48" l="1"/>
  <c r="C22" i="15"/>
  <c r="AA22" i="15" s="1"/>
  <c r="Z14" i="15"/>
  <c r="Z22" i="15" s="1"/>
</calcChain>
</file>

<file path=xl/sharedStrings.xml><?xml version="1.0" encoding="utf-8"?>
<sst xmlns="http://schemas.openxmlformats.org/spreadsheetml/2006/main" count="702" uniqueCount="289">
  <si>
    <t>Vertrags-/Rechnungskontrolle</t>
  </si>
  <si>
    <t>Projektname</t>
  </si>
  <si>
    <t>Honorarkategorien</t>
  </si>
  <si>
    <t>A</t>
  </si>
  <si>
    <t>B</t>
  </si>
  <si>
    <t>C</t>
  </si>
  <si>
    <t>D</t>
  </si>
  <si>
    <t>E</t>
  </si>
  <si>
    <t>F</t>
  </si>
  <si>
    <t>G</t>
  </si>
  <si>
    <t>Vertrag-Nr.</t>
  </si>
  <si>
    <t>Datum</t>
  </si>
  <si>
    <t>Mitarbeiterliste</t>
  </si>
  <si>
    <t>Name</t>
  </si>
  <si>
    <t>Nachname</t>
  </si>
  <si>
    <t>Vorname</t>
  </si>
  <si>
    <t>Jahrgang</t>
  </si>
  <si>
    <t>Abschluss (Jahr)</t>
  </si>
  <si>
    <t>Firma</t>
  </si>
  <si>
    <t>Kategorie</t>
  </si>
  <si>
    <t>Kategorie 7</t>
  </si>
  <si>
    <t>Vertragsdaten</t>
  </si>
  <si>
    <t>Rechnungskontrolle</t>
  </si>
  <si>
    <t>Stunden</t>
  </si>
  <si>
    <t>Name / Vorname</t>
  </si>
  <si>
    <t>Total gefilterte</t>
  </si>
  <si>
    <t>Kategorien</t>
  </si>
  <si>
    <t>Ansatz 2011</t>
  </si>
  <si>
    <t>Ansatz 2012</t>
  </si>
  <si>
    <t>Ansatz 2013</t>
  </si>
  <si>
    <t>Ansatz 2014</t>
  </si>
  <si>
    <t>Ansatz 2015</t>
  </si>
  <si>
    <t>$F:$F</t>
  </si>
  <si>
    <t>$G:$G</t>
  </si>
  <si>
    <t>$H:$H</t>
  </si>
  <si>
    <t>$I:$I</t>
  </si>
  <si>
    <t>$J:$J</t>
  </si>
  <si>
    <t>$K:$K</t>
  </si>
  <si>
    <t>$L:$K</t>
  </si>
  <si>
    <t>B/C</t>
  </si>
  <si>
    <t>C/D</t>
  </si>
  <si>
    <t>D/E</t>
  </si>
  <si>
    <t>E/F</t>
  </si>
  <si>
    <t>Peter</t>
  </si>
  <si>
    <t>Stefan</t>
  </si>
  <si>
    <t>Thomas</t>
  </si>
  <si>
    <t>Giger</t>
  </si>
  <si>
    <t>0.75 G</t>
  </si>
  <si>
    <t>0.5 G</t>
  </si>
  <si>
    <t>Martin</t>
  </si>
  <si>
    <t>Christine</t>
  </si>
  <si>
    <t>Michael</t>
  </si>
  <si>
    <t>Pascal</t>
  </si>
  <si>
    <t>Schneider</t>
  </si>
  <si>
    <t>Roman</t>
  </si>
  <si>
    <t>Breitenmoser</t>
  </si>
  <si>
    <t>Manuel</t>
  </si>
  <si>
    <t>Dirk</t>
  </si>
  <si>
    <t>Weber</t>
  </si>
  <si>
    <t>Benjamin</t>
  </si>
  <si>
    <t>Daniel</t>
  </si>
  <si>
    <t>Reto</t>
  </si>
  <si>
    <t>Christian</t>
  </si>
  <si>
    <t>EP SIEP</t>
  </si>
  <si>
    <t>070017/000025</t>
  </si>
  <si>
    <t>Bäumle</t>
  </si>
  <si>
    <t>AeBo</t>
  </si>
  <si>
    <t>Beck</t>
  </si>
  <si>
    <t>Chiaverio</t>
  </si>
  <si>
    <t>Flavio</t>
  </si>
  <si>
    <t>Falzone</t>
  </si>
  <si>
    <t>Lorenzo</t>
  </si>
  <si>
    <t>Hans</t>
  </si>
  <si>
    <t>Raupp</t>
  </si>
  <si>
    <t>Daniela</t>
  </si>
  <si>
    <t>Rey</t>
  </si>
  <si>
    <t>Lionel</t>
  </si>
  <si>
    <t>Schädler</t>
  </si>
  <si>
    <t>Beat</t>
  </si>
  <si>
    <t>Akdeniz</t>
  </si>
  <si>
    <t>Veysel</t>
  </si>
  <si>
    <t>Bergmann</t>
  </si>
  <si>
    <t>Georg</t>
  </si>
  <si>
    <t>Chroust</t>
  </si>
  <si>
    <t>Steffi</t>
  </si>
  <si>
    <t>Fuchs</t>
  </si>
  <si>
    <t>Fuhl</t>
  </si>
  <si>
    <t>Waldemar</t>
  </si>
  <si>
    <t>Imesch</t>
  </si>
  <si>
    <t>Kern</t>
  </si>
  <si>
    <t>Etienne</t>
  </si>
  <si>
    <t>Philipp</t>
  </si>
  <si>
    <t>Spieler</t>
  </si>
  <si>
    <t>Madeleine</t>
  </si>
  <si>
    <t>Wieland</t>
  </si>
  <si>
    <t>Benda</t>
  </si>
  <si>
    <t>Raymond</t>
  </si>
  <si>
    <t>Beuret</t>
  </si>
  <si>
    <t>Agnès</t>
  </si>
  <si>
    <t>Eichenberger</t>
  </si>
  <si>
    <t>Sylvia</t>
  </si>
  <si>
    <t>Frei</t>
  </si>
  <si>
    <t>Lukas</t>
  </si>
  <si>
    <t>Hardmeyer</t>
  </si>
  <si>
    <t>Heiniger</t>
  </si>
  <si>
    <t>Christoph</t>
  </si>
  <si>
    <t>Humbel</t>
  </si>
  <si>
    <t>Sven</t>
  </si>
  <si>
    <t>Jung</t>
  </si>
  <si>
    <t>Meister</t>
  </si>
  <si>
    <t>Ortlieb</t>
  </si>
  <si>
    <t>Hans-Rudi</t>
  </si>
  <si>
    <t>Schoeffel</t>
  </si>
  <si>
    <t>Ziegler</t>
  </si>
  <si>
    <t>Bruno</t>
  </si>
  <si>
    <t>Will</t>
  </si>
  <si>
    <t>Cédric</t>
  </si>
  <si>
    <t>Zeltner</t>
  </si>
  <si>
    <t>Viktor</t>
  </si>
  <si>
    <t>Barth</t>
  </si>
  <si>
    <t>Yanick</t>
  </si>
  <si>
    <t>Breiter</t>
  </si>
  <si>
    <t>Charmillot</t>
  </si>
  <si>
    <t>Stéphane</t>
  </si>
  <si>
    <t>Rüegsegger</t>
  </si>
  <si>
    <t>Schwyn</t>
  </si>
  <si>
    <t>Timm</t>
  </si>
  <si>
    <t>Kämpfer</t>
  </si>
  <si>
    <t>Dominik</t>
  </si>
  <si>
    <t>Schär</t>
  </si>
  <si>
    <t>Cedric</t>
  </si>
  <si>
    <t>Börlin</t>
  </si>
  <si>
    <t>Claudio</t>
  </si>
  <si>
    <t>Coray</t>
  </si>
  <si>
    <t>Cyrill</t>
  </si>
  <si>
    <t>Denzler</t>
  </si>
  <si>
    <t>Räuftlin</t>
  </si>
  <si>
    <t>Boschung</t>
  </si>
  <si>
    <t>Jan</t>
  </si>
  <si>
    <t>Schmidlin</t>
  </si>
  <si>
    <t>Julian</t>
  </si>
  <si>
    <t>Joëlle</t>
  </si>
  <si>
    <t>Weider</t>
  </si>
  <si>
    <t>Noëlle</t>
  </si>
  <si>
    <t>Beuret Agnès</t>
  </si>
  <si>
    <t>Meister Christine</t>
  </si>
  <si>
    <t>Schädler Beat</t>
  </si>
  <si>
    <t>Fuchs Christian</t>
  </si>
  <si>
    <t>Rey Lionel</t>
  </si>
  <si>
    <t>Ziegler Bruno</t>
  </si>
  <si>
    <t>Raupp Daniela</t>
  </si>
  <si>
    <t>Bäumle Michael</t>
  </si>
  <si>
    <t>Falzone Lorenzo</t>
  </si>
  <si>
    <t>Stunden
Total</t>
  </si>
  <si>
    <t>Betrag
Total</t>
  </si>
  <si>
    <t>Total Stunden</t>
  </si>
  <si>
    <t>Total CHF</t>
  </si>
  <si>
    <t>Betrag</t>
  </si>
  <si>
    <t>Ansatz</t>
  </si>
  <si>
    <t>nur hier Ausfüllen</t>
  </si>
  <si>
    <t>Projektname:</t>
  </si>
  <si>
    <t>Vertrag-Nr.:</t>
  </si>
  <si>
    <t>Zeitraum:</t>
  </si>
  <si>
    <t>Zusammenstellung</t>
  </si>
  <si>
    <t>Weider Noëlle</t>
  </si>
  <si>
    <t>Giger Hans</t>
  </si>
  <si>
    <t>Vögtli Joëlle</t>
  </si>
  <si>
    <t>Vögtli</t>
  </si>
  <si>
    <t>Ortlieb Hans-Rudi</t>
  </si>
  <si>
    <t>Charmillot Stéphane</t>
  </si>
  <si>
    <t>Benda Raymond</t>
  </si>
  <si>
    <t>Bianchi Emmanuelle</t>
  </si>
  <si>
    <t>Hardmeyer Christian</t>
  </si>
  <si>
    <t>Schwyn Timm</t>
  </si>
  <si>
    <t>Bianchi</t>
  </si>
  <si>
    <t>Emmanuelle</t>
  </si>
  <si>
    <t>Noordam Philipp</t>
  </si>
  <si>
    <t>Noordam</t>
  </si>
  <si>
    <t>Börlin Claudio</t>
  </si>
  <si>
    <t>Total Honorar</t>
  </si>
  <si>
    <t>Schurrer</t>
  </si>
  <si>
    <t>Gabriel</t>
  </si>
  <si>
    <t>Zymeri</t>
  </si>
  <si>
    <t>Shaha</t>
  </si>
  <si>
    <t>Zymeri Shaha</t>
  </si>
  <si>
    <t>Schurrer Gabriel</t>
  </si>
  <si>
    <t>Beck Peter</t>
  </si>
  <si>
    <t>Gerber Rigert</t>
  </si>
  <si>
    <t>Beatrice</t>
  </si>
  <si>
    <t>Gerber Rigert Beatrice</t>
  </si>
  <si>
    <t>Chroust Steffi</t>
  </si>
  <si>
    <t>Kalak</t>
  </si>
  <si>
    <t>Josef</t>
  </si>
  <si>
    <t>Kalak Josef</t>
  </si>
  <si>
    <t>Wira</t>
  </si>
  <si>
    <t>Stephane</t>
  </si>
  <si>
    <t>Wira Stephane</t>
  </si>
  <si>
    <t>Monat</t>
  </si>
  <si>
    <t>TP1 / 9246.400</t>
  </si>
  <si>
    <t>TP2 / 9246.200</t>
  </si>
  <si>
    <t>TP3 / 9246.300</t>
  </si>
  <si>
    <t>Hauptinspektion 9246.510</t>
  </si>
  <si>
    <t>Verm.technische Kontrolle / 9246.511</t>
  </si>
  <si>
    <t>Akustik / 9246.512</t>
  </si>
  <si>
    <t>Bergmann Georg</t>
  </si>
  <si>
    <t>Ehret-Kreutz</t>
  </si>
  <si>
    <t>Elke</t>
  </si>
  <si>
    <t>Ehret-Kreutz Elke</t>
  </si>
  <si>
    <t xml:space="preserve">Stöhr </t>
  </si>
  <si>
    <t>Jessica</t>
  </si>
  <si>
    <t>Stöhr Jessica</t>
  </si>
  <si>
    <t>Wasseranalyse Tunnel Ebenrain</t>
  </si>
  <si>
    <t>Bollhalder</t>
  </si>
  <si>
    <t>Angelika</t>
  </si>
  <si>
    <t>Bollhalder Angelika</t>
  </si>
  <si>
    <t>Albrecht Stefan</t>
  </si>
  <si>
    <t>Nicolosi Lucia</t>
  </si>
  <si>
    <t>Eichenberger Sylvia</t>
  </si>
  <si>
    <t>Fischer Michel</t>
  </si>
  <si>
    <t>Frei Lucas</t>
  </si>
  <si>
    <t>Schmidlin Julian</t>
  </si>
  <si>
    <t>Hagen</t>
  </si>
  <si>
    <t>Hagen Stefan</t>
  </si>
  <si>
    <t>Rüegsegger Stefan</t>
  </si>
  <si>
    <t>Fischer</t>
  </si>
  <si>
    <t>Michel</t>
  </si>
  <si>
    <t>Hikel</t>
  </si>
  <si>
    <t>Harald</t>
  </si>
  <si>
    <t>Gysin</t>
  </si>
  <si>
    <t>Gysin Daniel</t>
  </si>
  <si>
    <t>Martin Dirk</t>
  </si>
  <si>
    <t>Hikel Harald</t>
  </si>
  <si>
    <t>Coray Cyrill</t>
  </si>
  <si>
    <t>Räuftlin Thomas</t>
  </si>
  <si>
    <t>Wernli</t>
  </si>
  <si>
    <t>Sebastian</t>
  </si>
  <si>
    <t>Kipfer</t>
  </si>
  <si>
    <t>Wernli Sebastian</t>
  </si>
  <si>
    <t>Kipfer Cédric</t>
  </si>
  <si>
    <t>Chiaverio Flavio</t>
  </si>
  <si>
    <t>Will Cédric</t>
  </si>
  <si>
    <t>Boschung Jan</t>
  </si>
  <si>
    <t>Niedermeyer</t>
  </si>
  <si>
    <t>Friederike</t>
  </si>
  <si>
    <t>Pueng</t>
  </si>
  <si>
    <t>That</t>
  </si>
  <si>
    <t>Niedermeyer Friederike</t>
  </si>
  <si>
    <t>That Pueng</t>
  </si>
  <si>
    <t>Robert</t>
  </si>
  <si>
    <t>Schär Robert</t>
  </si>
  <si>
    <t>Leubin</t>
  </si>
  <si>
    <t>Marco</t>
  </si>
  <si>
    <t>Leubin Marco</t>
  </si>
  <si>
    <t>Aebo</t>
  </si>
  <si>
    <t>Albrecht</t>
  </si>
  <si>
    <t>Schär Cedric</t>
  </si>
  <si>
    <t>von Schallen Urs</t>
  </si>
  <si>
    <t>Meyer Yannick</t>
  </si>
  <si>
    <t>Fuhl Waldemar</t>
  </si>
  <si>
    <t>Kern Etienne</t>
  </si>
  <si>
    <t>Spieler Daniel</t>
  </si>
  <si>
    <t>Canetti</t>
  </si>
  <si>
    <t>Rosmarie</t>
  </si>
  <si>
    <t>Canetti Rosmarie</t>
  </si>
  <si>
    <t>Allemann</t>
  </si>
  <si>
    <t>Bertrand</t>
  </si>
  <si>
    <t>Allemann Bertrand</t>
  </si>
  <si>
    <t>Schneider Martin</t>
  </si>
  <si>
    <t>Seehöfer Patrick</t>
  </si>
  <si>
    <t>Seehöfer</t>
  </si>
  <si>
    <t>Patrick</t>
  </si>
  <si>
    <t>Jung Roman</t>
  </si>
  <si>
    <t>Teuerung</t>
  </si>
  <si>
    <t>Nebenkosten</t>
  </si>
  <si>
    <t>PL / 9246.100</t>
  </si>
  <si>
    <t>TP2 / 9246.210</t>
  </si>
  <si>
    <t>TP3 / 9246.310</t>
  </si>
  <si>
    <t>TP1 / 9246.410</t>
  </si>
  <si>
    <t>Akkustik NK / 9246.513</t>
  </si>
  <si>
    <t>9246.991 NK</t>
  </si>
  <si>
    <t>Rechnungskontrolle intern per 30.04.2016</t>
  </si>
  <si>
    <t>AeBo / JSAG</t>
  </si>
  <si>
    <t>per 31.12.2015</t>
  </si>
  <si>
    <t>TP2 AP / 9246.200</t>
  </si>
  <si>
    <t>TP2 MP / 9246.210</t>
  </si>
  <si>
    <t>TP3 AP / 9246.300</t>
  </si>
  <si>
    <t>TP3 MP / 9246.310</t>
  </si>
  <si>
    <t>TP1 AP / 9246.400</t>
  </si>
  <si>
    <t>TP1 MP / 9246.410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</si>
</sst>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7]d/\ mmmm\ yyyy;@"/>
    <numFmt numFmtId="165" formatCode="dd/mm/yyyy;@"/>
    <numFmt numFmtId="166" formatCode="mmm\ yyyy"/>
  </numFmts>
  <fonts count="17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i/>
      <sz val="10"/>
      <color indexed="10"/>
      <name val="Arial"/>
      <family val="2"/>
    </font>
    <font>
      <sz val="10"/>
      <color indexed="10"/>
      <name val="Arial"/>
      <family val="2"/>
    </font>
    <font>
      <i/>
      <sz val="10"/>
      <color indexed="14"/>
      <name val="Arial"/>
      <family val="2"/>
    </font>
    <font>
      <i/>
      <sz val="10"/>
      <color indexed="6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92D050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1" fillId="2" borderId="5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4" fontId="0" fillId="3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8" fillId="3" borderId="6" xfId="0" applyFont="1" applyFill="1" applyBorder="1"/>
    <xf numFmtId="0" fontId="8" fillId="3" borderId="7" xfId="0" applyFont="1" applyFill="1" applyBorder="1"/>
    <xf numFmtId="0" fontId="8" fillId="3" borderId="7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/>
    <xf numFmtId="0" fontId="8" fillId="3" borderId="10" xfId="0" applyFont="1" applyFill="1" applyBorder="1"/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/>
    <xf numFmtId="0" fontId="8" fillId="3" borderId="13" xfId="0" applyFont="1" applyFill="1" applyBorder="1"/>
    <xf numFmtId="0" fontId="8" fillId="3" borderId="13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5" xfId="0" applyFont="1" applyFill="1" applyBorder="1"/>
    <xf numFmtId="0" fontId="8" fillId="3" borderId="16" xfId="0" applyFont="1" applyFill="1" applyBorder="1"/>
    <xf numFmtId="0" fontId="8" fillId="3" borderId="16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2" fontId="0" fillId="3" borderId="0" xfId="0" applyNumberFormat="1" applyFill="1"/>
    <xf numFmtId="0" fontId="0" fillId="2" borderId="3" xfId="0" applyFill="1" applyBorder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2" fillId="0" borderId="0" xfId="0" applyFont="1" applyFill="1" applyAlignment="1">
      <alignment horizontal="left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right" wrapText="1"/>
    </xf>
    <xf numFmtId="0" fontId="9" fillId="3" borderId="14" xfId="0" applyFont="1" applyFill="1" applyBorder="1" applyAlignment="1">
      <alignment horizontal="center"/>
    </xf>
    <xf numFmtId="0" fontId="10" fillId="0" borderId="0" xfId="0" applyFont="1"/>
    <xf numFmtId="0" fontId="11" fillId="3" borderId="9" xfId="0" applyFont="1" applyFill="1" applyBorder="1"/>
    <xf numFmtId="0" fontId="11" fillId="3" borderId="12" xfId="0" applyFont="1" applyFill="1" applyBorder="1"/>
    <xf numFmtId="0" fontId="8" fillId="3" borderId="18" xfId="0" applyFont="1" applyFill="1" applyBorder="1"/>
    <xf numFmtId="0" fontId="8" fillId="3" borderId="19" xfId="0" applyFont="1" applyFill="1" applyBorder="1"/>
    <xf numFmtId="0" fontId="8" fillId="3" borderId="19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9" fontId="0" fillId="0" borderId="0" xfId="0" applyNumberFormat="1" applyAlignment="1">
      <alignment horizontal="right"/>
    </xf>
    <xf numFmtId="4" fontId="0" fillId="0" borderId="0" xfId="0" applyNumberFormat="1" applyFill="1" applyAlignment="1">
      <alignment horizontal="right"/>
    </xf>
    <xf numFmtId="0" fontId="12" fillId="3" borderId="11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0" fontId="1" fillId="2" borderId="3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0" fillId="0" borderId="0" xfId="0" applyFill="1"/>
    <xf numFmtId="0" fontId="1" fillId="0" borderId="0" xfId="0" applyFont="1" applyFill="1" applyAlignment="1">
      <alignment horizontal="right"/>
    </xf>
    <xf numFmtId="0" fontId="7" fillId="0" borderId="0" xfId="0" applyFont="1" applyFill="1"/>
    <xf numFmtId="0" fontId="0" fillId="0" borderId="0" xfId="0" applyFill="1" applyBorder="1"/>
    <xf numFmtId="0" fontId="0" fillId="0" borderId="0" xfId="0" applyBorder="1"/>
    <xf numFmtId="4" fontId="1" fillId="0" borderId="0" xfId="0" applyNumberFormat="1" applyFont="1" applyBorder="1" applyAlignment="1">
      <alignment horizontal="right"/>
    </xf>
    <xf numFmtId="4" fontId="0" fillId="0" borderId="0" xfId="0" applyNumberFormat="1" applyBorder="1" applyAlignment="1">
      <alignment horizontal="right"/>
    </xf>
    <xf numFmtId="0" fontId="0" fillId="2" borderId="3" xfId="0" applyFill="1" applyBorder="1" applyAlignment="1">
      <alignment horizontal="center"/>
    </xf>
    <xf numFmtId="4" fontId="0" fillId="2" borderId="3" xfId="0" applyNumberFormat="1" applyFill="1" applyBorder="1" applyAlignment="1">
      <alignment horizontal="right"/>
    </xf>
    <xf numFmtId="0" fontId="6" fillId="4" borderId="0" xfId="0" applyFont="1" applyFill="1"/>
    <xf numFmtId="0" fontId="0" fillId="0" borderId="23" xfId="0" applyBorder="1"/>
    <xf numFmtId="0" fontId="0" fillId="0" borderId="24" xfId="0" applyBorder="1"/>
    <xf numFmtId="0" fontId="1" fillId="2" borderId="2" xfId="0" applyFont="1" applyFill="1" applyBorder="1" applyAlignment="1">
      <alignment horizontal="right" vertical="center"/>
    </xf>
    <xf numFmtId="4" fontId="0" fillId="4" borderId="23" xfId="0" applyNumberFormat="1" applyFill="1" applyBorder="1" applyAlignment="1">
      <alignment horizontal="right"/>
    </xf>
    <xf numFmtId="4" fontId="0" fillId="5" borderId="24" xfId="0" applyNumberFormat="1" applyFill="1" applyBorder="1" applyAlignment="1">
      <alignment horizontal="right"/>
    </xf>
    <xf numFmtId="4" fontId="0" fillId="0" borderId="23" xfId="0" applyNumberFormat="1" applyFill="1" applyBorder="1" applyAlignment="1">
      <alignment horizontal="right"/>
    </xf>
    <xf numFmtId="4" fontId="0" fillId="0" borderId="24" xfId="0" applyNumberFormat="1" applyFill="1" applyBorder="1" applyAlignment="1">
      <alignment horizontal="right"/>
    </xf>
    <xf numFmtId="4" fontId="0" fillId="2" borderId="2" xfId="0" applyNumberFormat="1" applyFill="1" applyBorder="1" applyAlignment="1">
      <alignment horizontal="right"/>
    </xf>
    <xf numFmtId="4" fontId="0" fillId="2" borderId="4" xfId="0" applyNumberFormat="1" applyFill="1" applyBorder="1" applyAlignment="1">
      <alignment horizontal="right"/>
    </xf>
    <xf numFmtId="4" fontId="1" fillId="0" borderId="25" xfId="0" applyNumberFormat="1" applyFont="1" applyBorder="1" applyAlignment="1">
      <alignment horizontal="right"/>
    </xf>
    <xf numFmtId="4" fontId="1" fillId="0" borderId="26" xfId="0" applyNumberFormat="1" applyFont="1" applyBorder="1" applyAlignment="1">
      <alignment horizontal="right"/>
    </xf>
    <xf numFmtId="0" fontId="1" fillId="2" borderId="2" xfId="0" applyFont="1" applyFill="1" applyBorder="1" applyAlignment="1">
      <alignment horizontal="center" vertical="center" wrapText="1"/>
    </xf>
    <xf numFmtId="4" fontId="0" fillId="7" borderId="24" xfId="0" applyNumberFormat="1" applyFill="1" applyBorder="1" applyAlignment="1">
      <alignment horizontal="right"/>
    </xf>
    <xf numFmtId="165" fontId="2" fillId="0" borderId="0" xfId="0" applyNumberFormat="1" applyFont="1" applyFill="1" applyAlignment="1">
      <alignment horizontal="left"/>
    </xf>
    <xf numFmtId="0" fontId="0" fillId="4" borderId="23" xfId="0" applyFill="1" applyBorder="1"/>
    <xf numFmtId="0" fontId="0" fillId="0" borderId="23" xfId="0" applyFill="1" applyBorder="1"/>
    <xf numFmtId="0" fontId="0" fillId="2" borderId="2" xfId="0" applyFill="1" applyBorder="1"/>
    <xf numFmtId="0" fontId="1" fillId="6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right" vertical="center" wrapText="1"/>
    </xf>
    <xf numFmtId="0" fontId="2" fillId="0" borderId="0" xfId="0" applyFont="1" applyFill="1"/>
    <xf numFmtId="0" fontId="6" fillId="4" borderId="23" xfId="0" applyFont="1" applyFill="1" applyBorder="1"/>
    <xf numFmtId="0" fontId="6" fillId="0" borderId="5" xfId="0" applyFont="1" applyBorder="1"/>
    <xf numFmtId="0" fontId="2" fillId="0" borderId="0" xfId="0" applyFont="1" applyFill="1" applyAlignment="1">
      <alignment horizontal="left"/>
    </xf>
    <xf numFmtId="0" fontId="6" fillId="0" borderId="23" xfId="0" applyFont="1" applyFill="1" applyBorder="1"/>
    <xf numFmtId="4" fontId="0" fillId="0" borderId="0" xfId="0" applyNumberFormat="1" applyFill="1" applyBorder="1" applyAlignment="1">
      <alignment horizontal="right"/>
    </xf>
    <xf numFmtId="4" fontId="1" fillId="0" borderId="27" xfId="0" applyNumberFormat="1" applyFont="1" applyBorder="1" applyAlignment="1">
      <alignment horizontal="right"/>
    </xf>
    <xf numFmtId="4" fontId="0" fillId="8" borderId="23" xfId="0" applyNumberFormat="1" applyFill="1" applyBorder="1" applyAlignment="1">
      <alignment horizontal="right"/>
    </xf>
    <xf numFmtId="4" fontId="0" fillId="8" borderId="0" xfId="0" applyNumberFormat="1" applyFill="1" applyBorder="1" applyAlignment="1">
      <alignment horizontal="right"/>
    </xf>
    <xf numFmtId="4" fontId="0" fillId="5" borderId="28" xfId="0" applyNumberFormat="1" applyFill="1" applyBorder="1" applyAlignment="1">
      <alignment horizontal="right"/>
    </xf>
    <xf numFmtId="4" fontId="0" fillId="0" borderId="26" xfId="0" applyNumberFormat="1" applyFill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3" fillId="5" borderId="24" xfId="0" applyNumberFormat="1" applyFont="1" applyFill="1" applyBorder="1" applyAlignment="1">
      <alignment horizontal="right"/>
    </xf>
    <xf numFmtId="0" fontId="7" fillId="0" borderId="0" xfId="0" applyFont="1" applyBorder="1"/>
    <xf numFmtId="0" fontId="2" fillId="0" borderId="0" xfId="0" applyFont="1" applyBorder="1"/>
    <xf numFmtId="4" fontId="6" fillId="4" borderId="23" xfId="0" applyNumberFormat="1" applyFont="1" applyFill="1" applyBorder="1" applyAlignment="1">
      <alignment horizontal="right"/>
    </xf>
    <xf numFmtId="4" fontId="6" fillId="8" borderId="23" xfId="0" applyNumberFormat="1" applyFont="1" applyFill="1" applyBorder="1" applyAlignment="1">
      <alignment horizontal="right"/>
    </xf>
    <xf numFmtId="0" fontId="14" fillId="0" borderId="0" xfId="0" applyFont="1"/>
    <xf numFmtId="0" fontId="0" fillId="0" borderId="1" xfId="0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165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6" borderId="21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right" vertical="center"/>
    </xf>
    <xf numFmtId="4" fontId="0" fillId="5" borderId="0" xfId="0" applyNumberFormat="1" applyFill="1" applyBorder="1" applyAlignment="1">
      <alignment horizontal="right"/>
    </xf>
    <xf numFmtId="4" fontId="0" fillId="9" borderId="24" xfId="0" applyNumberFormat="1" applyFill="1" applyBorder="1" applyAlignment="1">
      <alignment horizontal="right"/>
    </xf>
    <xf numFmtId="4" fontId="1" fillId="9" borderId="26" xfId="0" applyNumberFormat="1" applyFont="1" applyFill="1" applyBorder="1" applyAlignment="1">
      <alignment horizontal="right"/>
    </xf>
    <xf numFmtId="4" fontId="13" fillId="5" borderId="0" xfId="0" applyNumberFormat="1" applyFont="1" applyFill="1" applyBorder="1" applyAlignment="1">
      <alignment horizontal="right"/>
    </xf>
    <xf numFmtId="0" fontId="1" fillId="9" borderId="0" xfId="0" applyFont="1" applyFill="1" applyBorder="1" applyAlignment="1">
      <alignment horizontal="center" wrapText="1"/>
    </xf>
    <xf numFmtId="4" fontId="0" fillId="0" borderId="28" xfId="0" applyNumberFormat="1" applyFill="1" applyBorder="1" applyAlignment="1">
      <alignment horizontal="right"/>
    </xf>
    <xf numFmtId="4" fontId="0" fillId="2" borderId="5" xfId="0" applyNumberFormat="1" applyFill="1" applyBorder="1" applyAlignment="1">
      <alignment horizontal="right"/>
    </xf>
    <xf numFmtId="0" fontId="1" fillId="6" borderId="5" xfId="0" applyFont="1" applyFill="1" applyBorder="1" applyAlignment="1">
      <alignment horizontal="center" wrapText="1"/>
    </xf>
    <xf numFmtId="4" fontId="15" fillId="7" borderId="24" xfId="0" applyNumberFormat="1" applyFont="1" applyFill="1" applyBorder="1" applyAlignment="1">
      <alignment horizontal="right"/>
    </xf>
    <xf numFmtId="17" fontId="13" fillId="4" borderId="23" xfId="0" applyNumberFormat="1" applyFont="1" applyFill="1" applyBorder="1" applyAlignment="1">
      <alignment horizontal="left"/>
    </xf>
    <xf numFmtId="4" fontId="13" fillId="4" borderId="23" xfId="0" applyNumberFormat="1" applyFont="1" applyFill="1" applyBorder="1" applyAlignment="1">
      <alignment horizontal="right"/>
    </xf>
    <xf numFmtId="4" fontId="13" fillId="8" borderId="0" xfId="0" applyNumberFormat="1" applyFont="1" applyFill="1" applyBorder="1" applyAlignment="1">
      <alignment horizontal="right"/>
    </xf>
    <xf numFmtId="4" fontId="13" fillId="8" borderId="23" xfId="0" applyNumberFormat="1" applyFont="1" applyFill="1" applyBorder="1" applyAlignment="1">
      <alignment horizontal="right"/>
    </xf>
    <xf numFmtId="4" fontId="13" fillId="5" borderId="28" xfId="0" applyNumberFormat="1" applyFont="1" applyFill="1" applyBorder="1" applyAlignment="1">
      <alignment horizontal="right"/>
    </xf>
    <xf numFmtId="0" fontId="16" fillId="0" borderId="0" xfId="0" applyFont="1"/>
    <xf numFmtId="4" fontId="16" fillId="0" borderId="0" xfId="0" applyNumberFormat="1" applyFont="1" applyAlignment="1">
      <alignment horizontal="right"/>
    </xf>
    <xf numFmtId="0" fontId="16" fillId="0" borderId="0" xfId="0" applyFont="1" applyAlignment="1"/>
    <xf numFmtId="4" fontId="16" fillId="0" borderId="0" xfId="0" applyNumberFormat="1" applyFont="1" applyAlignment="1"/>
    <xf numFmtId="0" fontId="6" fillId="0" borderId="0" xfId="0" applyFont="1" applyAlignment="1"/>
    <xf numFmtId="4" fontId="0" fillId="0" borderId="0" xfId="0" applyNumberFormat="1" applyAlignment="1"/>
    <xf numFmtId="0" fontId="0" fillId="0" borderId="0" xfId="0" applyAlignment="1"/>
    <xf numFmtId="0" fontId="1" fillId="2" borderId="5" xfId="0" applyFont="1" applyFill="1" applyBorder="1" applyAlignment="1">
      <alignment horizontal="center" vertical="center" wrapText="1"/>
    </xf>
    <xf numFmtId="4" fontId="13" fillId="10" borderId="0" xfId="0" applyNumberFormat="1" applyFont="1" applyFill="1" applyBorder="1" applyAlignment="1">
      <alignment horizontal="right"/>
    </xf>
    <xf numFmtId="0" fontId="7" fillId="3" borderId="0" xfId="0" applyFont="1" applyFill="1" applyAlignment="1">
      <alignment horizontal="left"/>
    </xf>
    <xf numFmtId="164" fontId="7" fillId="3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7" fillId="4" borderId="0" xfId="0" applyFont="1" applyFill="1" applyAlignment="1">
      <alignment horizontal="left"/>
    </xf>
    <xf numFmtId="0" fontId="1" fillId="0" borderId="22" xfId="0" applyFont="1" applyBorder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1" fillId="6" borderId="22" xfId="0" applyFont="1" applyFill="1" applyBorder="1" applyAlignment="1">
      <alignment horizontal="center" wrapText="1"/>
    </xf>
    <xf numFmtId="166" fontId="4" fillId="4" borderId="0" xfId="0" quotePrefix="1" applyNumberFormat="1" applyFont="1" applyFill="1" applyAlignment="1">
      <alignment horizontal="left"/>
    </xf>
    <xf numFmtId="0" fontId="0" fillId="0" borderId="1" xfId="0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4" fontId="0" fillId="4" borderId="0" xfId="0" applyNumberFormat="1" applyFill="1" applyAlignment="1">
      <alignment horizontal="right"/>
    </xf>
    <xf numFmtId="4" fontId="0" fillId="5" borderId="0" xfId="0" applyNumberForma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42"/>
  <sheetViews>
    <sheetView workbookViewId="0">
      <selection activeCell="B8" sqref="B8:F8"/>
    </sheetView>
  </sheetViews>
  <sheetFormatPr baseColWidth="10" defaultRowHeight="12.75" x14ac:dyDescent="0.2"/>
  <cols>
    <col min="1" max="1" width="17.85546875" customWidth="1"/>
    <col min="2" max="12" width="9.7109375" customWidth="1"/>
  </cols>
  <sheetData>
    <row r="1" spans="1:1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ht="15.75" x14ac:dyDescent="0.25">
      <c r="A2" s="7" t="s">
        <v>0</v>
      </c>
    </row>
    <row r="3" spans="1:12" s="15" customFormat="1" ht="15" x14ac:dyDescent="0.25">
      <c r="A3" s="2"/>
    </row>
    <row r="4" spans="1:12" s="15" customFormat="1" ht="15" x14ac:dyDescent="0.25">
      <c r="A4" s="2" t="s">
        <v>21</v>
      </c>
    </row>
    <row r="5" spans="1:12" s="15" customFormat="1" ht="14.25" x14ac:dyDescent="0.2"/>
    <row r="6" spans="1:12" s="15" customFormat="1" ht="15" x14ac:dyDescent="0.25">
      <c r="A6" s="2" t="s">
        <v>1</v>
      </c>
      <c r="B6" s="143" t="s">
        <v>63</v>
      </c>
      <c r="C6" s="141"/>
      <c r="D6" s="141"/>
      <c r="E6" s="141"/>
      <c r="F6" s="141"/>
      <c r="G6" s="141"/>
      <c r="H6" s="141"/>
      <c r="I6" s="141"/>
      <c r="J6" s="141"/>
      <c r="K6" s="141"/>
    </row>
    <row r="7" spans="1:12" s="15" customFormat="1" ht="15" x14ac:dyDescent="0.25">
      <c r="A7" s="2"/>
    </row>
    <row r="8" spans="1:12" s="15" customFormat="1" ht="15" x14ac:dyDescent="0.25">
      <c r="A8" s="2" t="s">
        <v>10</v>
      </c>
      <c r="B8" s="143" t="s">
        <v>64</v>
      </c>
      <c r="C8" s="141"/>
      <c r="D8" s="141"/>
      <c r="E8" s="141"/>
      <c r="F8" s="141"/>
      <c r="G8" s="9" t="s">
        <v>11</v>
      </c>
      <c r="H8" s="142"/>
      <c r="I8" s="142"/>
      <c r="J8" s="142"/>
      <c r="K8" s="142"/>
    </row>
    <row r="9" spans="1:12" s="15" customFormat="1" ht="15" x14ac:dyDescent="0.25">
      <c r="A9" s="2"/>
      <c r="B9" s="141"/>
      <c r="C9" s="141"/>
      <c r="D9" s="141"/>
      <c r="E9" s="141"/>
      <c r="F9" s="141"/>
      <c r="H9" s="142"/>
      <c r="I9" s="142"/>
      <c r="J9" s="142"/>
      <c r="K9" s="142"/>
    </row>
    <row r="10" spans="1:12" s="15" customFormat="1" ht="15" x14ac:dyDescent="0.25">
      <c r="A10" s="2"/>
      <c r="B10" s="141"/>
      <c r="C10" s="141"/>
      <c r="D10" s="141"/>
      <c r="E10" s="141"/>
      <c r="F10" s="141"/>
      <c r="H10" s="142"/>
      <c r="I10" s="142"/>
      <c r="J10" s="142"/>
      <c r="K10" s="142"/>
    </row>
    <row r="11" spans="1:12" s="15" customFormat="1" ht="15" x14ac:dyDescent="0.25">
      <c r="A11" s="2"/>
      <c r="B11" s="141"/>
      <c r="C11" s="141"/>
      <c r="D11" s="141"/>
      <c r="E11" s="141"/>
      <c r="F11" s="141"/>
      <c r="H11" s="142"/>
      <c r="I11" s="142"/>
      <c r="J11" s="142"/>
      <c r="K11" s="142"/>
    </row>
    <row r="12" spans="1:12" s="15" customFormat="1" ht="15" x14ac:dyDescent="0.25">
      <c r="A12" s="2"/>
      <c r="B12" s="141"/>
      <c r="C12" s="141"/>
      <c r="D12" s="141"/>
      <c r="E12" s="141"/>
      <c r="F12" s="141"/>
      <c r="H12" s="142"/>
      <c r="I12" s="142"/>
      <c r="J12" s="142"/>
      <c r="K12" s="142"/>
    </row>
    <row r="13" spans="1:12" s="15" customFormat="1" ht="15" x14ac:dyDescent="0.25">
      <c r="A13" s="2"/>
    </row>
    <row r="14" spans="1:12" s="15" customFormat="1" ht="15" x14ac:dyDescent="0.25">
      <c r="A14" s="2"/>
    </row>
    <row r="15" spans="1:12" ht="24.75" customHeight="1" x14ac:dyDescent="0.2">
      <c r="A15" s="6" t="s">
        <v>2</v>
      </c>
      <c r="B15" s="47" t="s">
        <v>158</v>
      </c>
      <c r="C15" s="47" t="s">
        <v>27</v>
      </c>
      <c r="D15" s="47" t="s">
        <v>28</v>
      </c>
      <c r="E15" s="47" t="s">
        <v>29</v>
      </c>
      <c r="F15" s="47" t="s">
        <v>30</v>
      </c>
      <c r="G15" s="47" t="s">
        <v>31</v>
      </c>
      <c r="H15" s="5"/>
      <c r="I15" s="5"/>
      <c r="J15" s="5"/>
      <c r="K15" s="5"/>
      <c r="L15" s="5"/>
    </row>
    <row r="16" spans="1:12" x14ac:dyDescent="0.2">
      <c r="A16" t="s">
        <v>3</v>
      </c>
      <c r="B16" s="39">
        <v>150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/>
      <c r="I16" s="39"/>
      <c r="J16" s="39"/>
      <c r="K16" s="39"/>
      <c r="L16" s="39"/>
    </row>
    <row r="17" spans="1:12" x14ac:dyDescent="0.2">
      <c r="A17" t="s">
        <v>4</v>
      </c>
      <c r="B17" s="39">
        <v>140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/>
      <c r="I17" s="39"/>
      <c r="J17" s="39"/>
      <c r="K17" s="39"/>
      <c r="L17" s="39"/>
    </row>
    <row r="18" spans="1:12" x14ac:dyDescent="0.2">
      <c r="A18" t="s">
        <v>5</v>
      </c>
      <c r="B18" s="39">
        <v>118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/>
      <c r="I18" s="39"/>
      <c r="J18" s="39"/>
      <c r="K18" s="39"/>
      <c r="L18" s="39"/>
    </row>
    <row r="19" spans="1:12" x14ac:dyDescent="0.2">
      <c r="A19" t="s">
        <v>6</v>
      </c>
      <c r="B19" s="39">
        <v>100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9"/>
      <c r="I19" s="39"/>
      <c r="J19" s="39"/>
      <c r="K19" s="39"/>
      <c r="L19" s="39"/>
    </row>
    <row r="20" spans="1:12" x14ac:dyDescent="0.2">
      <c r="A20" t="s">
        <v>7</v>
      </c>
      <c r="B20" s="39">
        <v>75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9"/>
      <c r="I20" s="39"/>
      <c r="J20" s="39"/>
      <c r="K20" s="39"/>
      <c r="L20" s="39"/>
    </row>
    <row r="21" spans="1:12" x14ac:dyDescent="0.2">
      <c r="A21" t="s">
        <v>8</v>
      </c>
      <c r="B21" s="39">
        <v>60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9"/>
      <c r="I21" s="39"/>
      <c r="J21" s="39"/>
      <c r="K21" s="39"/>
      <c r="L21" s="39"/>
    </row>
    <row r="22" spans="1:12" x14ac:dyDescent="0.2">
      <c r="A22" t="s">
        <v>9</v>
      </c>
      <c r="B22" s="39">
        <v>35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/>
      <c r="I22" s="39"/>
      <c r="J22" s="39"/>
      <c r="K22" s="39"/>
      <c r="L22" s="39"/>
    </row>
    <row r="23" spans="1:12" x14ac:dyDescent="0.2">
      <c r="A23" s="22" t="s">
        <v>47</v>
      </c>
      <c r="B23" s="39">
        <v>0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/>
      <c r="I23" s="39"/>
      <c r="J23" s="39"/>
      <c r="K23" s="39"/>
      <c r="L23" s="39"/>
    </row>
    <row r="24" spans="1:12" x14ac:dyDescent="0.2">
      <c r="A24" s="22" t="s">
        <v>48</v>
      </c>
      <c r="B24" s="39"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/>
      <c r="I24" s="39"/>
      <c r="J24" s="39"/>
      <c r="K24" s="39"/>
      <c r="L24" s="39"/>
    </row>
    <row r="25" spans="1:12" x14ac:dyDescent="0.2">
      <c r="A25" s="22" t="s">
        <v>39</v>
      </c>
      <c r="B25" s="39"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/>
      <c r="I25" s="39"/>
      <c r="J25" s="39"/>
      <c r="K25" s="39"/>
      <c r="L25" s="39"/>
    </row>
    <row r="26" spans="1:12" x14ac:dyDescent="0.2">
      <c r="A26" s="22" t="s">
        <v>40</v>
      </c>
      <c r="B26" s="39">
        <v>0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/>
      <c r="I26" s="39"/>
      <c r="J26" s="39"/>
      <c r="K26" s="39"/>
      <c r="L26" s="39"/>
    </row>
    <row r="27" spans="1:12" x14ac:dyDescent="0.2">
      <c r="A27" s="22" t="s">
        <v>41</v>
      </c>
      <c r="B27" s="39">
        <v>0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/>
      <c r="I27" s="39"/>
      <c r="J27" s="39"/>
      <c r="K27" s="39"/>
      <c r="L27" s="39"/>
    </row>
    <row r="28" spans="1:12" x14ac:dyDescent="0.2">
      <c r="A28" s="22" t="s">
        <v>42</v>
      </c>
      <c r="B28" s="39"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39"/>
      <c r="I28" s="39"/>
      <c r="J28" s="39"/>
      <c r="K28" s="39"/>
      <c r="L28" s="39"/>
    </row>
    <row r="29" spans="1:12" x14ac:dyDescent="0.2">
      <c r="A29" s="22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</row>
    <row r="30" spans="1:12" x14ac:dyDescent="0.2">
      <c r="A30" s="22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</row>
    <row r="31" spans="1:12" x14ac:dyDescent="0.2">
      <c r="A31" s="22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</row>
    <row r="36" spans="1:2" hidden="1" x14ac:dyDescent="0.2">
      <c r="A36" s="1" t="s">
        <v>26</v>
      </c>
    </row>
    <row r="37" spans="1:2" hidden="1" x14ac:dyDescent="0.2">
      <c r="A37" t="str">
        <f>B15</f>
        <v>Ansatz</v>
      </c>
      <c r="B37">
        <v>2</v>
      </c>
    </row>
    <row r="38" spans="1:2" hidden="1" x14ac:dyDescent="0.2">
      <c r="A38" t="str">
        <f>C15</f>
        <v>Ansatz 2011</v>
      </c>
      <c r="B38">
        <v>3</v>
      </c>
    </row>
    <row r="39" spans="1:2" hidden="1" x14ac:dyDescent="0.2">
      <c r="A39" t="str">
        <f>D15</f>
        <v>Ansatz 2012</v>
      </c>
      <c r="B39">
        <v>4</v>
      </c>
    </row>
    <row r="40" spans="1:2" hidden="1" x14ac:dyDescent="0.2">
      <c r="A40" t="str">
        <f>E15</f>
        <v>Ansatz 2013</v>
      </c>
      <c r="B40">
        <v>5</v>
      </c>
    </row>
    <row r="41" spans="1:2" hidden="1" x14ac:dyDescent="0.2">
      <c r="A41" t="str">
        <f>F15</f>
        <v>Ansatz 2014</v>
      </c>
      <c r="B41">
        <v>6</v>
      </c>
    </row>
    <row r="42" spans="1:2" hidden="1" x14ac:dyDescent="0.2">
      <c r="A42" t="str">
        <f>G15</f>
        <v>Ansatz 2015</v>
      </c>
      <c r="B42">
        <v>7</v>
      </c>
    </row>
  </sheetData>
  <mergeCells count="11">
    <mergeCell ref="B6:K6"/>
    <mergeCell ref="H8:K8"/>
    <mergeCell ref="H9:K9"/>
    <mergeCell ref="B8:F8"/>
    <mergeCell ref="B9:F9"/>
    <mergeCell ref="B12:F12"/>
    <mergeCell ref="H10:K10"/>
    <mergeCell ref="H11:K11"/>
    <mergeCell ref="H12:K12"/>
    <mergeCell ref="B10:F10"/>
    <mergeCell ref="B11:F11"/>
  </mergeCells>
  <phoneticPr fontId="0" type="noConversion"/>
  <pageMargins left="0.70866141732283472" right="0.70866141732283472" top="0.78740157480314965" bottom="0.6692913385826772" header="0.39370078740157483" footer="0.35433070866141736"/>
  <pageSetup paperSize="9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6"/>
  <sheetViews>
    <sheetView topLeftCell="A54" zoomScale="130" workbookViewId="0">
      <selection activeCell="A82" sqref="A82"/>
    </sheetView>
  </sheetViews>
  <sheetFormatPr baseColWidth="10" defaultRowHeight="15" customHeight="1" x14ac:dyDescent="0.2"/>
  <cols>
    <col min="1" max="1" width="15.28515625" style="14" customWidth="1"/>
    <col min="2" max="2" width="13" style="14" customWidth="1"/>
    <col min="3" max="3" width="9.7109375" style="14" customWidth="1"/>
    <col min="4" max="4" width="22.7109375" style="14" customWidth="1"/>
    <col min="5" max="9" width="4" style="14" customWidth="1"/>
    <col min="10" max="10" width="9.7109375" style="14" customWidth="1"/>
    <col min="11" max="12" width="9.7109375" style="18" customWidth="1"/>
    <col min="13" max="13" width="22.28515625" bestFit="1" customWidth="1"/>
  </cols>
  <sheetData>
    <row r="1" spans="1:13" ht="12.75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17"/>
      <c r="L1" s="17"/>
    </row>
    <row r="2" spans="1:13" ht="15.75" x14ac:dyDescent="0.25">
      <c r="A2" s="7" t="s">
        <v>12</v>
      </c>
      <c r="B2"/>
      <c r="C2"/>
      <c r="D2"/>
      <c r="E2"/>
      <c r="F2"/>
      <c r="G2"/>
      <c r="H2"/>
      <c r="I2"/>
      <c r="J2"/>
      <c r="K2" s="4"/>
      <c r="L2" s="4"/>
    </row>
    <row r="3" spans="1:13" s="14" customFormat="1" ht="12.75" x14ac:dyDescent="0.2">
      <c r="A3" s="1"/>
      <c r="K3" s="18"/>
      <c r="L3" s="18"/>
    </row>
    <row r="4" spans="1:13" x14ac:dyDescent="0.25">
      <c r="A4" s="144" t="str">
        <f>IF(Vertragsdaten!B6="","",Vertragsdaten!B6)</f>
        <v>EP SIEP</v>
      </c>
      <c r="B4" s="144"/>
      <c r="C4" s="144"/>
      <c r="D4" s="144"/>
      <c r="E4" s="144"/>
      <c r="F4" s="144"/>
      <c r="G4" s="144"/>
      <c r="H4" s="144"/>
      <c r="I4" s="144"/>
      <c r="J4" s="144"/>
      <c r="K4" s="4"/>
      <c r="L4" s="4"/>
    </row>
    <row r="5" spans="1:13" x14ac:dyDescent="0.25">
      <c r="A5" s="43"/>
      <c r="B5" s="43"/>
      <c r="C5" s="43"/>
      <c r="D5" s="43"/>
      <c r="E5" s="43"/>
      <c r="F5" s="43"/>
      <c r="G5" s="43"/>
      <c r="H5" s="43"/>
      <c r="I5" s="43"/>
      <c r="J5" s="43"/>
      <c r="K5" s="4"/>
      <c r="L5" s="4"/>
    </row>
    <row r="6" spans="1:13" ht="12.75" x14ac:dyDescent="0.2">
      <c r="A6"/>
      <c r="B6"/>
      <c r="C6"/>
      <c r="D6"/>
      <c r="E6"/>
      <c r="F6"/>
      <c r="G6"/>
      <c r="H6"/>
      <c r="I6"/>
      <c r="J6"/>
      <c r="K6" s="4"/>
      <c r="L6" s="4"/>
    </row>
    <row r="7" spans="1:13" s="1" customFormat="1" ht="24.75" customHeight="1" x14ac:dyDescent="0.2">
      <c r="A7" s="10" t="s">
        <v>14</v>
      </c>
      <c r="B7" s="11" t="s">
        <v>15</v>
      </c>
      <c r="C7" s="11" t="s">
        <v>16</v>
      </c>
      <c r="D7" s="11" t="s">
        <v>18</v>
      </c>
      <c r="E7" s="11"/>
      <c r="F7" s="11"/>
      <c r="G7" s="11"/>
      <c r="H7" s="11"/>
      <c r="I7" s="11"/>
      <c r="J7" s="12" t="s">
        <v>17</v>
      </c>
      <c r="K7" s="12" t="s">
        <v>19</v>
      </c>
      <c r="L7" s="13" t="s">
        <v>20</v>
      </c>
      <c r="M7" s="16" t="s">
        <v>13</v>
      </c>
    </row>
    <row r="8" spans="1:13" ht="15" customHeight="1" x14ac:dyDescent="0.2">
      <c r="A8" s="23" t="s">
        <v>65</v>
      </c>
      <c r="B8" s="24" t="s">
        <v>51</v>
      </c>
      <c r="C8" s="24"/>
      <c r="D8" s="24" t="s">
        <v>66</v>
      </c>
      <c r="E8" s="24"/>
      <c r="F8" s="24"/>
      <c r="G8" s="24"/>
      <c r="H8" s="24"/>
      <c r="I8" s="24"/>
      <c r="J8" s="24"/>
      <c r="K8" s="25" t="s">
        <v>4</v>
      </c>
      <c r="L8" s="26"/>
      <c r="M8" s="14" t="str">
        <f t="shared" ref="M8:M114" si="0">A8&amp;" "&amp;B8</f>
        <v>Bäumle Michael</v>
      </c>
    </row>
    <row r="9" spans="1:13" ht="15" customHeight="1" x14ac:dyDescent="0.2">
      <c r="A9" s="52" t="s">
        <v>67</v>
      </c>
      <c r="B9" s="53" t="s">
        <v>43</v>
      </c>
      <c r="C9" s="53"/>
      <c r="D9" s="53" t="s">
        <v>66</v>
      </c>
      <c r="E9" s="53"/>
      <c r="F9" s="53"/>
      <c r="G9" s="53"/>
      <c r="H9" s="53"/>
      <c r="I9" s="53"/>
      <c r="J9" s="53"/>
      <c r="K9" s="54" t="s">
        <v>4</v>
      </c>
      <c r="L9" s="55"/>
      <c r="M9" s="14" t="str">
        <f>A9&amp;" "&amp;B9</f>
        <v>Beck Peter</v>
      </c>
    </row>
    <row r="10" spans="1:13" ht="15" customHeight="1" x14ac:dyDescent="0.2">
      <c r="A10" s="27" t="s">
        <v>68</v>
      </c>
      <c r="B10" s="28" t="s">
        <v>69</v>
      </c>
      <c r="C10" s="28"/>
      <c r="D10" s="53" t="s">
        <v>66</v>
      </c>
      <c r="E10" s="53"/>
      <c r="F10" s="53"/>
      <c r="G10" s="53"/>
      <c r="H10" s="53"/>
      <c r="I10" s="53"/>
      <c r="J10" s="28"/>
      <c r="K10" s="29" t="s">
        <v>4</v>
      </c>
      <c r="L10" s="30"/>
      <c r="M10" s="14" t="str">
        <f t="shared" si="0"/>
        <v>Chiaverio Flavio</v>
      </c>
    </row>
    <row r="11" spans="1:13" ht="15" customHeight="1" x14ac:dyDescent="0.2">
      <c r="A11" s="27" t="s">
        <v>70</v>
      </c>
      <c r="B11" s="28" t="s">
        <v>71</v>
      </c>
      <c r="C11" s="28"/>
      <c r="D11" s="53" t="s">
        <v>66</v>
      </c>
      <c r="E11" s="53"/>
      <c r="F11" s="53"/>
      <c r="G11" s="53"/>
      <c r="H11" s="53"/>
      <c r="I11" s="53"/>
      <c r="J11" s="28"/>
      <c r="K11" s="29" t="s">
        <v>4</v>
      </c>
      <c r="L11" s="30"/>
      <c r="M11" s="14" t="str">
        <f t="shared" si="0"/>
        <v>Falzone Lorenzo</v>
      </c>
    </row>
    <row r="12" spans="1:13" ht="15" customHeight="1" x14ac:dyDescent="0.2">
      <c r="A12" s="27" t="s">
        <v>46</v>
      </c>
      <c r="B12" s="28" t="s">
        <v>72</v>
      </c>
      <c r="C12" s="28"/>
      <c r="D12" s="53" t="s">
        <v>66</v>
      </c>
      <c r="E12" s="53"/>
      <c r="F12" s="53"/>
      <c r="G12" s="53"/>
      <c r="H12" s="53"/>
      <c r="I12" s="53"/>
      <c r="J12" s="28"/>
      <c r="K12" s="29" t="s">
        <v>4</v>
      </c>
      <c r="L12" s="30"/>
      <c r="M12" s="14" t="str">
        <f t="shared" si="0"/>
        <v>Giger Hans</v>
      </c>
    </row>
    <row r="13" spans="1:13" ht="15" customHeight="1" x14ac:dyDescent="0.2">
      <c r="A13" s="27" t="s">
        <v>73</v>
      </c>
      <c r="B13" s="28" t="s">
        <v>74</v>
      </c>
      <c r="C13" s="28"/>
      <c r="D13" s="53" t="s">
        <v>66</v>
      </c>
      <c r="E13" s="53"/>
      <c r="F13" s="53"/>
      <c r="G13" s="53"/>
      <c r="H13" s="53"/>
      <c r="I13" s="53"/>
      <c r="J13" s="28"/>
      <c r="K13" s="29" t="s">
        <v>4</v>
      </c>
      <c r="L13" s="30"/>
      <c r="M13" s="14" t="str">
        <f t="shared" si="0"/>
        <v>Raupp Daniela</v>
      </c>
    </row>
    <row r="14" spans="1:13" ht="15" customHeight="1" x14ac:dyDescent="0.2">
      <c r="A14" s="27" t="s">
        <v>75</v>
      </c>
      <c r="B14" s="28" t="s">
        <v>76</v>
      </c>
      <c r="C14" s="28"/>
      <c r="D14" s="53" t="s">
        <v>66</v>
      </c>
      <c r="E14" s="53"/>
      <c r="F14" s="53"/>
      <c r="G14" s="53"/>
      <c r="H14" s="53"/>
      <c r="I14" s="53"/>
      <c r="J14" s="28"/>
      <c r="K14" s="29" t="s">
        <v>4</v>
      </c>
      <c r="L14" s="30"/>
      <c r="M14" s="14" t="str">
        <f t="shared" si="0"/>
        <v>Rey Lionel</v>
      </c>
    </row>
    <row r="15" spans="1:13" ht="15" customHeight="1" x14ac:dyDescent="0.2">
      <c r="A15" s="27" t="s">
        <v>77</v>
      </c>
      <c r="B15" s="28" t="s">
        <v>78</v>
      </c>
      <c r="C15" s="28"/>
      <c r="D15" s="53" t="s">
        <v>66</v>
      </c>
      <c r="E15" s="53"/>
      <c r="F15" s="53"/>
      <c r="G15" s="53"/>
      <c r="H15" s="53"/>
      <c r="I15" s="53"/>
      <c r="J15" s="28"/>
      <c r="K15" s="29" t="s">
        <v>4</v>
      </c>
      <c r="L15" s="30"/>
      <c r="M15" s="14" t="str">
        <f t="shared" si="0"/>
        <v>Schädler Beat</v>
      </c>
    </row>
    <row r="16" spans="1:13" ht="15" customHeight="1" x14ac:dyDescent="0.2">
      <c r="A16" s="27" t="s">
        <v>79</v>
      </c>
      <c r="B16" s="28" t="s">
        <v>80</v>
      </c>
      <c r="C16" s="28"/>
      <c r="D16" s="53" t="s">
        <v>66</v>
      </c>
      <c r="E16" s="53"/>
      <c r="F16" s="53"/>
      <c r="G16" s="53"/>
      <c r="H16" s="53"/>
      <c r="I16" s="53"/>
      <c r="J16" s="28"/>
      <c r="K16" s="29" t="s">
        <v>5</v>
      </c>
      <c r="L16" s="30"/>
      <c r="M16" s="14" t="str">
        <f>A16&amp;" "&amp;B16</f>
        <v>Akdeniz Veysel</v>
      </c>
    </row>
    <row r="17" spans="1:13" ht="15" customHeight="1" x14ac:dyDescent="0.2">
      <c r="A17" s="27" t="s">
        <v>81</v>
      </c>
      <c r="B17" s="28" t="s">
        <v>82</v>
      </c>
      <c r="C17" s="28"/>
      <c r="D17" s="53" t="s">
        <v>66</v>
      </c>
      <c r="E17" s="53"/>
      <c r="F17" s="53"/>
      <c r="G17" s="53"/>
      <c r="H17" s="53"/>
      <c r="I17" s="53"/>
      <c r="J17" s="28"/>
      <c r="K17" s="29" t="s">
        <v>5</v>
      </c>
      <c r="L17" s="30"/>
      <c r="M17" s="14" t="str">
        <f>A17&amp;" "&amp;B17</f>
        <v>Bergmann Georg</v>
      </c>
    </row>
    <row r="18" spans="1:13" ht="15" customHeight="1" x14ac:dyDescent="0.2">
      <c r="A18" s="27" t="s">
        <v>55</v>
      </c>
      <c r="B18" s="28" t="s">
        <v>52</v>
      </c>
      <c r="C18" s="28"/>
      <c r="D18" s="53" t="s">
        <v>66</v>
      </c>
      <c r="E18" s="53"/>
      <c r="F18" s="53"/>
      <c r="G18" s="53"/>
      <c r="H18" s="53"/>
      <c r="I18" s="53"/>
      <c r="J18" s="28"/>
      <c r="K18" s="29" t="s">
        <v>5</v>
      </c>
      <c r="L18" s="30"/>
      <c r="M18" s="14" t="str">
        <f t="shared" si="0"/>
        <v>Breitenmoser Pascal</v>
      </c>
    </row>
    <row r="19" spans="1:13" ht="15" customHeight="1" x14ac:dyDescent="0.2">
      <c r="A19" s="27" t="s">
        <v>83</v>
      </c>
      <c r="B19" s="28" t="s">
        <v>84</v>
      </c>
      <c r="C19" s="28"/>
      <c r="D19" s="53" t="s">
        <v>66</v>
      </c>
      <c r="E19" s="53"/>
      <c r="F19" s="53"/>
      <c r="G19" s="53"/>
      <c r="H19" s="53"/>
      <c r="I19" s="53"/>
      <c r="J19" s="28"/>
      <c r="K19" s="29" t="s">
        <v>5</v>
      </c>
      <c r="L19" s="30"/>
      <c r="M19" s="14" t="str">
        <f t="shared" si="0"/>
        <v>Chroust Steffi</v>
      </c>
    </row>
    <row r="20" spans="1:13" ht="15" customHeight="1" x14ac:dyDescent="0.2">
      <c r="A20" s="27" t="s">
        <v>85</v>
      </c>
      <c r="B20" s="28" t="s">
        <v>62</v>
      </c>
      <c r="C20" s="28"/>
      <c r="D20" s="53" t="s">
        <v>66</v>
      </c>
      <c r="E20" s="53"/>
      <c r="F20" s="53"/>
      <c r="G20" s="53"/>
      <c r="H20" s="53"/>
      <c r="I20" s="53"/>
      <c r="J20" s="28"/>
      <c r="K20" s="29" t="s">
        <v>5</v>
      </c>
      <c r="L20" s="30"/>
      <c r="M20" s="14" t="str">
        <f t="shared" si="0"/>
        <v>Fuchs Christian</v>
      </c>
    </row>
    <row r="21" spans="1:13" ht="15" customHeight="1" x14ac:dyDescent="0.2">
      <c r="A21" s="27" t="s">
        <v>86</v>
      </c>
      <c r="B21" s="28" t="s">
        <v>87</v>
      </c>
      <c r="C21" s="28"/>
      <c r="D21" s="53" t="s">
        <v>66</v>
      </c>
      <c r="E21" s="53"/>
      <c r="F21" s="53"/>
      <c r="G21" s="53"/>
      <c r="H21" s="53"/>
      <c r="I21" s="53"/>
      <c r="J21" s="28"/>
      <c r="K21" s="29" t="s">
        <v>5</v>
      </c>
      <c r="L21" s="30"/>
      <c r="M21" s="14" t="str">
        <f t="shared" si="0"/>
        <v>Fuhl Waldemar</v>
      </c>
    </row>
    <row r="22" spans="1:13" ht="15" customHeight="1" x14ac:dyDescent="0.2">
      <c r="A22" s="27" t="s">
        <v>88</v>
      </c>
      <c r="B22" s="28" t="s">
        <v>61</v>
      </c>
      <c r="C22" s="28"/>
      <c r="D22" s="53" t="s">
        <v>66</v>
      </c>
      <c r="E22" s="53"/>
      <c r="F22" s="53"/>
      <c r="G22" s="53"/>
      <c r="H22" s="53"/>
      <c r="I22" s="53"/>
      <c r="J22" s="28"/>
      <c r="K22" s="29" t="s">
        <v>5</v>
      </c>
      <c r="L22" s="30"/>
      <c r="M22" s="14" t="str">
        <f t="shared" si="0"/>
        <v>Imesch Reto</v>
      </c>
    </row>
    <row r="23" spans="1:13" ht="15" customHeight="1" x14ac:dyDescent="0.2">
      <c r="A23" s="27" t="s">
        <v>89</v>
      </c>
      <c r="B23" s="28" t="s">
        <v>90</v>
      </c>
      <c r="C23" s="28"/>
      <c r="D23" s="53" t="s">
        <v>66</v>
      </c>
      <c r="E23" s="53"/>
      <c r="F23" s="53"/>
      <c r="G23" s="53"/>
      <c r="H23" s="53"/>
      <c r="I23" s="53"/>
      <c r="J23" s="28"/>
      <c r="K23" s="29" t="s">
        <v>5</v>
      </c>
      <c r="L23" s="30"/>
      <c r="M23" s="14" t="str">
        <f t="shared" si="0"/>
        <v>Kern Etienne</v>
      </c>
    </row>
    <row r="24" spans="1:13" ht="15" customHeight="1" x14ac:dyDescent="0.2">
      <c r="A24" s="27" t="s">
        <v>49</v>
      </c>
      <c r="B24" s="28" t="s">
        <v>57</v>
      </c>
      <c r="C24" s="28"/>
      <c r="D24" s="53" t="s">
        <v>66</v>
      </c>
      <c r="E24" s="53"/>
      <c r="F24" s="53"/>
      <c r="G24" s="53"/>
      <c r="H24" s="53"/>
      <c r="I24" s="53"/>
      <c r="J24" s="28"/>
      <c r="K24" s="29" t="s">
        <v>5</v>
      </c>
      <c r="L24" s="30"/>
      <c r="M24" s="14" t="str">
        <f t="shared" si="0"/>
        <v>Martin Dirk</v>
      </c>
    </row>
    <row r="25" spans="1:13" ht="15" customHeight="1" x14ac:dyDescent="0.2">
      <c r="A25" s="27" t="s">
        <v>177</v>
      </c>
      <c r="B25" s="28" t="s">
        <v>91</v>
      </c>
      <c r="C25" s="28"/>
      <c r="D25" s="53" t="s">
        <v>66</v>
      </c>
      <c r="E25" s="53"/>
      <c r="F25" s="53"/>
      <c r="G25" s="53"/>
      <c r="H25" s="53"/>
      <c r="I25" s="53"/>
      <c r="J25" s="28"/>
      <c r="K25" s="29" t="s">
        <v>5</v>
      </c>
      <c r="L25" s="30"/>
      <c r="M25" s="14" t="str">
        <f t="shared" si="0"/>
        <v>Noordam Philipp</v>
      </c>
    </row>
    <row r="26" spans="1:13" ht="15" customHeight="1" x14ac:dyDescent="0.2">
      <c r="A26" s="27" t="s">
        <v>92</v>
      </c>
      <c r="B26" s="28" t="s">
        <v>60</v>
      </c>
      <c r="C26" s="28"/>
      <c r="D26" s="53" t="s">
        <v>66</v>
      </c>
      <c r="E26" s="53"/>
      <c r="F26" s="53"/>
      <c r="G26" s="53"/>
      <c r="H26" s="53"/>
      <c r="I26" s="53"/>
      <c r="J26" s="28"/>
      <c r="K26" s="29" t="s">
        <v>5</v>
      </c>
      <c r="L26" s="30"/>
      <c r="M26" s="14" t="str">
        <f t="shared" si="0"/>
        <v>Spieler Daniel</v>
      </c>
    </row>
    <row r="27" spans="1:13" ht="15" customHeight="1" x14ac:dyDescent="0.2">
      <c r="A27" s="27" t="s">
        <v>58</v>
      </c>
      <c r="B27" s="28" t="s">
        <v>93</v>
      </c>
      <c r="C27" s="28"/>
      <c r="D27" s="53" t="s">
        <v>66</v>
      </c>
      <c r="E27" s="53"/>
      <c r="F27" s="53"/>
      <c r="G27" s="53"/>
      <c r="H27" s="53"/>
      <c r="I27" s="53"/>
      <c r="J27" s="28"/>
      <c r="K27" s="29" t="s">
        <v>5</v>
      </c>
      <c r="L27" s="30"/>
      <c r="M27" s="14" t="str">
        <f t="shared" si="0"/>
        <v>Weber Madeleine</v>
      </c>
    </row>
    <row r="28" spans="1:13" ht="15" customHeight="1" x14ac:dyDescent="0.2">
      <c r="A28" s="27" t="s">
        <v>94</v>
      </c>
      <c r="B28" s="28" t="s">
        <v>56</v>
      </c>
      <c r="C28" s="28"/>
      <c r="D28" s="53" t="s">
        <v>66</v>
      </c>
      <c r="E28" s="53"/>
      <c r="F28" s="53"/>
      <c r="G28" s="53"/>
      <c r="H28" s="53"/>
      <c r="I28" s="53"/>
      <c r="J28" s="28"/>
      <c r="K28" s="29" t="s">
        <v>5</v>
      </c>
      <c r="L28" s="30"/>
      <c r="M28" s="14" t="str">
        <f>A28&amp;" "&amp;B28</f>
        <v>Wieland Manuel</v>
      </c>
    </row>
    <row r="29" spans="1:13" ht="15" customHeight="1" x14ac:dyDescent="0.2">
      <c r="A29" s="27" t="s">
        <v>95</v>
      </c>
      <c r="B29" s="28" t="s">
        <v>96</v>
      </c>
      <c r="C29" s="28"/>
      <c r="D29" s="53" t="s">
        <v>66</v>
      </c>
      <c r="E29" s="53"/>
      <c r="F29" s="53"/>
      <c r="G29" s="53"/>
      <c r="H29" s="53"/>
      <c r="I29" s="53"/>
      <c r="J29" s="28"/>
      <c r="K29" s="29" t="s">
        <v>6</v>
      </c>
      <c r="L29" s="30"/>
      <c r="M29" s="14" t="str">
        <f>A29&amp;" "&amp;B29</f>
        <v>Benda Raymond</v>
      </c>
    </row>
    <row r="30" spans="1:13" ht="15" customHeight="1" x14ac:dyDescent="0.2">
      <c r="A30" s="27" t="s">
        <v>97</v>
      </c>
      <c r="B30" s="28" t="s">
        <v>98</v>
      </c>
      <c r="C30" s="28"/>
      <c r="D30" s="53" t="s">
        <v>66</v>
      </c>
      <c r="E30" s="53"/>
      <c r="F30" s="53"/>
      <c r="G30" s="53"/>
      <c r="H30" s="53"/>
      <c r="I30" s="53"/>
      <c r="J30" s="28"/>
      <c r="K30" s="29" t="s">
        <v>6</v>
      </c>
      <c r="L30" s="30"/>
      <c r="M30" s="14" t="str">
        <f t="shared" si="0"/>
        <v>Beuret Agnès</v>
      </c>
    </row>
    <row r="31" spans="1:13" ht="15" customHeight="1" x14ac:dyDescent="0.2">
      <c r="A31" s="27" t="s">
        <v>99</v>
      </c>
      <c r="B31" s="28" t="s">
        <v>100</v>
      </c>
      <c r="C31" s="28"/>
      <c r="D31" s="53" t="s">
        <v>66</v>
      </c>
      <c r="E31" s="53"/>
      <c r="F31" s="53"/>
      <c r="G31" s="53"/>
      <c r="H31" s="53"/>
      <c r="I31" s="53"/>
      <c r="J31" s="28"/>
      <c r="K31" s="29" t="s">
        <v>6</v>
      </c>
      <c r="L31" s="30"/>
      <c r="M31" s="14" t="str">
        <f t="shared" si="0"/>
        <v>Eichenberger Sylvia</v>
      </c>
    </row>
    <row r="32" spans="1:13" ht="15" customHeight="1" x14ac:dyDescent="0.2">
      <c r="A32" s="27" t="s">
        <v>101</v>
      </c>
      <c r="B32" s="28" t="s">
        <v>102</v>
      </c>
      <c r="C32" s="28"/>
      <c r="D32" s="53" t="s">
        <v>66</v>
      </c>
      <c r="E32" s="53"/>
      <c r="F32" s="53"/>
      <c r="G32" s="53"/>
      <c r="H32" s="53"/>
      <c r="I32" s="53"/>
      <c r="J32" s="28"/>
      <c r="K32" s="29" t="s">
        <v>6</v>
      </c>
      <c r="L32" s="30"/>
      <c r="M32" s="14" t="str">
        <f t="shared" si="0"/>
        <v>Frei Lukas</v>
      </c>
    </row>
    <row r="33" spans="1:13" ht="15" customHeight="1" x14ac:dyDescent="0.2">
      <c r="A33" s="27" t="s">
        <v>103</v>
      </c>
      <c r="B33" s="28" t="s">
        <v>62</v>
      </c>
      <c r="C33" s="28"/>
      <c r="D33" s="53" t="s">
        <v>66</v>
      </c>
      <c r="E33" s="53"/>
      <c r="F33" s="53"/>
      <c r="G33" s="53"/>
      <c r="H33" s="53"/>
      <c r="I33" s="53"/>
      <c r="J33" s="28"/>
      <c r="K33" s="29" t="s">
        <v>6</v>
      </c>
      <c r="L33" s="30"/>
      <c r="M33" s="14" t="str">
        <f t="shared" si="0"/>
        <v>Hardmeyer Christian</v>
      </c>
    </row>
    <row r="34" spans="1:13" ht="15" customHeight="1" x14ac:dyDescent="0.2">
      <c r="A34" s="27" t="s">
        <v>104</v>
      </c>
      <c r="B34" s="28" t="s">
        <v>105</v>
      </c>
      <c r="C34" s="28"/>
      <c r="D34" s="53" t="s">
        <v>66</v>
      </c>
      <c r="E34" s="53"/>
      <c r="F34" s="53"/>
      <c r="G34" s="53"/>
      <c r="H34" s="53"/>
      <c r="I34" s="53"/>
      <c r="J34" s="28"/>
      <c r="K34" s="29" t="s">
        <v>6</v>
      </c>
      <c r="L34" s="30"/>
      <c r="M34" s="14" t="str">
        <f t="shared" si="0"/>
        <v>Heiniger Christoph</v>
      </c>
    </row>
    <row r="35" spans="1:13" ht="15" customHeight="1" x14ac:dyDescent="0.2">
      <c r="A35" s="27" t="s">
        <v>106</v>
      </c>
      <c r="B35" s="28" t="s">
        <v>107</v>
      </c>
      <c r="C35" s="28"/>
      <c r="D35" s="53" t="s">
        <v>66</v>
      </c>
      <c r="E35" s="53"/>
      <c r="F35" s="53"/>
      <c r="G35" s="53"/>
      <c r="H35" s="53"/>
      <c r="I35" s="53"/>
      <c r="J35" s="28"/>
      <c r="K35" s="29" t="s">
        <v>6</v>
      </c>
      <c r="L35" s="30"/>
      <c r="M35" s="14" t="str">
        <f t="shared" si="0"/>
        <v>Humbel Sven</v>
      </c>
    </row>
    <row r="36" spans="1:13" ht="15" customHeight="1" x14ac:dyDescent="0.2">
      <c r="A36" s="27" t="s">
        <v>108</v>
      </c>
      <c r="B36" s="28" t="s">
        <v>54</v>
      </c>
      <c r="C36" s="28"/>
      <c r="D36" s="53" t="s">
        <v>66</v>
      </c>
      <c r="E36" s="53"/>
      <c r="F36" s="53"/>
      <c r="G36" s="53"/>
      <c r="H36" s="53"/>
      <c r="I36" s="53"/>
      <c r="J36" s="28"/>
      <c r="K36" s="29" t="s">
        <v>6</v>
      </c>
      <c r="L36" s="30"/>
      <c r="M36" s="14" t="str">
        <f t="shared" si="0"/>
        <v>Jung Roman</v>
      </c>
    </row>
    <row r="37" spans="1:13" ht="15" customHeight="1" x14ac:dyDescent="0.2">
      <c r="A37" s="27" t="s">
        <v>109</v>
      </c>
      <c r="B37" s="28" t="s">
        <v>50</v>
      </c>
      <c r="C37" s="28"/>
      <c r="D37" s="53" t="s">
        <v>66</v>
      </c>
      <c r="E37" s="53"/>
      <c r="F37" s="53"/>
      <c r="G37" s="53"/>
      <c r="H37" s="53"/>
      <c r="I37" s="53"/>
      <c r="J37" s="28"/>
      <c r="K37" s="29" t="s">
        <v>6</v>
      </c>
      <c r="L37" s="30"/>
      <c r="M37" s="14" t="str">
        <f>A37&amp;" "&amp;B37</f>
        <v>Meister Christine</v>
      </c>
    </row>
    <row r="38" spans="1:13" ht="15" customHeight="1" x14ac:dyDescent="0.2">
      <c r="A38" s="27" t="s">
        <v>110</v>
      </c>
      <c r="B38" s="28" t="s">
        <v>111</v>
      </c>
      <c r="C38" s="28"/>
      <c r="D38" s="53" t="s">
        <v>66</v>
      </c>
      <c r="E38" s="53"/>
      <c r="F38" s="53"/>
      <c r="G38" s="53"/>
      <c r="H38" s="53"/>
      <c r="I38" s="53"/>
      <c r="J38" s="28"/>
      <c r="K38" s="29" t="s">
        <v>6</v>
      </c>
      <c r="L38" s="30"/>
      <c r="M38" s="14" t="str">
        <f>A38&amp;" "&amp;B38</f>
        <v>Ortlieb Hans-Rudi</v>
      </c>
    </row>
    <row r="39" spans="1:13" ht="15" customHeight="1" x14ac:dyDescent="0.2">
      <c r="A39" s="27" t="s">
        <v>53</v>
      </c>
      <c r="B39" s="28" t="s">
        <v>49</v>
      </c>
      <c r="C39" s="28"/>
      <c r="D39" s="53" t="s">
        <v>66</v>
      </c>
      <c r="E39" s="53"/>
      <c r="F39" s="53"/>
      <c r="G39" s="53"/>
      <c r="H39" s="53"/>
      <c r="I39" s="53"/>
      <c r="J39" s="28"/>
      <c r="K39" s="29" t="s">
        <v>6</v>
      </c>
      <c r="L39" s="30"/>
      <c r="M39" s="14" t="str">
        <f t="shared" si="0"/>
        <v>Schneider Martin</v>
      </c>
    </row>
    <row r="40" spans="1:13" ht="15" customHeight="1" x14ac:dyDescent="0.2">
      <c r="A40" s="27" t="s">
        <v>112</v>
      </c>
      <c r="B40" s="28" t="s">
        <v>60</v>
      </c>
      <c r="C40" s="28"/>
      <c r="D40" s="53" t="s">
        <v>66</v>
      </c>
      <c r="E40" s="53"/>
      <c r="F40" s="53"/>
      <c r="G40" s="53"/>
      <c r="H40" s="53"/>
      <c r="I40" s="53"/>
      <c r="J40" s="28"/>
      <c r="K40" s="29" t="s">
        <v>6</v>
      </c>
      <c r="L40" s="30"/>
      <c r="M40" s="14" t="str">
        <f t="shared" si="0"/>
        <v>Schoeffel Daniel</v>
      </c>
    </row>
    <row r="41" spans="1:13" ht="15" customHeight="1" x14ac:dyDescent="0.2">
      <c r="A41" s="27" t="s">
        <v>113</v>
      </c>
      <c r="B41" s="28" t="s">
        <v>114</v>
      </c>
      <c r="C41" s="28"/>
      <c r="D41" s="53" t="s">
        <v>66</v>
      </c>
      <c r="E41" s="53"/>
      <c r="F41" s="53"/>
      <c r="G41" s="53"/>
      <c r="H41" s="53"/>
      <c r="I41" s="53"/>
      <c r="J41" s="28"/>
      <c r="K41" s="29" t="s">
        <v>6</v>
      </c>
      <c r="L41" s="30"/>
      <c r="M41" s="14" t="str">
        <f t="shared" si="0"/>
        <v>Ziegler Bruno</v>
      </c>
    </row>
    <row r="42" spans="1:13" ht="15" customHeight="1" x14ac:dyDescent="0.2">
      <c r="A42" s="27" t="s">
        <v>115</v>
      </c>
      <c r="B42" s="28" t="s">
        <v>116</v>
      </c>
      <c r="C42" s="28"/>
      <c r="D42" s="53" t="s">
        <v>66</v>
      </c>
      <c r="E42" s="53"/>
      <c r="F42" s="53"/>
      <c r="G42" s="53"/>
      <c r="H42" s="53"/>
      <c r="I42" s="53"/>
      <c r="J42" s="28"/>
      <c r="K42" s="29" t="s">
        <v>7</v>
      </c>
      <c r="L42" s="30"/>
      <c r="M42" s="14" t="str">
        <f t="shared" si="0"/>
        <v>Will Cédric</v>
      </c>
    </row>
    <row r="43" spans="1:13" ht="15" customHeight="1" x14ac:dyDescent="0.2">
      <c r="A43" s="27" t="s">
        <v>117</v>
      </c>
      <c r="B43" s="28" t="s">
        <v>118</v>
      </c>
      <c r="C43" s="28"/>
      <c r="D43" s="53" t="s">
        <v>66</v>
      </c>
      <c r="E43" s="53"/>
      <c r="F43" s="53"/>
      <c r="G43" s="53"/>
      <c r="H43" s="53"/>
      <c r="I43" s="53"/>
      <c r="J43" s="28"/>
      <c r="K43" s="29" t="s">
        <v>7</v>
      </c>
      <c r="L43" s="30"/>
      <c r="M43" s="14" t="str">
        <f t="shared" si="0"/>
        <v>Zeltner Viktor</v>
      </c>
    </row>
    <row r="44" spans="1:13" ht="15" customHeight="1" x14ac:dyDescent="0.2">
      <c r="A44" s="27" t="s">
        <v>119</v>
      </c>
      <c r="B44" s="28" t="s">
        <v>120</v>
      </c>
      <c r="C44" s="28"/>
      <c r="D44" s="53" t="s">
        <v>66</v>
      </c>
      <c r="E44" s="53"/>
      <c r="F44" s="53"/>
      <c r="G44" s="53"/>
      <c r="H44" s="53"/>
      <c r="I44" s="53"/>
      <c r="J44" s="28"/>
      <c r="K44" s="29" t="s">
        <v>8</v>
      </c>
      <c r="L44" s="30"/>
      <c r="M44" s="14" t="str">
        <f t="shared" si="0"/>
        <v>Barth Yanick</v>
      </c>
    </row>
    <row r="45" spans="1:13" ht="15" customHeight="1" x14ac:dyDescent="0.2">
      <c r="A45" s="27" t="s">
        <v>121</v>
      </c>
      <c r="B45" s="28" t="s">
        <v>51</v>
      </c>
      <c r="C45" s="28"/>
      <c r="D45" s="53" t="s">
        <v>66</v>
      </c>
      <c r="E45" s="53"/>
      <c r="F45" s="53"/>
      <c r="G45" s="53"/>
      <c r="H45" s="53"/>
      <c r="I45" s="53"/>
      <c r="J45" s="28"/>
      <c r="K45" s="29" t="s">
        <v>8</v>
      </c>
      <c r="L45" s="30"/>
      <c r="M45" s="14" t="str">
        <f>A45&amp;" "&amp;B45</f>
        <v>Breiter Michael</v>
      </c>
    </row>
    <row r="46" spans="1:13" ht="15" customHeight="1" x14ac:dyDescent="0.2">
      <c r="A46" s="27" t="s">
        <v>122</v>
      </c>
      <c r="B46" s="28" t="s">
        <v>123</v>
      </c>
      <c r="C46" s="28"/>
      <c r="D46" s="53" t="s">
        <v>66</v>
      </c>
      <c r="E46" s="53"/>
      <c r="F46" s="53"/>
      <c r="G46" s="53"/>
      <c r="H46" s="53"/>
      <c r="I46" s="53"/>
      <c r="J46" s="28"/>
      <c r="K46" s="29" t="s">
        <v>8</v>
      </c>
      <c r="L46" s="30"/>
      <c r="M46" s="14" t="str">
        <f t="shared" si="0"/>
        <v>Charmillot Stéphane</v>
      </c>
    </row>
    <row r="47" spans="1:13" ht="15" customHeight="1" x14ac:dyDescent="0.2">
      <c r="A47" s="27" t="s">
        <v>124</v>
      </c>
      <c r="B47" s="28" t="s">
        <v>44</v>
      </c>
      <c r="C47" s="28"/>
      <c r="D47" s="53" t="s">
        <v>66</v>
      </c>
      <c r="E47" s="53"/>
      <c r="F47" s="53"/>
      <c r="G47" s="53"/>
      <c r="H47" s="53"/>
      <c r="I47" s="53"/>
      <c r="J47" s="28"/>
      <c r="K47" s="29" t="s">
        <v>8</v>
      </c>
      <c r="L47" s="30"/>
      <c r="M47" s="14" t="str">
        <f t="shared" si="0"/>
        <v>Rüegsegger Stefan</v>
      </c>
    </row>
    <row r="48" spans="1:13" ht="15" customHeight="1" x14ac:dyDescent="0.2">
      <c r="A48" s="27" t="s">
        <v>125</v>
      </c>
      <c r="B48" s="28" t="s">
        <v>126</v>
      </c>
      <c r="C48" s="28"/>
      <c r="D48" s="53" t="s">
        <v>66</v>
      </c>
      <c r="E48" s="53"/>
      <c r="F48" s="53"/>
      <c r="G48" s="53"/>
      <c r="H48" s="53"/>
      <c r="I48" s="53"/>
      <c r="J48" s="28"/>
      <c r="K48" s="29" t="s">
        <v>9</v>
      </c>
      <c r="L48" s="30"/>
      <c r="M48" s="14" t="str">
        <f t="shared" si="0"/>
        <v>Schwyn Timm</v>
      </c>
    </row>
    <row r="49" spans="1:13" ht="15" customHeight="1" x14ac:dyDescent="0.2">
      <c r="A49" s="27" t="s">
        <v>127</v>
      </c>
      <c r="B49" s="28" t="s">
        <v>128</v>
      </c>
      <c r="C49" s="28"/>
      <c r="D49" s="53" t="s">
        <v>66</v>
      </c>
      <c r="E49" s="53"/>
      <c r="F49" s="53"/>
      <c r="G49" s="53"/>
      <c r="H49" s="53"/>
      <c r="I49" s="53"/>
      <c r="J49" s="28"/>
      <c r="K49" s="29" t="s">
        <v>9</v>
      </c>
      <c r="L49" s="30"/>
      <c r="M49" s="14" t="str">
        <f t="shared" si="0"/>
        <v>Kämpfer Dominik</v>
      </c>
    </row>
    <row r="50" spans="1:13" ht="15" customHeight="1" x14ac:dyDescent="0.2">
      <c r="A50" s="27" t="s">
        <v>129</v>
      </c>
      <c r="B50" s="28" t="s">
        <v>130</v>
      </c>
      <c r="C50" s="28"/>
      <c r="D50" s="53" t="s">
        <v>66</v>
      </c>
      <c r="E50" s="53"/>
      <c r="F50" s="53"/>
      <c r="G50" s="53"/>
      <c r="H50" s="53"/>
      <c r="I50" s="53"/>
      <c r="J50" s="28"/>
      <c r="K50" s="29" t="s">
        <v>9</v>
      </c>
      <c r="L50" s="58"/>
      <c r="M50" s="14" t="str">
        <f t="shared" si="0"/>
        <v>Schär Cedric</v>
      </c>
    </row>
    <row r="51" spans="1:13" ht="15" customHeight="1" x14ac:dyDescent="0.2">
      <c r="A51" s="27" t="s">
        <v>131</v>
      </c>
      <c r="B51" s="28" t="s">
        <v>132</v>
      </c>
      <c r="C51" s="28"/>
      <c r="D51" s="53" t="s">
        <v>66</v>
      </c>
      <c r="E51" s="53"/>
      <c r="F51" s="53"/>
      <c r="G51" s="53"/>
      <c r="H51" s="53"/>
      <c r="I51" s="53"/>
      <c r="J51" s="28"/>
      <c r="K51" s="29" t="s">
        <v>9</v>
      </c>
      <c r="L51" s="58"/>
      <c r="M51" s="14" t="str">
        <f t="shared" si="0"/>
        <v>Börlin Claudio</v>
      </c>
    </row>
    <row r="52" spans="1:13" ht="15" customHeight="1" x14ac:dyDescent="0.2">
      <c r="A52" s="27" t="s">
        <v>133</v>
      </c>
      <c r="B52" s="28" t="s">
        <v>134</v>
      </c>
      <c r="C52" s="28"/>
      <c r="D52" s="53" t="s">
        <v>66</v>
      </c>
      <c r="E52" s="53"/>
      <c r="F52" s="53"/>
      <c r="G52" s="53"/>
      <c r="H52" s="53"/>
      <c r="I52" s="53"/>
      <c r="J52" s="28"/>
      <c r="K52" s="29" t="s">
        <v>9</v>
      </c>
      <c r="L52" s="58"/>
      <c r="M52" s="14" t="str">
        <f t="shared" si="0"/>
        <v>Coray Cyrill</v>
      </c>
    </row>
    <row r="53" spans="1:13" ht="15" customHeight="1" x14ac:dyDescent="0.2">
      <c r="A53" s="27" t="s">
        <v>135</v>
      </c>
      <c r="B53" s="28" t="s">
        <v>59</v>
      </c>
      <c r="C53" s="28"/>
      <c r="D53" s="53" t="s">
        <v>66</v>
      </c>
      <c r="E53" s="53"/>
      <c r="F53" s="53"/>
      <c r="G53" s="53"/>
      <c r="H53" s="53"/>
      <c r="I53" s="53"/>
      <c r="J53" s="28"/>
      <c r="K53" s="29" t="s">
        <v>9</v>
      </c>
      <c r="L53" s="30"/>
      <c r="M53" s="14" t="str">
        <f t="shared" si="0"/>
        <v>Denzler Benjamin</v>
      </c>
    </row>
    <row r="54" spans="1:13" ht="15" customHeight="1" x14ac:dyDescent="0.2">
      <c r="A54" s="27" t="s">
        <v>136</v>
      </c>
      <c r="B54" s="28" t="s">
        <v>45</v>
      </c>
      <c r="C54" s="28"/>
      <c r="D54" s="53" t="s">
        <v>66</v>
      </c>
      <c r="E54" s="53"/>
      <c r="F54" s="53"/>
      <c r="G54" s="53"/>
      <c r="H54" s="53"/>
      <c r="I54" s="53"/>
      <c r="J54" s="28"/>
      <c r="K54" s="29" t="s">
        <v>9</v>
      </c>
      <c r="L54" s="30"/>
      <c r="M54" s="14" t="str">
        <f t="shared" si="0"/>
        <v>Räuftlin Thomas</v>
      </c>
    </row>
    <row r="55" spans="1:13" ht="15" customHeight="1" x14ac:dyDescent="0.2">
      <c r="A55" s="27" t="s">
        <v>137</v>
      </c>
      <c r="B55" s="28" t="s">
        <v>138</v>
      </c>
      <c r="C55" s="28"/>
      <c r="D55" s="53" t="s">
        <v>66</v>
      </c>
      <c r="E55" s="53"/>
      <c r="F55" s="53"/>
      <c r="G55" s="53"/>
      <c r="H55" s="53"/>
      <c r="I55" s="53"/>
      <c r="J55" s="28"/>
      <c r="K55" s="29" t="s">
        <v>9</v>
      </c>
      <c r="L55" s="30"/>
      <c r="M55" t="str">
        <f t="shared" si="0"/>
        <v>Boschung Jan</v>
      </c>
    </row>
    <row r="56" spans="1:13" ht="15" customHeight="1" x14ac:dyDescent="0.2">
      <c r="A56" s="27" t="s">
        <v>139</v>
      </c>
      <c r="B56" s="28" t="s">
        <v>140</v>
      </c>
      <c r="C56" s="28"/>
      <c r="D56" s="53" t="s">
        <v>66</v>
      </c>
      <c r="E56" s="53"/>
      <c r="F56" s="53"/>
      <c r="G56" s="53"/>
      <c r="H56" s="53"/>
      <c r="I56" s="53"/>
      <c r="J56" s="28"/>
      <c r="K56" s="29" t="s">
        <v>9</v>
      </c>
      <c r="L56" s="30"/>
      <c r="M56" t="str">
        <f t="shared" si="0"/>
        <v>Schmidlin Julian</v>
      </c>
    </row>
    <row r="57" spans="1:13" ht="15" customHeight="1" x14ac:dyDescent="0.2">
      <c r="A57" s="27" t="s">
        <v>167</v>
      </c>
      <c r="B57" s="28" t="s">
        <v>141</v>
      </c>
      <c r="C57" s="28"/>
      <c r="D57" s="53" t="s">
        <v>66</v>
      </c>
      <c r="E57" s="53"/>
      <c r="F57" s="53"/>
      <c r="G57" s="53"/>
      <c r="H57" s="53"/>
      <c r="I57" s="53"/>
      <c r="J57" s="28"/>
      <c r="K57" s="29" t="s">
        <v>6</v>
      </c>
      <c r="L57" s="30"/>
      <c r="M57" t="str">
        <f t="shared" si="0"/>
        <v>Vögtli Joëlle</v>
      </c>
    </row>
    <row r="58" spans="1:13" ht="15" customHeight="1" x14ac:dyDescent="0.2">
      <c r="A58" s="27" t="s">
        <v>142</v>
      </c>
      <c r="B58" s="28" t="s">
        <v>143</v>
      </c>
      <c r="C58" s="28"/>
      <c r="D58" s="53" t="s">
        <v>66</v>
      </c>
      <c r="E58" s="53"/>
      <c r="F58" s="53"/>
      <c r="G58" s="53"/>
      <c r="H58" s="53"/>
      <c r="I58" s="53"/>
      <c r="J58" s="28"/>
      <c r="K58" s="29" t="s">
        <v>6</v>
      </c>
      <c r="L58" s="30"/>
      <c r="M58" t="str">
        <f t="shared" si="0"/>
        <v>Weider Noëlle</v>
      </c>
    </row>
    <row r="59" spans="1:13" ht="15" customHeight="1" x14ac:dyDescent="0.2">
      <c r="A59" s="27" t="s">
        <v>174</v>
      </c>
      <c r="B59" s="28" t="s">
        <v>175</v>
      </c>
      <c r="C59" s="28"/>
      <c r="D59" s="28" t="s">
        <v>66</v>
      </c>
      <c r="E59" s="28"/>
      <c r="F59" s="28"/>
      <c r="G59" s="28"/>
      <c r="H59" s="28"/>
      <c r="I59" s="28"/>
      <c r="J59" s="28"/>
      <c r="K59" s="29" t="s">
        <v>6</v>
      </c>
      <c r="L59" s="30"/>
      <c r="M59" t="str">
        <f t="shared" si="0"/>
        <v>Bianchi Emmanuelle</v>
      </c>
    </row>
    <row r="60" spans="1:13" ht="15" customHeight="1" x14ac:dyDescent="0.2">
      <c r="A60" s="27" t="s">
        <v>180</v>
      </c>
      <c r="B60" s="28" t="s">
        <v>181</v>
      </c>
      <c r="C60" s="28"/>
      <c r="D60" s="28" t="s">
        <v>66</v>
      </c>
      <c r="E60" s="28"/>
      <c r="F60" s="28"/>
      <c r="G60" s="28"/>
      <c r="H60" s="28"/>
      <c r="I60" s="28"/>
      <c r="J60" s="28"/>
      <c r="K60" s="29" t="s">
        <v>8</v>
      </c>
      <c r="L60" s="30"/>
      <c r="M60" t="str">
        <f t="shared" si="0"/>
        <v>Schurrer Gabriel</v>
      </c>
    </row>
    <row r="61" spans="1:13" ht="15" customHeight="1" x14ac:dyDescent="0.2">
      <c r="A61" s="27" t="s">
        <v>182</v>
      </c>
      <c r="B61" s="28" t="s">
        <v>183</v>
      </c>
      <c r="C61" s="28"/>
      <c r="D61" s="28" t="s">
        <v>66</v>
      </c>
      <c r="E61" s="28"/>
      <c r="F61" s="28"/>
      <c r="G61" s="28"/>
      <c r="H61" s="28"/>
      <c r="I61" s="28"/>
      <c r="J61" s="28"/>
      <c r="K61" s="29" t="s">
        <v>9</v>
      </c>
      <c r="L61" s="30"/>
      <c r="M61" t="str">
        <f t="shared" si="0"/>
        <v>Zymeri Shaha</v>
      </c>
    </row>
    <row r="62" spans="1:13" ht="15" customHeight="1" x14ac:dyDescent="0.2">
      <c r="A62" s="27" t="s">
        <v>187</v>
      </c>
      <c r="B62" s="28" t="s">
        <v>188</v>
      </c>
      <c r="C62" s="28"/>
      <c r="D62" s="28" t="s">
        <v>66</v>
      </c>
      <c r="E62" s="28"/>
      <c r="F62" s="28"/>
      <c r="G62" s="28"/>
      <c r="H62" s="28"/>
      <c r="I62" s="28"/>
      <c r="J62" s="28"/>
      <c r="K62" s="29" t="s">
        <v>6</v>
      </c>
      <c r="L62" s="30"/>
      <c r="M62" t="str">
        <f>A62&amp;" "&amp;B62</f>
        <v>Gerber Rigert Beatrice</v>
      </c>
    </row>
    <row r="63" spans="1:13" ht="15" customHeight="1" x14ac:dyDescent="0.2">
      <c r="A63" s="27" t="s">
        <v>191</v>
      </c>
      <c r="B63" s="28" t="s">
        <v>192</v>
      </c>
      <c r="C63" s="28"/>
      <c r="D63" s="28" t="s">
        <v>66</v>
      </c>
      <c r="E63" s="28"/>
      <c r="F63" s="28"/>
      <c r="G63" s="28"/>
      <c r="H63" s="28"/>
      <c r="I63" s="28"/>
      <c r="J63" s="28"/>
      <c r="K63" s="29" t="s">
        <v>4</v>
      </c>
      <c r="L63" s="30"/>
      <c r="M63" t="str">
        <f t="shared" si="0"/>
        <v>Kalak Josef</v>
      </c>
    </row>
    <row r="64" spans="1:13" ht="15" customHeight="1" x14ac:dyDescent="0.2">
      <c r="A64" s="27" t="s">
        <v>194</v>
      </c>
      <c r="B64" s="28" t="s">
        <v>195</v>
      </c>
      <c r="C64" s="28"/>
      <c r="D64" s="28" t="s">
        <v>66</v>
      </c>
      <c r="E64" s="28"/>
      <c r="F64" s="28"/>
      <c r="G64" s="28"/>
      <c r="H64" s="28"/>
      <c r="I64" s="28"/>
      <c r="J64" s="28"/>
      <c r="K64" s="29" t="s">
        <v>6</v>
      </c>
      <c r="L64" s="30"/>
      <c r="M64" t="str">
        <f t="shared" si="0"/>
        <v>Wira Stephane</v>
      </c>
    </row>
    <row r="65" spans="1:13" ht="15" customHeight="1" x14ac:dyDescent="0.2">
      <c r="A65" s="27" t="s">
        <v>205</v>
      </c>
      <c r="B65" s="28" t="s">
        <v>206</v>
      </c>
      <c r="C65" s="28"/>
      <c r="D65" s="28" t="s">
        <v>66</v>
      </c>
      <c r="E65" s="28"/>
      <c r="F65" s="28"/>
      <c r="G65" s="28"/>
      <c r="H65" s="28"/>
      <c r="I65" s="28"/>
      <c r="J65" s="28"/>
      <c r="K65" s="29" t="s">
        <v>6</v>
      </c>
      <c r="L65" s="30"/>
      <c r="M65" t="str">
        <f t="shared" si="0"/>
        <v>Ehret-Kreutz Elke</v>
      </c>
    </row>
    <row r="66" spans="1:13" ht="15" customHeight="1" x14ac:dyDescent="0.2">
      <c r="A66" s="27" t="s">
        <v>208</v>
      </c>
      <c r="B66" s="28" t="s">
        <v>209</v>
      </c>
      <c r="C66" s="28"/>
      <c r="D66" s="28" t="s">
        <v>66</v>
      </c>
      <c r="E66" s="28"/>
      <c r="F66" s="28"/>
      <c r="G66" s="28"/>
      <c r="H66" s="28"/>
      <c r="I66" s="28"/>
      <c r="J66" s="28"/>
      <c r="K66" s="29" t="s">
        <v>6</v>
      </c>
      <c r="L66" s="30"/>
      <c r="M66" t="str">
        <f t="shared" si="0"/>
        <v>Stöhr  Jessica</v>
      </c>
    </row>
    <row r="67" spans="1:13" ht="15" customHeight="1" x14ac:dyDescent="0.2">
      <c r="A67" s="27" t="s">
        <v>212</v>
      </c>
      <c r="B67" s="28" t="s">
        <v>213</v>
      </c>
      <c r="C67" s="28"/>
      <c r="D67" s="28" t="s">
        <v>66</v>
      </c>
      <c r="E67" s="28"/>
      <c r="F67" s="28"/>
      <c r="G67" s="28"/>
      <c r="H67" s="28"/>
      <c r="I67" s="28"/>
      <c r="J67" s="28"/>
      <c r="K67" s="29" t="s">
        <v>6</v>
      </c>
      <c r="L67" s="30"/>
      <c r="M67" t="str">
        <f t="shared" si="0"/>
        <v>Bollhalder Angelika</v>
      </c>
    </row>
    <row r="68" spans="1:13" ht="15" customHeight="1" x14ac:dyDescent="0.2">
      <c r="A68" s="27" t="s">
        <v>221</v>
      </c>
      <c r="B68" s="28" t="s">
        <v>44</v>
      </c>
      <c r="C68" s="28"/>
      <c r="D68" s="28" t="s">
        <v>66</v>
      </c>
      <c r="E68" s="28"/>
      <c r="F68" s="28"/>
      <c r="G68" s="28"/>
      <c r="H68" s="28"/>
      <c r="I68" s="28"/>
      <c r="J68" s="28"/>
      <c r="K68" s="29" t="s">
        <v>6</v>
      </c>
      <c r="L68" s="30"/>
      <c r="M68" t="str">
        <f>A68&amp;" "&amp;B68</f>
        <v>Hagen Stefan</v>
      </c>
    </row>
    <row r="69" spans="1:13" ht="15" customHeight="1" x14ac:dyDescent="0.2">
      <c r="A69" s="27" t="s">
        <v>224</v>
      </c>
      <c r="B69" s="28" t="s">
        <v>225</v>
      </c>
      <c r="C69" s="28"/>
      <c r="D69" s="28" t="s">
        <v>66</v>
      </c>
      <c r="E69" s="28"/>
      <c r="F69" s="28"/>
      <c r="G69" s="28"/>
      <c r="H69" s="28"/>
      <c r="I69" s="28"/>
      <c r="J69" s="28"/>
      <c r="K69" s="29" t="s">
        <v>6</v>
      </c>
      <c r="L69" s="30"/>
      <c r="M69" t="str">
        <f t="shared" si="0"/>
        <v>Fischer Michel</v>
      </c>
    </row>
    <row r="70" spans="1:13" ht="15" customHeight="1" x14ac:dyDescent="0.2">
      <c r="A70" s="27" t="s">
        <v>226</v>
      </c>
      <c r="B70" s="28" t="s">
        <v>227</v>
      </c>
      <c r="C70" s="28"/>
      <c r="D70" s="28" t="s">
        <v>66</v>
      </c>
      <c r="E70" s="28"/>
      <c r="F70" s="28"/>
      <c r="G70" s="28"/>
      <c r="H70" s="28"/>
      <c r="I70" s="28"/>
      <c r="J70" s="28"/>
      <c r="K70" s="29" t="s">
        <v>6</v>
      </c>
      <c r="L70" s="30"/>
      <c r="M70" t="str">
        <f t="shared" si="0"/>
        <v>Hikel Harald</v>
      </c>
    </row>
    <row r="71" spans="1:13" ht="15" customHeight="1" x14ac:dyDescent="0.2">
      <c r="A71" s="27" t="s">
        <v>228</v>
      </c>
      <c r="B71" s="28" t="s">
        <v>60</v>
      </c>
      <c r="C71" s="28"/>
      <c r="D71" s="28" t="s">
        <v>66</v>
      </c>
      <c r="E71" s="28"/>
      <c r="F71" s="28"/>
      <c r="G71" s="28"/>
      <c r="H71" s="28"/>
      <c r="I71" s="28"/>
      <c r="J71" s="28"/>
      <c r="K71" s="29" t="s">
        <v>4</v>
      </c>
      <c r="L71" s="30"/>
      <c r="M71" t="str">
        <f t="shared" si="0"/>
        <v>Gysin Daniel</v>
      </c>
    </row>
    <row r="72" spans="1:13" ht="15" customHeight="1" x14ac:dyDescent="0.2">
      <c r="A72" s="27" t="s">
        <v>234</v>
      </c>
      <c r="B72" s="28" t="s">
        <v>235</v>
      </c>
      <c r="C72" s="28"/>
      <c r="D72" s="28" t="s">
        <v>66</v>
      </c>
      <c r="E72" s="28"/>
      <c r="F72" s="28"/>
      <c r="G72" s="28"/>
      <c r="H72" s="28"/>
      <c r="I72" s="28"/>
      <c r="J72" s="28"/>
      <c r="K72" s="29" t="s">
        <v>7</v>
      </c>
      <c r="L72" s="30"/>
      <c r="M72" t="str">
        <f>A72&amp;" "&amp;B72</f>
        <v>Wernli Sebastian</v>
      </c>
    </row>
    <row r="73" spans="1:13" ht="15" customHeight="1" x14ac:dyDescent="0.2">
      <c r="A73" s="27" t="s">
        <v>236</v>
      </c>
      <c r="B73" s="28" t="s">
        <v>116</v>
      </c>
      <c r="C73" s="28"/>
      <c r="D73" s="28" t="s">
        <v>66</v>
      </c>
      <c r="E73" s="28"/>
      <c r="F73" s="28"/>
      <c r="G73" s="28"/>
      <c r="H73" s="28"/>
      <c r="I73" s="28"/>
      <c r="J73" s="28"/>
      <c r="K73" s="29" t="s">
        <v>9</v>
      </c>
      <c r="L73" s="30"/>
      <c r="M73" t="str">
        <f>A73&amp;" "&amp;B73</f>
        <v>Kipfer Cédric</v>
      </c>
    </row>
    <row r="74" spans="1:13" ht="15" customHeight="1" x14ac:dyDescent="0.2">
      <c r="A74" s="27" t="s">
        <v>242</v>
      </c>
      <c r="B74" s="28" t="s">
        <v>243</v>
      </c>
      <c r="C74" s="28"/>
      <c r="D74" s="28" t="s">
        <v>66</v>
      </c>
      <c r="E74" s="28"/>
      <c r="F74" s="28"/>
      <c r="G74" s="28"/>
      <c r="H74" s="28"/>
      <c r="I74" s="28"/>
      <c r="J74" s="28"/>
      <c r="K74" s="29" t="s">
        <v>6</v>
      </c>
      <c r="L74" s="30"/>
      <c r="M74" t="str">
        <f t="shared" si="0"/>
        <v>Niedermeyer Friederike</v>
      </c>
    </row>
    <row r="75" spans="1:13" ht="15" customHeight="1" x14ac:dyDescent="0.2">
      <c r="A75" s="27" t="s">
        <v>245</v>
      </c>
      <c r="B75" s="28" t="s">
        <v>244</v>
      </c>
      <c r="C75" s="28"/>
      <c r="D75" s="28" t="s">
        <v>66</v>
      </c>
      <c r="E75" s="28"/>
      <c r="F75" s="28"/>
      <c r="G75" s="28"/>
      <c r="H75" s="28"/>
      <c r="I75" s="28"/>
      <c r="J75" s="28"/>
      <c r="K75" s="29" t="s">
        <v>6</v>
      </c>
      <c r="L75" s="30"/>
      <c r="M75" t="str">
        <f t="shared" si="0"/>
        <v>That Pueng</v>
      </c>
    </row>
    <row r="76" spans="1:13" ht="15" customHeight="1" x14ac:dyDescent="0.2">
      <c r="A76" s="27" t="s">
        <v>129</v>
      </c>
      <c r="B76" s="28" t="s">
        <v>248</v>
      </c>
      <c r="C76" s="28"/>
      <c r="D76" s="28" t="s">
        <v>66</v>
      </c>
      <c r="E76" s="28"/>
      <c r="F76" s="28"/>
      <c r="G76" s="28"/>
      <c r="H76" s="28"/>
      <c r="I76" s="28"/>
      <c r="J76" s="28"/>
      <c r="K76" s="29" t="s">
        <v>4</v>
      </c>
      <c r="L76" s="30"/>
      <c r="M76" t="str">
        <f t="shared" si="0"/>
        <v>Schär Robert</v>
      </c>
    </row>
    <row r="77" spans="1:13" ht="15" customHeight="1" x14ac:dyDescent="0.2">
      <c r="A77" s="27" t="s">
        <v>250</v>
      </c>
      <c r="B77" s="28" t="s">
        <v>251</v>
      </c>
      <c r="C77" s="28"/>
      <c r="D77" s="28" t="s">
        <v>66</v>
      </c>
      <c r="E77" s="28"/>
      <c r="F77" s="28"/>
      <c r="G77" s="28"/>
      <c r="H77" s="28"/>
      <c r="I77" s="28"/>
      <c r="J77" s="28"/>
      <c r="K77" s="29" t="s">
        <v>9</v>
      </c>
      <c r="L77" s="30"/>
      <c r="M77" t="str">
        <f t="shared" si="0"/>
        <v>Leubin Marco</v>
      </c>
    </row>
    <row r="78" spans="1:13" ht="15" customHeight="1" x14ac:dyDescent="0.2">
      <c r="A78" s="27" t="s">
        <v>254</v>
      </c>
      <c r="B78" s="28" t="s">
        <v>44</v>
      </c>
      <c r="C78" s="28"/>
      <c r="D78" s="28" t="s">
        <v>66</v>
      </c>
      <c r="E78" s="28"/>
      <c r="F78" s="28"/>
      <c r="G78" s="28"/>
      <c r="H78" s="28"/>
      <c r="I78" s="28"/>
      <c r="J78" s="28"/>
      <c r="K78" s="29" t="s">
        <v>5</v>
      </c>
      <c r="L78" s="30"/>
      <c r="M78" t="str">
        <f t="shared" si="0"/>
        <v>Albrecht Stefan</v>
      </c>
    </row>
    <row r="79" spans="1:13" ht="15" customHeight="1" x14ac:dyDescent="0.2">
      <c r="A79" s="27" t="s">
        <v>261</v>
      </c>
      <c r="B79" s="28" t="s">
        <v>262</v>
      </c>
      <c r="C79" s="28"/>
      <c r="D79" s="28" t="s">
        <v>66</v>
      </c>
      <c r="E79" s="28"/>
      <c r="F79" s="28"/>
      <c r="G79" s="28"/>
      <c r="H79" s="28"/>
      <c r="I79" s="28"/>
      <c r="J79" s="28"/>
      <c r="K79" s="29" t="s">
        <v>6</v>
      </c>
      <c r="L79" s="30"/>
      <c r="M79" t="str">
        <f>A79&amp;" "&amp;B79</f>
        <v>Canetti Rosmarie</v>
      </c>
    </row>
    <row r="80" spans="1:13" ht="15" customHeight="1" x14ac:dyDescent="0.2">
      <c r="A80" s="27" t="s">
        <v>264</v>
      </c>
      <c r="B80" s="28" t="s">
        <v>265</v>
      </c>
      <c r="C80" s="28"/>
      <c r="D80" s="28" t="s">
        <v>66</v>
      </c>
      <c r="E80" s="28"/>
      <c r="F80" s="28"/>
      <c r="G80" s="28"/>
      <c r="H80" s="28"/>
      <c r="I80" s="28"/>
      <c r="J80" s="28"/>
      <c r="K80" s="29" t="s">
        <v>6</v>
      </c>
      <c r="L80" s="30"/>
      <c r="M80" t="str">
        <f t="shared" si="0"/>
        <v>Allemann Bertrand</v>
      </c>
    </row>
    <row r="81" spans="1:13" ht="15" customHeight="1" x14ac:dyDescent="0.2">
      <c r="A81" s="27" t="s">
        <v>269</v>
      </c>
      <c r="B81" s="28" t="s">
        <v>270</v>
      </c>
      <c r="C81" s="28"/>
      <c r="D81" s="28" t="s">
        <v>66</v>
      </c>
      <c r="E81" s="28"/>
      <c r="F81" s="28"/>
      <c r="G81" s="28"/>
      <c r="H81" s="28"/>
      <c r="I81" s="28"/>
      <c r="J81" s="28"/>
      <c r="K81" s="29" t="s">
        <v>6</v>
      </c>
      <c r="L81" s="30"/>
      <c r="M81" t="str">
        <f t="shared" si="0"/>
        <v>Seehöfer Patrick</v>
      </c>
    </row>
    <row r="82" spans="1:13" ht="15" customHeight="1" x14ac:dyDescent="0.2">
      <c r="A82" s="27"/>
      <c r="B82" s="28"/>
      <c r="C82" s="28"/>
      <c r="D82" s="28"/>
      <c r="E82" s="28"/>
      <c r="F82" s="28"/>
      <c r="G82" s="28"/>
      <c r="H82" s="28"/>
      <c r="I82" s="28"/>
      <c r="J82" s="28"/>
      <c r="K82" s="29"/>
      <c r="L82" s="30"/>
      <c r="M82" t="str">
        <f t="shared" si="0"/>
        <v xml:space="preserve"> </v>
      </c>
    </row>
    <row r="83" spans="1:13" ht="15" customHeight="1" x14ac:dyDescent="0.2">
      <c r="A83" s="27"/>
      <c r="B83" s="28"/>
      <c r="C83" s="28"/>
      <c r="D83" s="28"/>
      <c r="E83" s="28"/>
      <c r="F83" s="28"/>
      <c r="G83" s="28"/>
      <c r="H83" s="28"/>
      <c r="I83" s="28"/>
      <c r="J83" s="28"/>
      <c r="K83" s="29"/>
      <c r="L83" s="30"/>
      <c r="M83" t="str">
        <f t="shared" si="0"/>
        <v xml:space="preserve"> </v>
      </c>
    </row>
    <row r="84" spans="1:13" ht="15" customHeight="1" x14ac:dyDescent="0.2">
      <c r="A84" s="27"/>
      <c r="B84" s="28"/>
      <c r="C84" s="28"/>
      <c r="D84" s="28"/>
      <c r="E84" s="28"/>
      <c r="F84" s="28"/>
      <c r="G84" s="28"/>
      <c r="H84" s="28"/>
      <c r="I84" s="28"/>
      <c r="J84" s="28"/>
      <c r="K84" s="29"/>
      <c r="L84" s="30"/>
      <c r="M84" t="str">
        <f t="shared" si="0"/>
        <v xml:space="preserve"> </v>
      </c>
    </row>
    <row r="85" spans="1:13" ht="15" customHeight="1" x14ac:dyDescent="0.2">
      <c r="A85" s="27"/>
      <c r="B85" s="28"/>
      <c r="C85" s="28"/>
      <c r="D85" s="28"/>
      <c r="E85" s="28"/>
      <c r="F85" s="28"/>
      <c r="G85" s="28"/>
      <c r="H85" s="28"/>
      <c r="I85" s="28"/>
      <c r="J85" s="28"/>
      <c r="K85" s="29"/>
      <c r="L85" s="30"/>
      <c r="M85" t="str">
        <f t="shared" si="0"/>
        <v xml:space="preserve"> </v>
      </c>
    </row>
    <row r="86" spans="1:13" ht="15" customHeight="1" x14ac:dyDescent="0.2">
      <c r="A86" s="27"/>
      <c r="B86" s="28"/>
      <c r="C86" s="28"/>
      <c r="D86" s="28"/>
      <c r="E86" s="28"/>
      <c r="F86" s="28"/>
      <c r="G86" s="28"/>
      <c r="H86" s="28"/>
      <c r="I86" s="28"/>
      <c r="J86" s="28"/>
      <c r="K86" s="29"/>
      <c r="L86" s="30"/>
      <c r="M86" t="str">
        <f t="shared" si="0"/>
        <v xml:space="preserve"> </v>
      </c>
    </row>
    <row r="87" spans="1:13" ht="15" customHeight="1" x14ac:dyDescent="0.2">
      <c r="A87" s="27"/>
      <c r="B87" s="28"/>
      <c r="C87" s="28"/>
      <c r="D87" s="28"/>
      <c r="E87" s="28"/>
      <c r="F87" s="28"/>
      <c r="G87" s="28"/>
      <c r="H87" s="28"/>
      <c r="I87" s="28"/>
      <c r="J87" s="28"/>
      <c r="K87" s="29"/>
      <c r="L87" s="30"/>
      <c r="M87" t="str">
        <f t="shared" si="0"/>
        <v xml:space="preserve"> </v>
      </c>
    </row>
    <row r="88" spans="1:13" ht="15" customHeight="1" x14ac:dyDescent="0.2">
      <c r="A88" s="27"/>
      <c r="B88" s="28"/>
      <c r="C88" s="28"/>
      <c r="D88" s="28"/>
      <c r="E88" s="28"/>
      <c r="F88" s="28"/>
      <c r="G88" s="28"/>
      <c r="H88" s="28"/>
      <c r="I88" s="28"/>
      <c r="J88" s="28"/>
      <c r="K88" s="29"/>
      <c r="L88" s="30"/>
      <c r="M88" t="str">
        <f t="shared" si="0"/>
        <v xml:space="preserve"> </v>
      </c>
    </row>
    <row r="89" spans="1:13" ht="15" customHeight="1" x14ac:dyDescent="0.2">
      <c r="A89" s="27"/>
      <c r="B89" s="28"/>
      <c r="C89" s="28"/>
      <c r="D89" s="28"/>
      <c r="E89" s="28"/>
      <c r="F89" s="28"/>
      <c r="G89" s="28"/>
      <c r="H89" s="28"/>
      <c r="I89" s="28"/>
      <c r="J89" s="28"/>
      <c r="K89" s="29"/>
      <c r="L89" s="30"/>
      <c r="M89" t="str">
        <f t="shared" si="0"/>
        <v xml:space="preserve"> </v>
      </c>
    </row>
    <row r="90" spans="1:13" ht="15" customHeight="1" x14ac:dyDescent="0.2">
      <c r="A90" s="27"/>
      <c r="B90" s="28"/>
      <c r="C90" s="28"/>
      <c r="D90" s="28"/>
      <c r="E90" s="28"/>
      <c r="F90" s="28"/>
      <c r="G90" s="28"/>
      <c r="H90" s="28"/>
      <c r="I90" s="28"/>
      <c r="J90" s="28"/>
      <c r="K90" s="29"/>
      <c r="L90" s="30"/>
      <c r="M90" t="str">
        <f t="shared" si="0"/>
        <v xml:space="preserve"> </v>
      </c>
    </row>
    <row r="91" spans="1:13" ht="15" customHeight="1" x14ac:dyDescent="0.2">
      <c r="A91" s="27"/>
      <c r="B91" s="28"/>
      <c r="C91" s="28"/>
      <c r="D91" s="28"/>
      <c r="E91" s="28"/>
      <c r="F91" s="28"/>
      <c r="G91" s="28"/>
      <c r="H91" s="28"/>
      <c r="I91" s="28"/>
      <c r="J91" s="28"/>
      <c r="K91" s="29"/>
      <c r="L91" s="30"/>
      <c r="M91" t="str">
        <f t="shared" si="0"/>
        <v xml:space="preserve"> </v>
      </c>
    </row>
    <row r="92" spans="1:13" ht="15" customHeight="1" x14ac:dyDescent="0.2">
      <c r="A92" s="27"/>
      <c r="B92" s="28"/>
      <c r="C92" s="28"/>
      <c r="D92" s="28"/>
      <c r="E92" s="28"/>
      <c r="F92" s="28"/>
      <c r="G92" s="28"/>
      <c r="H92" s="28"/>
      <c r="I92" s="28"/>
      <c r="J92" s="28"/>
      <c r="K92" s="29"/>
      <c r="L92" s="30"/>
      <c r="M92" t="str">
        <f t="shared" si="0"/>
        <v xml:space="preserve"> </v>
      </c>
    </row>
    <row r="93" spans="1:13" ht="15" customHeight="1" x14ac:dyDescent="0.2">
      <c r="A93" s="27"/>
      <c r="B93" s="28"/>
      <c r="C93" s="28"/>
      <c r="D93" s="28"/>
      <c r="E93" s="28"/>
      <c r="F93" s="28"/>
      <c r="G93" s="28"/>
      <c r="H93" s="28"/>
      <c r="I93" s="28"/>
      <c r="J93" s="28"/>
      <c r="K93" s="29"/>
      <c r="L93" s="30"/>
      <c r="M93" t="str">
        <f t="shared" si="0"/>
        <v xml:space="preserve"> </v>
      </c>
    </row>
    <row r="94" spans="1:13" ht="15" customHeight="1" x14ac:dyDescent="0.2">
      <c r="A94" s="27"/>
      <c r="B94" s="28"/>
      <c r="C94" s="28"/>
      <c r="D94" s="28"/>
      <c r="E94" s="28"/>
      <c r="F94" s="28"/>
      <c r="G94" s="28"/>
      <c r="H94" s="28"/>
      <c r="I94" s="28"/>
      <c r="J94" s="28"/>
      <c r="K94" s="29"/>
      <c r="L94" s="30"/>
      <c r="M94" t="str">
        <f t="shared" si="0"/>
        <v xml:space="preserve"> </v>
      </c>
    </row>
    <row r="95" spans="1:13" ht="15" customHeight="1" x14ac:dyDescent="0.2">
      <c r="A95" s="27"/>
      <c r="B95" s="28"/>
      <c r="C95" s="28"/>
      <c r="D95" s="28"/>
      <c r="E95" s="28"/>
      <c r="F95" s="28"/>
      <c r="G95" s="28"/>
      <c r="H95" s="28"/>
      <c r="I95" s="28"/>
      <c r="J95" s="28"/>
      <c r="K95" s="29"/>
      <c r="L95" s="30"/>
      <c r="M95" t="str">
        <f t="shared" si="0"/>
        <v xml:space="preserve"> </v>
      </c>
    </row>
    <row r="96" spans="1:13" ht="15" customHeight="1" x14ac:dyDescent="0.2">
      <c r="A96" s="27"/>
      <c r="B96" s="28"/>
      <c r="C96" s="28"/>
      <c r="D96" s="28"/>
      <c r="E96" s="28"/>
      <c r="F96" s="28"/>
      <c r="G96" s="28"/>
      <c r="H96" s="28"/>
      <c r="I96" s="28"/>
      <c r="J96" s="28"/>
      <c r="K96" s="29"/>
      <c r="L96" s="30"/>
      <c r="M96" t="str">
        <f t="shared" si="0"/>
        <v xml:space="preserve"> </v>
      </c>
    </row>
    <row r="97" spans="1:13" ht="15" customHeight="1" x14ac:dyDescent="0.2">
      <c r="A97" s="27"/>
      <c r="B97" s="28"/>
      <c r="C97" s="28"/>
      <c r="D97" s="28"/>
      <c r="E97" s="28"/>
      <c r="F97" s="28"/>
      <c r="G97" s="28"/>
      <c r="H97" s="28"/>
      <c r="I97" s="28"/>
      <c r="J97" s="28"/>
      <c r="K97" s="29"/>
      <c r="L97" s="30"/>
      <c r="M97" t="str">
        <f t="shared" si="0"/>
        <v xml:space="preserve"> </v>
      </c>
    </row>
    <row r="98" spans="1:13" ht="15" customHeight="1" x14ac:dyDescent="0.2">
      <c r="A98" s="27"/>
      <c r="B98" s="28"/>
      <c r="C98" s="28"/>
      <c r="D98" s="28"/>
      <c r="E98" s="28"/>
      <c r="F98" s="28"/>
      <c r="G98" s="28"/>
      <c r="H98" s="28"/>
      <c r="I98" s="28"/>
      <c r="J98" s="28"/>
      <c r="K98" s="29"/>
      <c r="L98" s="30"/>
      <c r="M98" t="str">
        <f t="shared" si="0"/>
        <v xml:space="preserve"> </v>
      </c>
    </row>
    <row r="99" spans="1:13" ht="15" customHeight="1" x14ac:dyDescent="0.2">
      <c r="A99" s="27"/>
      <c r="B99" s="28"/>
      <c r="C99" s="28"/>
      <c r="D99" s="28"/>
      <c r="E99" s="28"/>
      <c r="F99" s="28"/>
      <c r="G99" s="28"/>
      <c r="H99" s="28"/>
      <c r="I99" s="28"/>
      <c r="J99" s="28"/>
      <c r="K99" s="29"/>
      <c r="L99" s="30"/>
      <c r="M99" t="str">
        <f t="shared" si="0"/>
        <v xml:space="preserve"> </v>
      </c>
    </row>
    <row r="100" spans="1:13" ht="15" customHeight="1" x14ac:dyDescent="0.2">
      <c r="A100" s="50"/>
      <c r="B100" s="28"/>
      <c r="C100" s="28"/>
      <c r="D100" s="28"/>
      <c r="E100" s="28"/>
      <c r="F100" s="28"/>
      <c r="G100" s="28"/>
      <c r="H100" s="28"/>
      <c r="I100" s="28"/>
      <c r="J100" s="28"/>
      <c r="K100" s="29"/>
      <c r="L100" s="30"/>
      <c r="M100" t="str">
        <f t="shared" si="0"/>
        <v xml:space="preserve"> </v>
      </c>
    </row>
    <row r="101" spans="1:13" ht="15" customHeight="1" x14ac:dyDescent="0.2">
      <c r="A101" s="50"/>
      <c r="B101" s="28"/>
      <c r="C101" s="28"/>
      <c r="D101" s="28"/>
      <c r="E101" s="28"/>
      <c r="F101" s="28"/>
      <c r="G101" s="28"/>
      <c r="H101" s="28"/>
      <c r="I101" s="28"/>
      <c r="J101" s="28"/>
      <c r="K101" s="29"/>
      <c r="L101" s="30"/>
      <c r="M101" t="str">
        <f t="shared" si="0"/>
        <v xml:space="preserve"> </v>
      </c>
    </row>
    <row r="102" spans="1:13" ht="15" customHeight="1" x14ac:dyDescent="0.2">
      <c r="A102" s="50"/>
      <c r="B102" s="28"/>
      <c r="C102" s="28"/>
      <c r="D102" s="28"/>
      <c r="E102" s="28"/>
      <c r="F102" s="28"/>
      <c r="G102" s="28"/>
      <c r="H102" s="28"/>
      <c r="I102" s="28"/>
      <c r="J102" s="28"/>
      <c r="K102" s="29"/>
      <c r="L102" s="30"/>
      <c r="M102" t="str">
        <f t="shared" si="0"/>
        <v xml:space="preserve"> </v>
      </c>
    </row>
    <row r="103" spans="1:13" ht="15" customHeight="1" x14ac:dyDescent="0.2">
      <c r="A103" s="27"/>
      <c r="B103" s="28"/>
      <c r="C103" s="28"/>
      <c r="D103" s="28"/>
      <c r="E103" s="28"/>
      <c r="F103" s="28"/>
      <c r="G103" s="28"/>
      <c r="H103" s="28"/>
      <c r="I103" s="28"/>
      <c r="J103" s="28"/>
      <c r="K103" s="29"/>
      <c r="L103" s="30"/>
      <c r="M103" t="str">
        <f t="shared" si="0"/>
        <v xml:space="preserve"> </v>
      </c>
    </row>
    <row r="104" spans="1:13" ht="15" customHeight="1" x14ac:dyDescent="0.2">
      <c r="A104" s="27"/>
      <c r="B104" s="28"/>
      <c r="C104" s="28"/>
      <c r="D104" s="28"/>
      <c r="E104" s="28"/>
      <c r="F104" s="28"/>
      <c r="G104" s="28"/>
      <c r="H104" s="28"/>
      <c r="I104" s="28"/>
      <c r="J104" s="28"/>
      <c r="K104" s="29"/>
      <c r="L104" s="30"/>
      <c r="M104" t="str">
        <f t="shared" si="0"/>
        <v xml:space="preserve"> </v>
      </c>
    </row>
    <row r="105" spans="1:13" ht="15" customHeight="1" x14ac:dyDescent="0.2">
      <c r="A105" s="27"/>
      <c r="B105" s="28"/>
      <c r="C105" s="28"/>
      <c r="D105" s="28"/>
      <c r="E105" s="28"/>
      <c r="F105" s="28"/>
      <c r="G105" s="28"/>
      <c r="H105" s="28"/>
      <c r="I105" s="28"/>
      <c r="J105" s="28"/>
      <c r="K105" s="29"/>
      <c r="L105" s="30"/>
      <c r="M105" t="str">
        <f t="shared" si="0"/>
        <v xml:space="preserve"> </v>
      </c>
    </row>
    <row r="106" spans="1:13" ht="15" customHeight="1" x14ac:dyDescent="0.2">
      <c r="A106" s="27"/>
      <c r="B106" s="28"/>
      <c r="C106" s="28"/>
      <c r="D106" s="28"/>
      <c r="E106" s="28"/>
      <c r="F106" s="28"/>
      <c r="G106" s="28"/>
      <c r="H106" s="28"/>
      <c r="I106" s="28"/>
      <c r="J106" s="28"/>
      <c r="K106" s="29"/>
      <c r="L106" s="30"/>
      <c r="M106" t="str">
        <f t="shared" si="0"/>
        <v xml:space="preserve"> </v>
      </c>
    </row>
    <row r="107" spans="1:13" ht="15" customHeight="1" x14ac:dyDescent="0.2">
      <c r="A107" s="27"/>
      <c r="B107" s="28"/>
      <c r="C107" s="28"/>
      <c r="D107" s="28"/>
      <c r="E107" s="28"/>
      <c r="F107" s="28"/>
      <c r="G107" s="28"/>
      <c r="H107" s="28"/>
      <c r="I107" s="28"/>
      <c r="J107" s="28"/>
      <c r="K107" s="29"/>
      <c r="L107" s="30"/>
      <c r="M107" t="str">
        <f t="shared" si="0"/>
        <v xml:space="preserve"> </v>
      </c>
    </row>
    <row r="108" spans="1:13" ht="15" customHeight="1" x14ac:dyDescent="0.2">
      <c r="A108" s="27"/>
      <c r="B108" s="28"/>
      <c r="C108" s="28"/>
      <c r="D108" s="28"/>
      <c r="E108" s="28"/>
      <c r="F108" s="28"/>
      <c r="G108" s="28"/>
      <c r="H108" s="28"/>
      <c r="I108" s="28"/>
      <c r="J108" s="28"/>
      <c r="K108" s="29"/>
      <c r="L108" s="30"/>
      <c r="M108" t="str">
        <f t="shared" si="0"/>
        <v xml:space="preserve"> </v>
      </c>
    </row>
    <row r="109" spans="1:13" ht="15" customHeight="1" x14ac:dyDescent="0.2">
      <c r="A109" s="27"/>
      <c r="B109" s="28"/>
      <c r="C109" s="28"/>
      <c r="D109" s="28"/>
      <c r="E109" s="28"/>
      <c r="F109" s="28"/>
      <c r="G109" s="28"/>
      <c r="H109" s="28"/>
      <c r="I109" s="28"/>
      <c r="J109" s="28"/>
      <c r="K109" s="29"/>
      <c r="L109" s="30"/>
      <c r="M109" t="str">
        <f t="shared" si="0"/>
        <v xml:space="preserve"> </v>
      </c>
    </row>
    <row r="110" spans="1:13" ht="15" customHeight="1" x14ac:dyDescent="0.2">
      <c r="A110" s="27"/>
      <c r="B110" s="28"/>
      <c r="C110" s="28"/>
      <c r="D110" s="28"/>
      <c r="E110" s="28"/>
      <c r="F110" s="28"/>
      <c r="G110" s="28"/>
      <c r="H110" s="28"/>
      <c r="I110" s="28"/>
      <c r="J110" s="28"/>
      <c r="K110" s="29"/>
      <c r="L110" s="30"/>
      <c r="M110" t="str">
        <f t="shared" si="0"/>
        <v xml:space="preserve"> </v>
      </c>
    </row>
    <row r="111" spans="1:13" ht="15" customHeight="1" x14ac:dyDescent="0.2">
      <c r="A111" s="27"/>
      <c r="B111" s="28"/>
      <c r="C111" s="28"/>
      <c r="D111" s="28"/>
      <c r="E111" s="28"/>
      <c r="F111" s="28"/>
      <c r="G111" s="28"/>
      <c r="H111" s="28"/>
      <c r="I111" s="28"/>
      <c r="J111" s="28"/>
      <c r="K111" s="29"/>
      <c r="L111" s="30"/>
      <c r="M111" t="str">
        <f t="shared" si="0"/>
        <v xml:space="preserve"> </v>
      </c>
    </row>
    <row r="112" spans="1:13" ht="15" customHeight="1" x14ac:dyDescent="0.2">
      <c r="A112" s="27"/>
      <c r="B112" s="28"/>
      <c r="C112" s="28"/>
      <c r="D112" s="28"/>
      <c r="E112" s="28"/>
      <c r="F112" s="28"/>
      <c r="G112" s="28"/>
      <c r="H112" s="28"/>
      <c r="I112" s="28"/>
      <c r="J112" s="28"/>
      <c r="K112" s="29"/>
      <c r="L112" s="30"/>
      <c r="M112" t="str">
        <f t="shared" si="0"/>
        <v xml:space="preserve"> </v>
      </c>
    </row>
    <row r="113" spans="1:13" ht="15" customHeight="1" x14ac:dyDescent="0.2">
      <c r="A113" s="27"/>
      <c r="B113" s="28"/>
      <c r="C113" s="28"/>
      <c r="D113" s="28"/>
      <c r="E113" s="28"/>
      <c r="F113" s="28"/>
      <c r="G113" s="28"/>
      <c r="H113" s="28"/>
      <c r="I113" s="28"/>
      <c r="J113" s="28"/>
      <c r="K113" s="29"/>
      <c r="L113" s="30"/>
      <c r="M113" t="str">
        <f t="shared" si="0"/>
        <v xml:space="preserve"> </v>
      </c>
    </row>
    <row r="114" spans="1:13" ht="15" customHeight="1" x14ac:dyDescent="0.2">
      <c r="A114" s="27"/>
      <c r="B114" s="28"/>
      <c r="C114" s="28"/>
      <c r="D114" s="28"/>
      <c r="E114" s="28"/>
      <c r="F114" s="28"/>
      <c r="G114" s="28"/>
      <c r="H114" s="28"/>
      <c r="I114" s="28"/>
      <c r="J114" s="28"/>
      <c r="K114" s="29"/>
      <c r="L114" s="30"/>
      <c r="M114" t="str">
        <f t="shared" si="0"/>
        <v xml:space="preserve"> </v>
      </c>
    </row>
    <row r="115" spans="1:13" ht="15" customHeight="1" x14ac:dyDescent="0.2">
      <c r="A115" s="50"/>
      <c r="B115" s="28"/>
      <c r="C115" s="28"/>
      <c r="D115" s="28"/>
      <c r="E115" s="28"/>
      <c r="F115" s="28"/>
      <c r="G115" s="28"/>
      <c r="H115" s="28"/>
      <c r="I115" s="28"/>
      <c r="J115" s="28"/>
      <c r="K115" s="29"/>
      <c r="L115" s="30"/>
      <c r="M115" t="str">
        <f>A115&amp;" "&amp;B115</f>
        <v xml:space="preserve"> </v>
      </c>
    </row>
    <row r="116" spans="1:13" ht="15" customHeight="1" x14ac:dyDescent="0.2">
      <c r="A116" s="27"/>
      <c r="B116" s="28"/>
      <c r="C116" s="28"/>
      <c r="D116" s="28"/>
      <c r="E116" s="28"/>
      <c r="F116" s="28"/>
      <c r="G116" s="28"/>
      <c r="H116" s="28"/>
      <c r="I116" s="28"/>
      <c r="J116" s="28"/>
      <c r="K116" s="29"/>
      <c r="L116" s="30"/>
      <c r="M116" t="str">
        <f t="shared" ref="M116:M225" si="1">A116&amp;" "&amp;B116</f>
        <v xml:space="preserve"> </v>
      </c>
    </row>
    <row r="117" spans="1:13" ht="15" customHeight="1" x14ac:dyDescent="0.2">
      <c r="A117" s="50"/>
      <c r="B117" s="28"/>
      <c r="C117" s="28"/>
      <c r="D117" s="28"/>
      <c r="E117" s="28"/>
      <c r="F117" s="28"/>
      <c r="G117" s="28"/>
      <c r="H117" s="28"/>
      <c r="I117" s="28"/>
      <c r="J117" s="28"/>
      <c r="K117" s="29"/>
      <c r="L117" s="30"/>
      <c r="M117" t="str">
        <f t="shared" si="1"/>
        <v xml:space="preserve"> </v>
      </c>
    </row>
    <row r="118" spans="1:13" ht="15" customHeight="1" x14ac:dyDescent="0.2">
      <c r="A118" s="27"/>
      <c r="B118" s="28"/>
      <c r="C118" s="28"/>
      <c r="D118" s="28"/>
      <c r="E118" s="28"/>
      <c r="F118" s="28"/>
      <c r="G118" s="28"/>
      <c r="H118" s="28"/>
      <c r="I118" s="28"/>
      <c r="J118" s="28"/>
      <c r="K118" s="29"/>
      <c r="L118" s="30"/>
      <c r="M118" t="str">
        <f t="shared" si="1"/>
        <v xml:space="preserve"> </v>
      </c>
    </row>
    <row r="119" spans="1:13" ht="15" customHeight="1" x14ac:dyDescent="0.2">
      <c r="A119" s="27"/>
      <c r="B119" s="28"/>
      <c r="C119" s="28"/>
      <c r="D119" s="28"/>
      <c r="E119" s="28"/>
      <c r="F119" s="28"/>
      <c r="G119" s="28"/>
      <c r="H119" s="28"/>
      <c r="I119" s="28"/>
      <c r="J119" s="28"/>
      <c r="K119" s="29"/>
      <c r="L119" s="30"/>
      <c r="M119" t="str">
        <f t="shared" si="1"/>
        <v xml:space="preserve"> </v>
      </c>
    </row>
    <row r="120" spans="1:13" ht="15" customHeight="1" x14ac:dyDescent="0.2">
      <c r="A120" s="27"/>
      <c r="B120" s="28"/>
      <c r="C120" s="28"/>
      <c r="D120" s="28"/>
      <c r="E120" s="28"/>
      <c r="F120" s="28"/>
      <c r="G120" s="28"/>
      <c r="H120" s="28"/>
      <c r="I120" s="28"/>
      <c r="J120" s="28"/>
      <c r="K120" s="29"/>
      <c r="L120" s="30"/>
      <c r="M120" t="str">
        <f t="shared" si="1"/>
        <v xml:space="preserve"> </v>
      </c>
    </row>
    <row r="121" spans="1:13" ht="15" customHeight="1" x14ac:dyDescent="0.2">
      <c r="A121" s="27"/>
      <c r="B121" s="28"/>
      <c r="C121" s="28"/>
      <c r="D121" s="28"/>
      <c r="E121" s="28"/>
      <c r="F121" s="28"/>
      <c r="G121" s="28"/>
      <c r="H121" s="28"/>
      <c r="I121" s="28"/>
      <c r="J121" s="28"/>
      <c r="K121" s="29"/>
      <c r="L121" s="30"/>
      <c r="M121" t="str">
        <f t="shared" si="1"/>
        <v xml:space="preserve"> </v>
      </c>
    </row>
    <row r="122" spans="1:13" ht="15" customHeight="1" x14ac:dyDescent="0.2">
      <c r="A122" s="27"/>
      <c r="B122" s="28"/>
      <c r="C122" s="28"/>
      <c r="D122" s="28"/>
      <c r="E122" s="28"/>
      <c r="F122" s="28"/>
      <c r="G122" s="28"/>
      <c r="H122" s="28"/>
      <c r="I122" s="28"/>
      <c r="J122" s="28"/>
      <c r="K122" s="29"/>
      <c r="L122" s="30"/>
    </row>
    <row r="123" spans="1:13" ht="15" customHeight="1" x14ac:dyDescent="0.2">
      <c r="A123" s="27"/>
      <c r="B123" s="28"/>
      <c r="C123" s="28"/>
      <c r="D123" s="28"/>
      <c r="E123" s="28"/>
      <c r="F123" s="28"/>
      <c r="G123" s="28"/>
      <c r="H123" s="28"/>
      <c r="I123" s="28"/>
      <c r="J123" s="28"/>
      <c r="K123" s="29"/>
      <c r="L123" s="30"/>
    </row>
    <row r="124" spans="1:13" ht="15" customHeight="1" x14ac:dyDescent="0.2">
      <c r="A124" s="27"/>
      <c r="B124" s="28"/>
      <c r="C124" s="28"/>
      <c r="D124" s="28"/>
      <c r="E124" s="28"/>
      <c r="F124" s="28"/>
      <c r="G124" s="28"/>
      <c r="H124" s="28"/>
      <c r="I124" s="28"/>
      <c r="J124" s="28"/>
      <c r="K124" s="29"/>
      <c r="L124" s="30"/>
      <c r="M124" t="str">
        <f t="shared" si="1"/>
        <v xml:space="preserve"> </v>
      </c>
    </row>
    <row r="125" spans="1:13" ht="15" customHeight="1" x14ac:dyDescent="0.2">
      <c r="A125" s="27"/>
      <c r="B125" s="28"/>
      <c r="C125" s="28"/>
      <c r="D125" s="28"/>
      <c r="E125" s="28"/>
      <c r="F125" s="28"/>
      <c r="G125" s="28"/>
      <c r="H125" s="28"/>
      <c r="I125" s="28"/>
      <c r="J125" s="28"/>
      <c r="K125" s="29"/>
      <c r="L125" s="30"/>
      <c r="M125" t="str">
        <f t="shared" si="1"/>
        <v xml:space="preserve"> </v>
      </c>
    </row>
    <row r="126" spans="1:13" ht="15" customHeight="1" x14ac:dyDescent="0.2">
      <c r="A126" s="27"/>
      <c r="B126" s="28"/>
      <c r="C126" s="28"/>
      <c r="D126" s="28"/>
      <c r="E126" s="28"/>
      <c r="F126" s="28"/>
      <c r="G126" s="28"/>
      <c r="H126" s="28"/>
      <c r="I126" s="28"/>
      <c r="J126" s="28"/>
      <c r="K126" s="29"/>
      <c r="L126" s="30"/>
      <c r="M126" t="str">
        <f t="shared" si="1"/>
        <v xml:space="preserve"> </v>
      </c>
    </row>
    <row r="127" spans="1:13" ht="15" customHeight="1" x14ac:dyDescent="0.2">
      <c r="A127" s="27"/>
      <c r="B127" s="28"/>
      <c r="C127" s="28"/>
      <c r="D127" s="28"/>
      <c r="E127" s="28"/>
      <c r="F127" s="28"/>
      <c r="G127" s="28"/>
      <c r="H127" s="28"/>
      <c r="I127" s="28"/>
      <c r="J127" s="28"/>
      <c r="K127" s="29"/>
      <c r="L127" s="30"/>
      <c r="M127" t="str">
        <f t="shared" si="1"/>
        <v xml:space="preserve"> </v>
      </c>
    </row>
    <row r="128" spans="1:13" ht="15" customHeight="1" x14ac:dyDescent="0.2">
      <c r="A128" s="27"/>
      <c r="B128" s="28"/>
      <c r="C128" s="28"/>
      <c r="D128" s="28"/>
      <c r="E128" s="28"/>
      <c r="F128" s="28"/>
      <c r="G128" s="28"/>
      <c r="H128" s="28"/>
      <c r="I128" s="28"/>
      <c r="J128" s="28"/>
      <c r="K128" s="29"/>
      <c r="L128" s="30"/>
      <c r="M128" t="str">
        <f t="shared" si="1"/>
        <v xml:space="preserve"> </v>
      </c>
    </row>
    <row r="129" spans="1:13" ht="15" customHeight="1" x14ac:dyDescent="0.2">
      <c r="A129" s="27"/>
      <c r="B129" s="28"/>
      <c r="C129" s="28"/>
      <c r="D129" s="28"/>
      <c r="E129" s="28"/>
      <c r="F129" s="28"/>
      <c r="G129" s="28"/>
      <c r="H129" s="28"/>
      <c r="I129" s="28"/>
      <c r="J129" s="28"/>
      <c r="K129" s="29"/>
      <c r="L129" s="30"/>
      <c r="M129" t="str">
        <f t="shared" si="1"/>
        <v xml:space="preserve"> </v>
      </c>
    </row>
    <row r="130" spans="1:13" ht="15" customHeight="1" x14ac:dyDescent="0.2">
      <c r="A130" s="27"/>
      <c r="B130" s="28"/>
      <c r="C130" s="28"/>
      <c r="D130" s="28"/>
      <c r="E130" s="28"/>
      <c r="F130" s="28"/>
      <c r="G130" s="28"/>
      <c r="H130" s="28"/>
      <c r="I130" s="28"/>
      <c r="J130" s="28"/>
      <c r="K130" s="29"/>
      <c r="L130" s="30"/>
      <c r="M130" t="str">
        <f t="shared" si="1"/>
        <v xml:space="preserve"> </v>
      </c>
    </row>
    <row r="131" spans="1:13" ht="15" customHeight="1" x14ac:dyDescent="0.2">
      <c r="A131" s="27"/>
      <c r="B131" s="28"/>
      <c r="C131" s="28"/>
      <c r="D131" s="28"/>
      <c r="E131" s="28"/>
      <c r="F131" s="28"/>
      <c r="G131" s="28"/>
      <c r="H131" s="28"/>
      <c r="I131" s="28"/>
      <c r="J131" s="28"/>
      <c r="K131" s="29"/>
      <c r="L131" s="30"/>
      <c r="M131" t="str">
        <f t="shared" si="1"/>
        <v xml:space="preserve"> </v>
      </c>
    </row>
    <row r="132" spans="1:13" ht="15" customHeight="1" x14ac:dyDescent="0.2">
      <c r="A132" s="27"/>
      <c r="B132" s="28"/>
      <c r="C132" s="28"/>
      <c r="D132" s="28"/>
      <c r="E132" s="28"/>
      <c r="F132" s="28"/>
      <c r="G132" s="28"/>
      <c r="H132" s="28"/>
      <c r="I132" s="28"/>
      <c r="J132" s="28"/>
      <c r="K132" s="29"/>
      <c r="L132" s="30"/>
      <c r="M132" t="str">
        <f t="shared" si="1"/>
        <v xml:space="preserve"> </v>
      </c>
    </row>
    <row r="133" spans="1:13" ht="15" customHeight="1" x14ac:dyDescent="0.2">
      <c r="A133" s="27"/>
      <c r="B133" s="28"/>
      <c r="C133" s="28"/>
      <c r="D133" s="28"/>
      <c r="E133" s="28"/>
      <c r="F133" s="28"/>
      <c r="G133" s="28"/>
      <c r="H133" s="28"/>
      <c r="I133" s="28"/>
      <c r="J133" s="28"/>
      <c r="K133" s="29"/>
      <c r="L133" s="30"/>
      <c r="M133" t="str">
        <f t="shared" si="1"/>
        <v xml:space="preserve"> </v>
      </c>
    </row>
    <row r="134" spans="1:13" ht="15" customHeight="1" x14ac:dyDescent="0.2">
      <c r="A134" s="27"/>
      <c r="B134" s="28"/>
      <c r="C134" s="28"/>
      <c r="D134" s="28"/>
      <c r="E134" s="28"/>
      <c r="F134" s="28"/>
      <c r="G134" s="28"/>
      <c r="H134" s="28"/>
      <c r="I134" s="28"/>
      <c r="J134" s="28"/>
      <c r="K134" s="29"/>
      <c r="L134" s="30"/>
      <c r="M134" t="str">
        <f t="shared" si="1"/>
        <v xml:space="preserve"> </v>
      </c>
    </row>
    <row r="135" spans="1:13" ht="15" customHeight="1" x14ac:dyDescent="0.2">
      <c r="A135" s="27"/>
      <c r="B135" s="28"/>
      <c r="C135" s="28"/>
      <c r="D135" s="28"/>
      <c r="E135" s="28"/>
      <c r="F135" s="28"/>
      <c r="G135" s="28"/>
      <c r="H135" s="28"/>
      <c r="I135" s="28"/>
      <c r="J135" s="28"/>
      <c r="K135" s="29"/>
      <c r="L135" s="30"/>
      <c r="M135" t="str">
        <f t="shared" si="1"/>
        <v xml:space="preserve"> </v>
      </c>
    </row>
    <row r="136" spans="1:13" ht="15" customHeight="1" x14ac:dyDescent="0.2">
      <c r="A136" s="50"/>
      <c r="B136" s="28"/>
      <c r="C136" s="28"/>
      <c r="D136" s="28"/>
      <c r="E136" s="28"/>
      <c r="F136" s="28"/>
      <c r="G136" s="28"/>
      <c r="H136" s="28"/>
      <c r="I136" s="28"/>
      <c r="J136" s="28"/>
      <c r="K136" s="29"/>
      <c r="L136" s="30"/>
      <c r="M136" t="str">
        <f t="shared" si="1"/>
        <v xml:space="preserve"> </v>
      </c>
    </row>
    <row r="137" spans="1:13" ht="15" customHeight="1" x14ac:dyDescent="0.2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3"/>
      <c r="L137" s="34"/>
      <c r="M137" t="str">
        <f t="shared" si="1"/>
        <v xml:space="preserve"> </v>
      </c>
    </row>
    <row r="138" spans="1:13" ht="15" customHeight="1" x14ac:dyDescent="0.2">
      <c r="A138" s="27"/>
      <c r="B138" s="28"/>
      <c r="C138" s="28"/>
      <c r="D138" s="28"/>
      <c r="E138" s="28"/>
      <c r="F138" s="28"/>
      <c r="G138" s="28"/>
      <c r="H138" s="28"/>
      <c r="I138" s="28"/>
      <c r="J138" s="28"/>
      <c r="K138" s="29"/>
      <c r="L138" s="30"/>
      <c r="M138" t="str">
        <f t="shared" ref="M138:M171" si="2">A138&amp;" "&amp;B138</f>
        <v xml:space="preserve"> </v>
      </c>
    </row>
    <row r="139" spans="1:13" ht="15" customHeight="1" x14ac:dyDescent="0.2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3"/>
      <c r="L139" s="34"/>
    </row>
    <row r="140" spans="1:13" ht="15" customHeight="1" x14ac:dyDescent="0.2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3"/>
      <c r="L140" s="34"/>
      <c r="M140" t="str">
        <f t="shared" si="2"/>
        <v xml:space="preserve"> </v>
      </c>
    </row>
    <row r="141" spans="1:13" ht="15" customHeight="1" x14ac:dyDescent="0.2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3"/>
      <c r="L141" s="34"/>
      <c r="M141" t="str">
        <f t="shared" si="2"/>
        <v xml:space="preserve"> </v>
      </c>
    </row>
    <row r="142" spans="1:13" ht="15" customHeight="1" x14ac:dyDescent="0.2">
      <c r="A142" s="51"/>
      <c r="B142" s="32"/>
      <c r="C142" s="32"/>
      <c r="D142" s="32"/>
      <c r="E142" s="32"/>
      <c r="F142" s="32"/>
      <c r="G142" s="32"/>
      <c r="H142" s="32"/>
      <c r="I142" s="32"/>
      <c r="J142" s="32"/>
      <c r="K142" s="33"/>
      <c r="L142" s="34"/>
      <c r="M142" t="str">
        <f>A142&amp;" "&amp;B142</f>
        <v xml:space="preserve"> </v>
      </c>
    </row>
    <row r="143" spans="1:13" ht="15" customHeight="1" x14ac:dyDescent="0.2">
      <c r="A143" s="51"/>
      <c r="B143" s="32"/>
      <c r="C143" s="32"/>
      <c r="D143" s="32"/>
      <c r="E143" s="32"/>
      <c r="F143" s="32"/>
      <c r="G143" s="32"/>
      <c r="H143" s="32"/>
      <c r="I143" s="32"/>
      <c r="J143" s="32"/>
      <c r="K143" s="33"/>
      <c r="L143" s="34"/>
      <c r="M143" t="str">
        <f t="shared" si="2"/>
        <v xml:space="preserve"> </v>
      </c>
    </row>
    <row r="144" spans="1:13" ht="15" customHeight="1" x14ac:dyDescent="0.2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3"/>
      <c r="L144" s="34"/>
      <c r="M144" t="str">
        <f t="shared" si="2"/>
        <v xml:space="preserve"> </v>
      </c>
    </row>
    <row r="145" spans="1:13" ht="15" customHeight="1" x14ac:dyDescent="0.2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3"/>
      <c r="L145" s="34"/>
      <c r="M145" t="str">
        <f t="shared" si="2"/>
        <v xml:space="preserve"> </v>
      </c>
    </row>
    <row r="146" spans="1:13" ht="15" customHeight="1" x14ac:dyDescent="0.2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3"/>
      <c r="L146" s="34"/>
      <c r="M146" t="str">
        <f t="shared" si="2"/>
        <v xml:space="preserve"> </v>
      </c>
    </row>
    <row r="147" spans="1:13" ht="15" customHeight="1" x14ac:dyDescent="0.2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3"/>
      <c r="L147" s="34"/>
      <c r="M147" t="str">
        <f t="shared" si="2"/>
        <v xml:space="preserve"> </v>
      </c>
    </row>
    <row r="148" spans="1:13" ht="15" customHeight="1" x14ac:dyDescent="0.2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3"/>
      <c r="L148" s="34"/>
      <c r="M148" t="str">
        <f t="shared" si="2"/>
        <v xml:space="preserve"> </v>
      </c>
    </row>
    <row r="149" spans="1:13" ht="16.5" customHeight="1" x14ac:dyDescent="0.2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3"/>
      <c r="L149" s="34"/>
      <c r="M149" t="str">
        <f t="shared" si="2"/>
        <v xml:space="preserve"> </v>
      </c>
    </row>
    <row r="150" spans="1:13" ht="16.5" customHeight="1" x14ac:dyDescent="0.2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3"/>
      <c r="L150" s="34"/>
      <c r="M150" t="str">
        <f t="shared" si="2"/>
        <v xml:space="preserve"> </v>
      </c>
    </row>
    <row r="151" spans="1:13" ht="16.5" customHeight="1" x14ac:dyDescent="0.2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3"/>
      <c r="L151" s="34"/>
      <c r="M151" t="str">
        <f t="shared" si="2"/>
        <v xml:space="preserve"> </v>
      </c>
    </row>
    <row r="152" spans="1:13" ht="15" customHeight="1" x14ac:dyDescent="0.2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3"/>
      <c r="L152" s="34"/>
      <c r="M152" t="str">
        <f t="shared" si="2"/>
        <v xml:space="preserve"> </v>
      </c>
    </row>
    <row r="153" spans="1:13" ht="15" customHeight="1" x14ac:dyDescent="0.2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3"/>
      <c r="L153" s="34"/>
      <c r="M153" t="str">
        <f t="shared" si="2"/>
        <v xml:space="preserve"> </v>
      </c>
    </row>
    <row r="154" spans="1:13" ht="15" customHeight="1" x14ac:dyDescent="0.2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3"/>
      <c r="L154" s="34"/>
      <c r="M154" t="str">
        <f t="shared" si="2"/>
        <v xml:space="preserve"> </v>
      </c>
    </row>
    <row r="155" spans="1:13" ht="15" customHeight="1" x14ac:dyDescent="0.2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3"/>
      <c r="L155" s="34"/>
      <c r="M155" t="str">
        <f t="shared" si="2"/>
        <v xml:space="preserve"> </v>
      </c>
    </row>
    <row r="156" spans="1:13" s="49" customFormat="1" ht="15" customHeight="1" x14ac:dyDescent="0.2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3"/>
      <c r="L156" s="48"/>
      <c r="M156" s="49" t="str">
        <f t="shared" si="2"/>
        <v xml:space="preserve"> </v>
      </c>
    </row>
    <row r="157" spans="1:13" s="49" customFormat="1" ht="15" customHeight="1" x14ac:dyDescent="0.2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3"/>
      <c r="L157" s="48"/>
      <c r="M157" s="49" t="str">
        <f t="shared" si="2"/>
        <v xml:space="preserve"> </v>
      </c>
    </row>
    <row r="158" spans="1:13" s="49" customFormat="1" ht="15" customHeight="1" x14ac:dyDescent="0.2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3"/>
      <c r="L158" s="48"/>
      <c r="M158" s="49" t="str">
        <f t="shared" si="2"/>
        <v xml:space="preserve"> </v>
      </c>
    </row>
    <row r="159" spans="1:13" s="49" customFormat="1" ht="15" customHeight="1" x14ac:dyDescent="0.2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3"/>
      <c r="L159" s="48"/>
      <c r="M159" s="49" t="str">
        <f t="shared" si="2"/>
        <v xml:space="preserve"> </v>
      </c>
    </row>
    <row r="160" spans="1:13" s="49" customFormat="1" ht="15" customHeight="1" x14ac:dyDescent="0.2">
      <c r="A160" s="31"/>
      <c r="B160" s="32"/>
      <c r="C160" s="32"/>
      <c r="D160" s="32"/>
      <c r="E160" s="32"/>
      <c r="F160" s="32"/>
      <c r="G160" s="32"/>
      <c r="H160" s="32"/>
      <c r="I160" s="32"/>
      <c r="J160" s="32"/>
      <c r="K160" s="33"/>
      <c r="L160" s="48"/>
      <c r="M160" s="49" t="str">
        <f t="shared" si="2"/>
        <v xml:space="preserve"> </v>
      </c>
    </row>
    <row r="161" spans="1:13" ht="15" customHeight="1" x14ac:dyDescent="0.2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3"/>
      <c r="L161" s="34"/>
      <c r="M161" t="str">
        <f t="shared" si="2"/>
        <v xml:space="preserve"> </v>
      </c>
    </row>
    <row r="162" spans="1:13" ht="15" customHeight="1" x14ac:dyDescent="0.2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3"/>
      <c r="L162" s="34"/>
      <c r="M162" t="str">
        <f t="shared" si="2"/>
        <v xml:space="preserve"> </v>
      </c>
    </row>
    <row r="163" spans="1:13" ht="15" customHeight="1" x14ac:dyDescent="0.2">
      <c r="A163" s="31"/>
      <c r="B163" s="32"/>
      <c r="C163" s="32"/>
      <c r="D163" s="32"/>
      <c r="E163" s="32"/>
      <c r="F163" s="32"/>
      <c r="G163" s="32"/>
      <c r="H163" s="32"/>
      <c r="I163" s="32"/>
      <c r="J163" s="32"/>
      <c r="K163" s="33"/>
      <c r="L163" s="34"/>
      <c r="M163" t="str">
        <f t="shared" si="2"/>
        <v xml:space="preserve"> </v>
      </c>
    </row>
    <row r="164" spans="1:13" ht="15" customHeight="1" x14ac:dyDescent="0.2">
      <c r="A164" s="31"/>
      <c r="B164" s="32"/>
      <c r="C164" s="32"/>
      <c r="D164" s="32"/>
      <c r="E164" s="32"/>
      <c r="F164" s="32"/>
      <c r="G164" s="32"/>
      <c r="H164" s="32"/>
      <c r="I164" s="32"/>
      <c r="J164" s="32"/>
      <c r="K164" s="33"/>
      <c r="L164" s="34"/>
      <c r="M164" t="str">
        <f t="shared" si="2"/>
        <v xml:space="preserve"> </v>
      </c>
    </row>
    <row r="165" spans="1:13" ht="15" customHeight="1" x14ac:dyDescent="0.2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3"/>
      <c r="L165" s="34"/>
      <c r="M165" t="str">
        <f t="shared" si="2"/>
        <v xml:space="preserve"> </v>
      </c>
    </row>
    <row r="166" spans="1:13" ht="15" customHeight="1" x14ac:dyDescent="0.2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3"/>
      <c r="L166" s="34"/>
      <c r="M166" t="str">
        <f t="shared" si="2"/>
        <v xml:space="preserve"> </v>
      </c>
    </row>
    <row r="167" spans="1:13" ht="15" customHeight="1" x14ac:dyDescent="0.2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3"/>
      <c r="L167" s="34"/>
      <c r="M167" t="str">
        <f t="shared" si="2"/>
        <v xml:space="preserve"> </v>
      </c>
    </row>
    <row r="168" spans="1:13" ht="15" customHeight="1" x14ac:dyDescent="0.2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3"/>
      <c r="L168" s="34"/>
      <c r="M168" t="str">
        <f t="shared" si="2"/>
        <v xml:space="preserve"> </v>
      </c>
    </row>
    <row r="169" spans="1:13" ht="15" customHeight="1" x14ac:dyDescent="0.2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3"/>
      <c r="L169" s="34"/>
      <c r="M169" t="str">
        <f t="shared" si="2"/>
        <v xml:space="preserve"> </v>
      </c>
    </row>
    <row r="170" spans="1:13" ht="15" customHeight="1" x14ac:dyDescent="0.2">
      <c r="A170" s="31"/>
      <c r="B170" s="32"/>
      <c r="C170" s="32"/>
      <c r="D170" s="32"/>
      <c r="E170" s="32"/>
      <c r="F170" s="32"/>
      <c r="G170" s="32"/>
      <c r="H170" s="32"/>
      <c r="I170" s="32"/>
      <c r="J170" s="32"/>
      <c r="K170" s="33"/>
      <c r="L170" s="34"/>
      <c r="M170" t="str">
        <f t="shared" si="2"/>
        <v xml:space="preserve"> </v>
      </c>
    </row>
    <row r="171" spans="1:13" ht="15" customHeight="1" x14ac:dyDescent="0.2">
      <c r="A171" s="31"/>
      <c r="B171" s="32"/>
      <c r="C171" s="32"/>
      <c r="D171" s="32"/>
      <c r="E171" s="32"/>
      <c r="F171" s="32"/>
      <c r="G171" s="32"/>
      <c r="H171" s="32"/>
      <c r="I171" s="32"/>
      <c r="J171" s="32"/>
      <c r="K171" s="33"/>
      <c r="L171" s="34"/>
      <c r="M171" t="str">
        <f t="shared" si="2"/>
        <v xml:space="preserve"> </v>
      </c>
    </row>
    <row r="172" spans="1:13" ht="15" customHeight="1" x14ac:dyDescent="0.2">
      <c r="A172" s="27"/>
      <c r="B172" s="28"/>
      <c r="C172" s="28"/>
      <c r="D172" s="28"/>
      <c r="E172" s="28"/>
      <c r="F172" s="28"/>
      <c r="G172" s="28"/>
      <c r="H172" s="28"/>
      <c r="I172" s="28"/>
      <c r="J172" s="28"/>
      <c r="K172" s="29"/>
      <c r="L172" s="30"/>
      <c r="M172" t="str">
        <f>A172&amp;" "&amp;B172</f>
        <v xml:space="preserve"> </v>
      </c>
    </row>
    <row r="173" spans="1:13" ht="15" customHeight="1" x14ac:dyDescent="0.2">
      <c r="A173" s="35"/>
      <c r="B173" s="36"/>
      <c r="C173" s="36"/>
      <c r="D173" s="36"/>
      <c r="E173" s="36"/>
      <c r="F173" s="36"/>
      <c r="G173" s="36"/>
      <c r="H173" s="36"/>
      <c r="I173" s="36"/>
      <c r="J173" s="36"/>
      <c r="K173" s="37"/>
      <c r="L173" s="38"/>
    </row>
    <row r="175" spans="1:13" ht="15" customHeight="1" x14ac:dyDescent="0.2">
      <c r="M175" t="str">
        <f t="shared" si="1"/>
        <v xml:space="preserve"> </v>
      </c>
    </row>
    <row r="176" spans="1:13" ht="15" customHeight="1" x14ac:dyDescent="0.2">
      <c r="M176" t="str">
        <f t="shared" si="1"/>
        <v xml:space="preserve"> </v>
      </c>
    </row>
    <row r="177" spans="1:13" ht="15" customHeight="1" x14ac:dyDescent="0.2">
      <c r="M177" t="str">
        <f t="shared" si="1"/>
        <v xml:space="preserve"> </v>
      </c>
    </row>
    <row r="178" spans="1:13" ht="15" customHeight="1" x14ac:dyDescent="0.2">
      <c r="M178" t="str">
        <f t="shared" si="1"/>
        <v xml:space="preserve"> </v>
      </c>
    </row>
    <row r="179" spans="1:13" ht="15" customHeight="1" x14ac:dyDescent="0.2">
      <c r="M179" t="str">
        <f t="shared" si="1"/>
        <v xml:space="preserve"> </v>
      </c>
    </row>
    <row r="180" spans="1:13" ht="15" customHeight="1" x14ac:dyDescent="0.2">
      <c r="M180" t="str">
        <f t="shared" si="1"/>
        <v xml:space="preserve"> </v>
      </c>
    </row>
    <row r="181" spans="1:13" ht="15" customHeight="1" x14ac:dyDescent="0.2">
      <c r="M181" t="str">
        <f t="shared" si="1"/>
        <v xml:space="preserve"> </v>
      </c>
    </row>
    <row r="182" spans="1:13" ht="15" customHeight="1" x14ac:dyDescent="0.2">
      <c r="M182" t="str">
        <f t="shared" si="1"/>
        <v xml:space="preserve"> </v>
      </c>
    </row>
    <row r="183" spans="1:13" ht="15" customHeight="1" x14ac:dyDescent="0.2">
      <c r="M183" t="str">
        <f t="shared" si="1"/>
        <v xml:space="preserve"> </v>
      </c>
    </row>
    <row r="184" spans="1:13" ht="15" customHeight="1" x14ac:dyDescent="0.2">
      <c r="M184" t="str">
        <f t="shared" si="1"/>
        <v xml:space="preserve"> </v>
      </c>
    </row>
    <row r="185" spans="1:13" ht="15" customHeight="1" x14ac:dyDescent="0.2">
      <c r="M185" t="str">
        <f t="shared" si="1"/>
        <v xml:space="preserve"> </v>
      </c>
    </row>
    <row r="186" spans="1:13" ht="15" customHeight="1" x14ac:dyDescent="0.2">
      <c r="M186" t="str">
        <f t="shared" si="1"/>
        <v xml:space="preserve"> </v>
      </c>
    </row>
    <row r="187" spans="1:13" ht="15" customHeight="1" x14ac:dyDescent="0.2">
      <c r="M187" t="str">
        <f t="shared" si="1"/>
        <v xml:space="preserve"> </v>
      </c>
    </row>
    <row r="188" spans="1:13" ht="15" customHeight="1" x14ac:dyDescent="0.2">
      <c r="M188" t="str">
        <f t="shared" si="1"/>
        <v xml:space="preserve"> </v>
      </c>
    </row>
    <row r="189" spans="1:13" ht="15" customHeight="1" x14ac:dyDescent="0.2">
      <c r="M189" t="str">
        <f t="shared" si="1"/>
        <v xml:space="preserve"> </v>
      </c>
    </row>
    <row r="190" spans="1:13" ht="15" customHeight="1" x14ac:dyDescent="0.2">
      <c r="A190" s="1" t="s">
        <v>19</v>
      </c>
      <c r="M190" t="str">
        <f t="shared" si="1"/>
        <v xml:space="preserve">Kategorie </v>
      </c>
    </row>
    <row r="191" spans="1:13" ht="15" customHeight="1" x14ac:dyDescent="0.2">
      <c r="A191" s="14" t="e">
        <f>#REF!</f>
        <v>#REF!</v>
      </c>
      <c r="B191" t="s">
        <v>32</v>
      </c>
      <c r="M191" t="e">
        <f t="shared" si="1"/>
        <v>#REF!</v>
      </c>
    </row>
    <row r="192" spans="1:13" ht="15" customHeight="1" x14ac:dyDescent="0.2">
      <c r="A192" s="14" t="e">
        <f>#REF!</f>
        <v>#REF!</v>
      </c>
      <c r="B192" t="s">
        <v>33</v>
      </c>
      <c r="M192" t="e">
        <f t="shared" si="1"/>
        <v>#REF!</v>
      </c>
    </row>
    <row r="193" spans="1:13" ht="15" customHeight="1" x14ac:dyDescent="0.2">
      <c r="A193" s="14" t="e">
        <f>#REF!</f>
        <v>#REF!</v>
      </c>
      <c r="B193" s="14" t="s">
        <v>34</v>
      </c>
      <c r="M193" t="e">
        <f t="shared" si="1"/>
        <v>#REF!</v>
      </c>
    </row>
    <row r="194" spans="1:13" ht="15" customHeight="1" x14ac:dyDescent="0.2">
      <c r="A194" s="14" t="e">
        <f>#REF!</f>
        <v>#REF!</v>
      </c>
      <c r="B194" s="14" t="s">
        <v>35</v>
      </c>
      <c r="M194" t="e">
        <f t="shared" si="1"/>
        <v>#REF!</v>
      </c>
    </row>
    <row r="195" spans="1:13" ht="15" customHeight="1" x14ac:dyDescent="0.2">
      <c r="A195" s="14" t="e">
        <f>#REF!</f>
        <v>#REF!</v>
      </c>
      <c r="B195" s="14" t="s">
        <v>36</v>
      </c>
      <c r="M195" t="e">
        <f t="shared" si="1"/>
        <v>#REF!</v>
      </c>
    </row>
    <row r="196" spans="1:13" ht="15" customHeight="1" x14ac:dyDescent="0.2">
      <c r="A196" s="14" t="str">
        <f>K7</f>
        <v>Kategorie</v>
      </c>
      <c r="B196" s="14" t="s">
        <v>37</v>
      </c>
      <c r="M196" t="str">
        <f t="shared" si="1"/>
        <v>Kategorie $K:$K</v>
      </c>
    </row>
    <row r="197" spans="1:13" ht="15" customHeight="1" x14ac:dyDescent="0.2">
      <c r="A197" s="14" t="str">
        <f>L7</f>
        <v>Kategorie 7</v>
      </c>
      <c r="B197" s="14" t="s">
        <v>38</v>
      </c>
      <c r="M197" t="str">
        <f t="shared" si="1"/>
        <v>Kategorie 7 $L:$K</v>
      </c>
    </row>
    <row r="198" spans="1:13" ht="15" customHeight="1" x14ac:dyDescent="0.2">
      <c r="M198" t="str">
        <f t="shared" si="1"/>
        <v xml:space="preserve"> </v>
      </c>
    </row>
    <row r="199" spans="1:13" ht="15" customHeight="1" x14ac:dyDescent="0.2">
      <c r="M199" t="str">
        <f t="shared" si="1"/>
        <v xml:space="preserve"> </v>
      </c>
    </row>
    <row r="200" spans="1:13" ht="15" customHeight="1" x14ac:dyDescent="0.2">
      <c r="M200" t="str">
        <f t="shared" si="1"/>
        <v xml:space="preserve"> </v>
      </c>
    </row>
    <row r="201" spans="1:13" ht="15" customHeight="1" x14ac:dyDescent="0.2">
      <c r="M201" t="str">
        <f t="shared" si="1"/>
        <v xml:space="preserve"> </v>
      </c>
    </row>
    <row r="202" spans="1:13" ht="15" customHeight="1" x14ac:dyDescent="0.2">
      <c r="M202" t="str">
        <f t="shared" si="1"/>
        <v xml:space="preserve"> </v>
      </c>
    </row>
    <row r="203" spans="1:13" ht="15" customHeight="1" x14ac:dyDescent="0.2">
      <c r="M203" t="str">
        <f t="shared" si="1"/>
        <v xml:space="preserve"> </v>
      </c>
    </row>
    <row r="204" spans="1:13" ht="15" customHeight="1" x14ac:dyDescent="0.2">
      <c r="M204" t="str">
        <f t="shared" si="1"/>
        <v xml:space="preserve"> </v>
      </c>
    </row>
    <row r="205" spans="1:13" ht="15" customHeight="1" x14ac:dyDescent="0.2">
      <c r="M205" t="str">
        <f t="shared" si="1"/>
        <v xml:space="preserve"> </v>
      </c>
    </row>
    <row r="206" spans="1:13" ht="15" customHeight="1" x14ac:dyDescent="0.2">
      <c r="M206" t="str">
        <f t="shared" si="1"/>
        <v xml:space="preserve"> </v>
      </c>
    </row>
    <row r="207" spans="1:13" ht="15" customHeight="1" x14ac:dyDescent="0.2">
      <c r="M207" t="str">
        <f t="shared" si="1"/>
        <v xml:space="preserve"> </v>
      </c>
    </row>
    <row r="208" spans="1:13" ht="15" customHeight="1" x14ac:dyDescent="0.2">
      <c r="M208" t="str">
        <f t="shared" si="1"/>
        <v xml:space="preserve"> </v>
      </c>
    </row>
    <row r="209" spans="13:13" ht="15" customHeight="1" x14ac:dyDescent="0.2">
      <c r="M209" t="str">
        <f t="shared" si="1"/>
        <v xml:space="preserve"> </v>
      </c>
    </row>
    <row r="210" spans="13:13" ht="15" customHeight="1" x14ac:dyDescent="0.2">
      <c r="M210" t="str">
        <f t="shared" si="1"/>
        <v xml:space="preserve"> </v>
      </c>
    </row>
    <row r="211" spans="13:13" ht="15" customHeight="1" x14ac:dyDescent="0.2">
      <c r="M211" t="str">
        <f t="shared" si="1"/>
        <v xml:space="preserve"> </v>
      </c>
    </row>
    <row r="212" spans="13:13" ht="15" customHeight="1" x14ac:dyDescent="0.2">
      <c r="M212" t="str">
        <f t="shared" si="1"/>
        <v xml:space="preserve"> </v>
      </c>
    </row>
    <row r="213" spans="13:13" ht="15" customHeight="1" x14ac:dyDescent="0.2">
      <c r="M213" t="str">
        <f t="shared" si="1"/>
        <v xml:space="preserve"> </v>
      </c>
    </row>
    <row r="214" spans="13:13" ht="15" customHeight="1" x14ac:dyDescent="0.2">
      <c r="M214" t="str">
        <f t="shared" si="1"/>
        <v xml:space="preserve"> </v>
      </c>
    </row>
    <row r="215" spans="13:13" ht="15" customHeight="1" x14ac:dyDescent="0.2">
      <c r="M215" t="str">
        <f t="shared" si="1"/>
        <v xml:space="preserve"> </v>
      </c>
    </row>
    <row r="216" spans="13:13" ht="15" customHeight="1" x14ac:dyDescent="0.2">
      <c r="M216" t="str">
        <f t="shared" si="1"/>
        <v xml:space="preserve"> </v>
      </c>
    </row>
    <row r="217" spans="13:13" ht="15" customHeight="1" x14ac:dyDescent="0.2">
      <c r="M217" t="str">
        <f t="shared" si="1"/>
        <v xml:space="preserve"> </v>
      </c>
    </row>
    <row r="218" spans="13:13" ht="15" customHeight="1" x14ac:dyDescent="0.2">
      <c r="M218" t="str">
        <f t="shared" si="1"/>
        <v xml:space="preserve"> </v>
      </c>
    </row>
    <row r="219" spans="13:13" ht="15" customHeight="1" x14ac:dyDescent="0.2">
      <c r="M219" t="str">
        <f t="shared" si="1"/>
        <v xml:space="preserve"> </v>
      </c>
    </row>
    <row r="220" spans="13:13" ht="15" customHeight="1" x14ac:dyDescent="0.2">
      <c r="M220" t="str">
        <f t="shared" si="1"/>
        <v xml:space="preserve"> </v>
      </c>
    </row>
    <row r="221" spans="13:13" ht="15" customHeight="1" x14ac:dyDescent="0.2">
      <c r="M221" t="str">
        <f t="shared" si="1"/>
        <v xml:space="preserve"> </v>
      </c>
    </row>
    <row r="222" spans="13:13" ht="15" customHeight="1" x14ac:dyDescent="0.2">
      <c r="M222" t="str">
        <f t="shared" si="1"/>
        <v xml:space="preserve"> </v>
      </c>
    </row>
    <row r="223" spans="13:13" ht="15" customHeight="1" x14ac:dyDescent="0.2">
      <c r="M223" t="str">
        <f t="shared" si="1"/>
        <v xml:space="preserve"> </v>
      </c>
    </row>
    <row r="224" spans="13:13" ht="15" customHeight="1" x14ac:dyDescent="0.2">
      <c r="M224" t="str">
        <f t="shared" si="1"/>
        <v xml:space="preserve"> </v>
      </c>
    </row>
    <row r="225" spans="13:13" ht="15" customHeight="1" x14ac:dyDescent="0.2">
      <c r="M225" t="str">
        <f t="shared" si="1"/>
        <v xml:space="preserve"> </v>
      </c>
    </row>
    <row r="226" spans="13:13" ht="15" customHeight="1" x14ac:dyDescent="0.2">
      <c r="M226" t="str">
        <f t="shared" ref="M226:M289" si="3">A226&amp;" "&amp;B226</f>
        <v xml:space="preserve"> </v>
      </c>
    </row>
    <row r="227" spans="13:13" ht="15" customHeight="1" x14ac:dyDescent="0.2">
      <c r="M227" t="str">
        <f t="shared" si="3"/>
        <v xml:space="preserve"> </v>
      </c>
    </row>
    <row r="228" spans="13:13" ht="15" customHeight="1" x14ac:dyDescent="0.2">
      <c r="M228" t="str">
        <f t="shared" si="3"/>
        <v xml:space="preserve"> </v>
      </c>
    </row>
    <row r="229" spans="13:13" ht="15" customHeight="1" x14ac:dyDescent="0.2">
      <c r="M229" t="str">
        <f t="shared" si="3"/>
        <v xml:space="preserve"> </v>
      </c>
    </row>
    <row r="230" spans="13:13" ht="15" customHeight="1" x14ac:dyDescent="0.2">
      <c r="M230" t="str">
        <f t="shared" si="3"/>
        <v xml:space="preserve"> </v>
      </c>
    </row>
    <row r="231" spans="13:13" ht="15" customHeight="1" x14ac:dyDescent="0.2">
      <c r="M231" t="str">
        <f t="shared" si="3"/>
        <v xml:space="preserve"> </v>
      </c>
    </row>
    <row r="232" spans="13:13" ht="15" customHeight="1" x14ac:dyDescent="0.2">
      <c r="M232" t="str">
        <f t="shared" si="3"/>
        <v xml:space="preserve"> </v>
      </c>
    </row>
    <row r="233" spans="13:13" ht="15" customHeight="1" x14ac:dyDescent="0.2">
      <c r="M233" t="str">
        <f t="shared" si="3"/>
        <v xml:space="preserve"> </v>
      </c>
    </row>
    <row r="234" spans="13:13" ht="15" customHeight="1" x14ac:dyDescent="0.2">
      <c r="M234" t="str">
        <f t="shared" si="3"/>
        <v xml:space="preserve"> </v>
      </c>
    </row>
    <row r="235" spans="13:13" ht="15" customHeight="1" x14ac:dyDescent="0.2">
      <c r="M235" t="str">
        <f t="shared" si="3"/>
        <v xml:space="preserve"> </v>
      </c>
    </row>
    <row r="236" spans="13:13" ht="15" customHeight="1" x14ac:dyDescent="0.2">
      <c r="M236" t="str">
        <f t="shared" si="3"/>
        <v xml:space="preserve"> </v>
      </c>
    </row>
    <row r="237" spans="13:13" ht="15" customHeight="1" x14ac:dyDescent="0.2">
      <c r="M237" t="str">
        <f t="shared" si="3"/>
        <v xml:space="preserve"> </v>
      </c>
    </row>
    <row r="238" spans="13:13" ht="15" customHeight="1" x14ac:dyDescent="0.2">
      <c r="M238" t="str">
        <f t="shared" si="3"/>
        <v xml:space="preserve"> </v>
      </c>
    </row>
    <row r="239" spans="13:13" ht="15" customHeight="1" x14ac:dyDescent="0.2">
      <c r="M239" t="str">
        <f t="shared" si="3"/>
        <v xml:space="preserve"> </v>
      </c>
    </row>
    <row r="240" spans="13:13" ht="15" customHeight="1" x14ac:dyDescent="0.2">
      <c r="M240" t="str">
        <f t="shared" si="3"/>
        <v xml:space="preserve"> </v>
      </c>
    </row>
    <row r="241" spans="13:13" ht="15" customHeight="1" x14ac:dyDescent="0.2">
      <c r="M241" t="str">
        <f t="shared" si="3"/>
        <v xml:space="preserve"> </v>
      </c>
    </row>
    <row r="242" spans="13:13" ht="15" customHeight="1" x14ac:dyDescent="0.2">
      <c r="M242" t="str">
        <f t="shared" si="3"/>
        <v xml:space="preserve"> </v>
      </c>
    </row>
    <row r="243" spans="13:13" ht="15" customHeight="1" x14ac:dyDescent="0.2">
      <c r="M243" t="str">
        <f t="shared" si="3"/>
        <v xml:space="preserve"> </v>
      </c>
    </row>
    <row r="244" spans="13:13" ht="15" customHeight="1" x14ac:dyDescent="0.2">
      <c r="M244" t="str">
        <f t="shared" si="3"/>
        <v xml:space="preserve"> </v>
      </c>
    </row>
    <row r="245" spans="13:13" ht="15" customHeight="1" x14ac:dyDescent="0.2">
      <c r="M245" t="str">
        <f t="shared" si="3"/>
        <v xml:space="preserve"> </v>
      </c>
    </row>
    <row r="246" spans="13:13" ht="15" customHeight="1" x14ac:dyDescent="0.2">
      <c r="M246" t="str">
        <f t="shared" si="3"/>
        <v xml:space="preserve"> </v>
      </c>
    </row>
    <row r="247" spans="13:13" ht="15" customHeight="1" x14ac:dyDescent="0.2">
      <c r="M247" t="str">
        <f t="shared" si="3"/>
        <v xml:space="preserve"> </v>
      </c>
    </row>
    <row r="248" spans="13:13" ht="15" customHeight="1" x14ac:dyDescent="0.2">
      <c r="M248" t="str">
        <f t="shared" si="3"/>
        <v xml:space="preserve"> </v>
      </c>
    </row>
    <row r="249" spans="13:13" ht="15" customHeight="1" x14ac:dyDescent="0.2">
      <c r="M249" t="str">
        <f t="shared" si="3"/>
        <v xml:space="preserve"> </v>
      </c>
    </row>
    <row r="250" spans="13:13" ht="15" customHeight="1" x14ac:dyDescent="0.2">
      <c r="M250" t="str">
        <f t="shared" si="3"/>
        <v xml:space="preserve"> </v>
      </c>
    </row>
    <row r="251" spans="13:13" ht="15" customHeight="1" x14ac:dyDescent="0.2">
      <c r="M251" t="str">
        <f t="shared" si="3"/>
        <v xml:space="preserve"> </v>
      </c>
    </row>
    <row r="252" spans="13:13" ht="15" customHeight="1" x14ac:dyDescent="0.2">
      <c r="M252" t="str">
        <f t="shared" si="3"/>
        <v xml:space="preserve"> </v>
      </c>
    </row>
    <row r="253" spans="13:13" ht="15" customHeight="1" x14ac:dyDescent="0.2">
      <c r="M253" t="str">
        <f t="shared" si="3"/>
        <v xml:space="preserve"> </v>
      </c>
    </row>
    <row r="254" spans="13:13" ht="15" customHeight="1" x14ac:dyDescent="0.2">
      <c r="M254" t="str">
        <f t="shared" si="3"/>
        <v xml:space="preserve"> </v>
      </c>
    </row>
    <row r="255" spans="13:13" ht="15" customHeight="1" x14ac:dyDescent="0.2">
      <c r="M255" t="str">
        <f t="shared" si="3"/>
        <v xml:space="preserve"> </v>
      </c>
    </row>
    <row r="256" spans="13:13" ht="15" customHeight="1" x14ac:dyDescent="0.2">
      <c r="M256" t="str">
        <f t="shared" si="3"/>
        <v xml:space="preserve"> </v>
      </c>
    </row>
    <row r="257" spans="13:13" ht="15" customHeight="1" x14ac:dyDescent="0.2">
      <c r="M257" t="str">
        <f t="shared" si="3"/>
        <v xml:space="preserve"> </v>
      </c>
    </row>
    <row r="258" spans="13:13" ht="15" customHeight="1" x14ac:dyDescent="0.2">
      <c r="M258" t="str">
        <f t="shared" si="3"/>
        <v xml:space="preserve"> </v>
      </c>
    </row>
    <row r="259" spans="13:13" ht="15" customHeight="1" x14ac:dyDescent="0.2">
      <c r="M259" t="str">
        <f t="shared" si="3"/>
        <v xml:space="preserve"> </v>
      </c>
    </row>
    <row r="260" spans="13:13" ht="15" customHeight="1" x14ac:dyDescent="0.2">
      <c r="M260" t="str">
        <f t="shared" si="3"/>
        <v xml:space="preserve"> </v>
      </c>
    </row>
    <row r="261" spans="13:13" ht="15" customHeight="1" x14ac:dyDescent="0.2">
      <c r="M261" t="str">
        <f t="shared" si="3"/>
        <v xml:space="preserve"> </v>
      </c>
    </row>
    <row r="262" spans="13:13" ht="15" customHeight="1" x14ac:dyDescent="0.2">
      <c r="M262" t="str">
        <f t="shared" si="3"/>
        <v xml:space="preserve"> </v>
      </c>
    </row>
    <row r="263" spans="13:13" ht="15" customHeight="1" x14ac:dyDescent="0.2">
      <c r="M263" t="str">
        <f t="shared" si="3"/>
        <v xml:space="preserve"> </v>
      </c>
    </row>
    <row r="264" spans="13:13" ht="15" customHeight="1" x14ac:dyDescent="0.2">
      <c r="M264" t="str">
        <f t="shared" si="3"/>
        <v xml:space="preserve"> </v>
      </c>
    </row>
    <row r="265" spans="13:13" ht="15" customHeight="1" x14ac:dyDescent="0.2">
      <c r="M265" t="str">
        <f t="shared" si="3"/>
        <v xml:space="preserve"> </v>
      </c>
    </row>
    <row r="266" spans="13:13" ht="15" customHeight="1" x14ac:dyDescent="0.2">
      <c r="M266" t="str">
        <f t="shared" si="3"/>
        <v xml:space="preserve"> </v>
      </c>
    </row>
    <row r="267" spans="13:13" ht="15" customHeight="1" x14ac:dyDescent="0.2">
      <c r="M267" t="str">
        <f t="shared" si="3"/>
        <v xml:space="preserve"> </v>
      </c>
    </row>
    <row r="268" spans="13:13" ht="15" customHeight="1" x14ac:dyDescent="0.2">
      <c r="M268" t="str">
        <f t="shared" si="3"/>
        <v xml:space="preserve"> </v>
      </c>
    </row>
    <row r="269" spans="13:13" ht="15" customHeight="1" x14ac:dyDescent="0.2">
      <c r="M269" t="str">
        <f t="shared" si="3"/>
        <v xml:space="preserve"> </v>
      </c>
    </row>
    <row r="270" spans="13:13" ht="15" customHeight="1" x14ac:dyDescent="0.2">
      <c r="M270" t="str">
        <f t="shared" si="3"/>
        <v xml:space="preserve"> </v>
      </c>
    </row>
    <row r="271" spans="13:13" ht="15" customHeight="1" x14ac:dyDescent="0.2">
      <c r="M271" t="str">
        <f t="shared" si="3"/>
        <v xml:space="preserve"> </v>
      </c>
    </row>
    <row r="272" spans="13:13" ht="15" customHeight="1" x14ac:dyDescent="0.2">
      <c r="M272" t="str">
        <f t="shared" si="3"/>
        <v xml:space="preserve"> </v>
      </c>
    </row>
    <row r="273" spans="13:13" ht="15" customHeight="1" x14ac:dyDescent="0.2">
      <c r="M273" t="str">
        <f t="shared" si="3"/>
        <v xml:space="preserve"> </v>
      </c>
    </row>
    <row r="274" spans="13:13" ht="15" customHeight="1" x14ac:dyDescent="0.2">
      <c r="M274" t="str">
        <f t="shared" si="3"/>
        <v xml:space="preserve"> </v>
      </c>
    </row>
    <row r="275" spans="13:13" ht="15" customHeight="1" x14ac:dyDescent="0.2">
      <c r="M275" t="str">
        <f t="shared" si="3"/>
        <v xml:space="preserve"> </v>
      </c>
    </row>
    <row r="276" spans="13:13" ht="15" customHeight="1" x14ac:dyDescent="0.2">
      <c r="M276" t="str">
        <f t="shared" si="3"/>
        <v xml:space="preserve"> </v>
      </c>
    </row>
    <row r="277" spans="13:13" ht="15" customHeight="1" x14ac:dyDescent="0.2">
      <c r="M277" t="str">
        <f t="shared" si="3"/>
        <v xml:space="preserve"> </v>
      </c>
    </row>
    <row r="278" spans="13:13" ht="15" customHeight="1" x14ac:dyDescent="0.2">
      <c r="M278" t="str">
        <f t="shared" si="3"/>
        <v xml:space="preserve"> </v>
      </c>
    </row>
    <row r="279" spans="13:13" ht="15" customHeight="1" x14ac:dyDescent="0.2">
      <c r="M279" t="str">
        <f t="shared" si="3"/>
        <v xml:space="preserve"> </v>
      </c>
    </row>
    <row r="280" spans="13:13" ht="15" customHeight="1" x14ac:dyDescent="0.2">
      <c r="M280" t="str">
        <f t="shared" si="3"/>
        <v xml:space="preserve"> </v>
      </c>
    </row>
    <row r="281" spans="13:13" ht="15" customHeight="1" x14ac:dyDescent="0.2">
      <c r="M281" t="str">
        <f t="shared" si="3"/>
        <v xml:space="preserve"> </v>
      </c>
    </row>
    <row r="282" spans="13:13" ht="15" customHeight="1" x14ac:dyDescent="0.2">
      <c r="M282" t="str">
        <f t="shared" si="3"/>
        <v xml:space="preserve"> </v>
      </c>
    </row>
    <row r="283" spans="13:13" ht="15" customHeight="1" x14ac:dyDescent="0.2">
      <c r="M283" t="str">
        <f t="shared" si="3"/>
        <v xml:space="preserve"> </v>
      </c>
    </row>
    <row r="284" spans="13:13" ht="15" customHeight="1" x14ac:dyDescent="0.2">
      <c r="M284" t="str">
        <f t="shared" si="3"/>
        <v xml:space="preserve"> </v>
      </c>
    </row>
    <row r="285" spans="13:13" ht="15" customHeight="1" x14ac:dyDescent="0.2">
      <c r="M285" t="str">
        <f t="shared" si="3"/>
        <v xml:space="preserve"> </v>
      </c>
    </row>
    <row r="286" spans="13:13" ht="15" customHeight="1" x14ac:dyDescent="0.2">
      <c r="M286" t="str">
        <f t="shared" si="3"/>
        <v xml:space="preserve"> </v>
      </c>
    </row>
    <row r="287" spans="13:13" ht="15" customHeight="1" x14ac:dyDescent="0.2">
      <c r="M287" t="str">
        <f t="shared" si="3"/>
        <v xml:space="preserve"> </v>
      </c>
    </row>
    <row r="288" spans="13:13" ht="15" customHeight="1" x14ac:dyDescent="0.2">
      <c r="M288" t="str">
        <f t="shared" si="3"/>
        <v xml:space="preserve"> </v>
      </c>
    </row>
    <row r="289" spans="13:13" ht="15" customHeight="1" x14ac:dyDescent="0.2">
      <c r="M289" t="str">
        <f t="shared" si="3"/>
        <v xml:space="preserve"> </v>
      </c>
    </row>
    <row r="290" spans="13:13" ht="15" customHeight="1" x14ac:dyDescent="0.2">
      <c r="M290" t="str">
        <f t="shared" ref="M290:M353" si="4">A290&amp;" "&amp;B290</f>
        <v xml:space="preserve"> </v>
      </c>
    </row>
    <row r="291" spans="13:13" ht="15" customHeight="1" x14ac:dyDescent="0.2">
      <c r="M291" t="str">
        <f t="shared" si="4"/>
        <v xml:space="preserve"> </v>
      </c>
    </row>
    <row r="292" spans="13:13" ht="15" customHeight="1" x14ac:dyDescent="0.2">
      <c r="M292" t="str">
        <f t="shared" si="4"/>
        <v xml:space="preserve"> </v>
      </c>
    </row>
    <row r="293" spans="13:13" ht="15" customHeight="1" x14ac:dyDescent="0.2">
      <c r="M293" t="str">
        <f t="shared" si="4"/>
        <v xml:space="preserve"> </v>
      </c>
    </row>
    <row r="294" spans="13:13" ht="15" customHeight="1" x14ac:dyDescent="0.2">
      <c r="M294" t="str">
        <f t="shared" si="4"/>
        <v xml:space="preserve"> </v>
      </c>
    </row>
    <row r="295" spans="13:13" ht="15" customHeight="1" x14ac:dyDescent="0.2">
      <c r="M295" t="str">
        <f t="shared" si="4"/>
        <v xml:space="preserve"> </v>
      </c>
    </row>
    <row r="296" spans="13:13" ht="15" customHeight="1" x14ac:dyDescent="0.2">
      <c r="M296" t="str">
        <f t="shared" si="4"/>
        <v xml:space="preserve"> </v>
      </c>
    </row>
    <row r="297" spans="13:13" ht="15" customHeight="1" x14ac:dyDescent="0.2">
      <c r="M297" t="str">
        <f t="shared" si="4"/>
        <v xml:space="preserve"> </v>
      </c>
    </row>
    <row r="298" spans="13:13" ht="15" customHeight="1" x14ac:dyDescent="0.2">
      <c r="M298" t="str">
        <f t="shared" si="4"/>
        <v xml:space="preserve"> </v>
      </c>
    </row>
    <row r="299" spans="13:13" ht="15" customHeight="1" x14ac:dyDescent="0.2">
      <c r="M299" t="str">
        <f t="shared" si="4"/>
        <v xml:space="preserve"> </v>
      </c>
    </row>
    <row r="300" spans="13:13" ht="15" customHeight="1" x14ac:dyDescent="0.2">
      <c r="M300" t="str">
        <f t="shared" si="4"/>
        <v xml:space="preserve"> </v>
      </c>
    </row>
    <row r="301" spans="13:13" ht="15" customHeight="1" x14ac:dyDescent="0.2">
      <c r="M301" t="str">
        <f t="shared" si="4"/>
        <v xml:space="preserve"> </v>
      </c>
    </row>
    <row r="302" spans="13:13" ht="15" customHeight="1" x14ac:dyDescent="0.2">
      <c r="M302" t="str">
        <f t="shared" si="4"/>
        <v xml:space="preserve"> </v>
      </c>
    </row>
    <row r="303" spans="13:13" ht="15" customHeight="1" x14ac:dyDescent="0.2">
      <c r="M303" t="str">
        <f t="shared" si="4"/>
        <v xml:space="preserve"> </v>
      </c>
    </row>
    <row r="304" spans="13:13" ht="15" customHeight="1" x14ac:dyDescent="0.2">
      <c r="M304" t="str">
        <f t="shared" si="4"/>
        <v xml:space="preserve"> </v>
      </c>
    </row>
    <row r="305" spans="13:13" ht="15" customHeight="1" x14ac:dyDescent="0.2">
      <c r="M305" t="str">
        <f t="shared" si="4"/>
        <v xml:space="preserve"> </v>
      </c>
    </row>
    <row r="306" spans="13:13" ht="15" customHeight="1" x14ac:dyDescent="0.2">
      <c r="M306" t="str">
        <f t="shared" si="4"/>
        <v xml:space="preserve"> </v>
      </c>
    </row>
    <row r="307" spans="13:13" ht="15" customHeight="1" x14ac:dyDescent="0.2">
      <c r="M307" t="str">
        <f t="shared" si="4"/>
        <v xml:space="preserve"> </v>
      </c>
    </row>
    <row r="308" spans="13:13" ht="15" customHeight="1" x14ac:dyDescent="0.2">
      <c r="M308" t="str">
        <f t="shared" si="4"/>
        <v xml:space="preserve"> </v>
      </c>
    </row>
    <row r="309" spans="13:13" ht="15" customHeight="1" x14ac:dyDescent="0.2">
      <c r="M309" t="str">
        <f t="shared" si="4"/>
        <v xml:space="preserve"> </v>
      </c>
    </row>
    <row r="310" spans="13:13" ht="15" customHeight="1" x14ac:dyDescent="0.2">
      <c r="M310" t="str">
        <f t="shared" si="4"/>
        <v xml:space="preserve"> </v>
      </c>
    </row>
    <row r="311" spans="13:13" ht="15" customHeight="1" x14ac:dyDescent="0.2">
      <c r="M311" t="str">
        <f t="shared" si="4"/>
        <v xml:space="preserve"> </v>
      </c>
    </row>
    <row r="312" spans="13:13" ht="15" customHeight="1" x14ac:dyDescent="0.2">
      <c r="M312" t="str">
        <f t="shared" si="4"/>
        <v xml:space="preserve"> </v>
      </c>
    </row>
    <row r="313" spans="13:13" ht="15" customHeight="1" x14ac:dyDescent="0.2">
      <c r="M313" t="str">
        <f t="shared" si="4"/>
        <v xml:space="preserve"> </v>
      </c>
    </row>
    <row r="314" spans="13:13" ht="15" customHeight="1" x14ac:dyDescent="0.2">
      <c r="M314" t="str">
        <f t="shared" si="4"/>
        <v xml:space="preserve"> </v>
      </c>
    </row>
    <row r="315" spans="13:13" ht="15" customHeight="1" x14ac:dyDescent="0.2">
      <c r="M315" t="str">
        <f t="shared" si="4"/>
        <v xml:space="preserve"> </v>
      </c>
    </row>
    <row r="316" spans="13:13" ht="15" customHeight="1" x14ac:dyDescent="0.2">
      <c r="M316" t="str">
        <f t="shared" si="4"/>
        <v xml:space="preserve"> </v>
      </c>
    </row>
    <row r="317" spans="13:13" ht="15" customHeight="1" x14ac:dyDescent="0.2">
      <c r="M317" t="str">
        <f t="shared" si="4"/>
        <v xml:space="preserve"> </v>
      </c>
    </row>
    <row r="318" spans="13:13" ht="15" customHeight="1" x14ac:dyDescent="0.2">
      <c r="M318" t="str">
        <f t="shared" si="4"/>
        <v xml:space="preserve"> </v>
      </c>
    </row>
    <row r="319" spans="13:13" ht="15" customHeight="1" x14ac:dyDescent="0.2">
      <c r="M319" t="str">
        <f t="shared" si="4"/>
        <v xml:space="preserve"> </v>
      </c>
    </row>
    <row r="320" spans="13:13" ht="15" customHeight="1" x14ac:dyDescent="0.2">
      <c r="M320" t="str">
        <f t="shared" si="4"/>
        <v xml:space="preserve"> </v>
      </c>
    </row>
    <row r="321" spans="13:13" ht="15" customHeight="1" x14ac:dyDescent="0.2">
      <c r="M321" t="str">
        <f t="shared" si="4"/>
        <v xml:space="preserve"> </v>
      </c>
    </row>
    <row r="322" spans="13:13" ht="15" customHeight="1" x14ac:dyDescent="0.2">
      <c r="M322" t="str">
        <f t="shared" si="4"/>
        <v xml:space="preserve"> </v>
      </c>
    </row>
    <row r="323" spans="13:13" ht="15" customHeight="1" x14ac:dyDescent="0.2">
      <c r="M323" t="str">
        <f t="shared" si="4"/>
        <v xml:space="preserve"> </v>
      </c>
    </row>
    <row r="324" spans="13:13" ht="15" customHeight="1" x14ac:dyDescent="0.2">
      <c r="M324" t="str">
        <f t="shared" si="4"/>
        <v xml:space="preserve"> </v>
      </c>
    </row>
    <row r="325" spans="13:13" ht="15" customHeight="1" x14ac:dyDescent="0.2">
      <c r="M325" t="str">
        <f t="shared" si="4"/>
        <v xml:space="preserve"> </v>
      </c>
    </row>
    <row r="326" spans="13:13" ht="15" customHeight="1" x14ac:dyDescent="0.2">
      <c r="M326" t="str">
        <f t="shared" si="4"/>
        <v xml:space="preserve"> </v>
      </c>
    </row>
    <row r="327" spans="13:13" ht="15" customHeight="1" x14ac:dyDescent="0.2">
      <c r="M327" t="str">
        <f t="shared" si="4"/>
        <v xml:space="preserve"> </v>
      </c>
    </row>
    <row r="328" spans="13:13" ht="15" customHeight="1" x14ac:dyDescent="0.2">
      <c r="M328" t="str">
        <f t="shared" si="4"/>
        <v xml:space="preserve"> </v>
      </c>
    </row>
    <row r="329" spans="13:13" ht="15" customHeight="1" x14ac:dyDescent="0.2">
      <c r="M329" t="str">
        <f t="shared" si="4"/>
        <v xml:space="preserve"> </v>
      </c>
    </row>
    <row r="330" spans="13:13" ht="15" customHeight="1" x14ac:dyDescent="0.2">
      <c r="M330" t="str">
        <f t="shared" si="4"/>
        <v xml:space="preserve"> </v>
      </c>
    </row>
    <row r="331" spans="13:13" ht="15" customHeight="1" x14ac:dyDescent="0.2">
      <c r="M331" t="str">
        <f t="shared" si="4"/>
        <v xml:space="preserve"> </v>
      </c>
    </row>
    <row r="332" spans="13:13" ht="15" customHeight="1" x14ac:dyDescent="0.2">
      <c r="M332" t="str">
        <f t="shared" si="4"/>
        <v xml:space="preserve"> </v>
      </c>
    </row>
    <row r="333" spans="13:13" ht="15" customHeight="1" x14ac:dyDescent="0.2">
      <c r="M333" t="str">
        <f t="shared" si="4"/>
        <v xml:space="preserve"> </v>
      </c>
    </row>
    <row r="334" spans="13:13" ht="15" customHeight="1" x14ac:dyDescent="0.2">
      <c r="M334" t="str">
        <f t="shared" si="4"/>
        <v xml:space="preserve"> </v>
      </c>
    </row>
    <row r="335" spans="13:13" ht="15" customHeight="1" x14ac:dyDescent="0.2">
      <c r="M335" t="str">
        <f t="shared" si="4"/>
        <v xml:space="preserve"> </v>
      </c>
    </row>
    <row r="336" spans="13:13" ht="15" customHeight="1" x14ac:dyDescent="0.2">
      <c r="M336" t="str">
        <f t="shared" si="4"/>
        <v xml:space="preserve"> </v>
      </c>
    </row>
    <row r="337" spans="13:13" ht="15" customHeight="1" x14ac:dyDescent="0.2">
      <c r="M337" t="str">
        <f t="shared" si="4"/>
        <v xml:space="preserve"> </v>
      </c>
    </row>
    <row r="338" spans="13:13" ht="15" customHeight="1" x14ac:dyDescent="0.2">
      <c r="M338" t="str">
        <f t="shared" si="4"/>
        <v xml:space="preserve"> </v>
      </c>
    </row>
    <row r="339" spans="13:13" ht="15" customHeight="1" x14ac:dyDescent="0.2">
      <c r="M339" t="str">
        <f t="shared" si="4"/>
        <v xml:space="preserve"> </v>
      </c>
    </row>
    <row r="340" spans="13:13" ht="15" customHeight="1" x14ac:dyDescent="0.2">
      <c r="M340" t="str">
        <f t="shared" si="4"/>
        <v xml:space="preserve"> </v>
      </c>
    </row>
    <row r="341" spans="13:13" ht="15" customHeight="1" x14ac:dyDescent="0.2">
      <c r="M341" t="str">
        <f t="shared" si="4"/>
        <v xml:space="preserve"> </v>
      </c>
    </row>
    <row r="342" spans="13:13" ht="15" customHeight="1" x14ac:dyDescent="0.2">
      <c r="M342" t="str">
        <f t="shared" si="4"/>
        <v xml:space="preserve"> </v>
      </c>
    </row>
    <row r="343" spans="13:13" ht="15" customHeight="1" x14ac:dyDescent="0.2">
      <c r="M343" t="str">
        <f t="shared" si="4"/>
        <v xml:space="preserve"> </v>
      </c>
    </row>
    <row r="344" spans="13:13" ht="15" customHeight="1" x14ac:dyDescent="0.2">
      <c r="M344" t="str">
        <f t="shared" si="4"/>
        <v xml:space="preserve"> </v>
      </c>
    </row>
    <row r="345" spans="13:13" ht="15" customHeight="1" x14ac:dyDescent="0.2">
      <c r="M345" t="str">
        <f t="shared" si="4"/>
        <v xml:space="preserve"> </v>
      </c>
    </row>
    <row r="346" spans="13:13" ht="15" customHeight="1" x14ac:dyDescent="0.2">
      <c r="M346" t="str">
        <f t="shared" si="4"/>
        <v xml:space="preserve"> </v>
      </c>
    </row>
    <row r="347" spans="13:13" ht="15" customHeight="1" x14ac:dyDescent="0.2">
      <c r="M347" t="str">
        <f t="shared" si="4"/>
        <v xml:space="preserve"> </v>
      </c>
    </row>
    <row r="348" spans="13:13" ht="15" customHeight="1" x14ac:dyDescent="0.2">
      <c r="M348" t="str">
        <f t="shared" si="4"/>
        <v xml:space="preserve"> </v>
      </c>
    </row>
    <row r="349" spans="13:13" ht="15" customHeight="1" x14ac:dyDescent="0.2">
      <c r="M349" t="str">
        <f t="shared" si="4"/>
        <v xml:space="preserve"> </v>
      </c>
    </row>
    <row r="350" spans="13:13" ht="15" customHeight="1" x14ac:dyDescent="0.2">
      <c r="M350" t="str">
        <f t="shared" si="4"/>
        <v xml:space="preserve"> </v>
      </c>
    </row>
    <row r="351" spans="13:13" ht="15" customHeight="1" x14ac:dyDescent="0.2">
      <c r="M351" t="str">
        <f t="shared" si="4"/>
        <v xml:space="preserve"> </v>
      </c>
    </row>
    <row r="352" spans="13:13" ht="15" customHeight="1" x14ac:dyDescent="0.2">
      <c r="M352" t="str">
        <f t="shared" si="4"/>
        <v xml:space="preserve"> </v>
      </c>
    </row>
    <row r="353" spans="13:13" ht="15" customHeight="1" x14ac:dyDescent="0.2">
      <c r="M353" t="str">
        <f t="shared" si="4"/>
        <v xml:space="preserve"> </v>
      </c>
    </row>
    <row r="354" spans="13:13" ht="15" customHeight="1" x14ac:dyDescent="0.2">
      <c r="M354" t="str">
        <f t="shared" ref="M354:M417" si="5">A354&amp;" "&amp;B354</f>
        <v xml:space="preserve"> </v>
      </c>
    </row>
    <row r="355" spans="13:13" ht="15" customHeight="1" x14ac:dyDescent="0.2">
      <c r="M355" t="str">
        <f t="shared" si="5"/>
        <v xml:space="preserve"> </v>
      </c>
    </row>
    <row r="356" spans="13:13" ht="15" customHeight="1" x14ac:dyDescent="0.2">
      <c r="M356" t="str">
        <f t="shared" si="5"/>
        <v xml:space="preserve"> </v>
      </c>
    </row>
    <row r="357" spans="13:13" ht="15" customHeight="1" x14ac:dyDescent="0.2">
      <c r="M357" t="str">
        <f t="shared" si="5"/>
        <v xml:space="preserve"> </v>
      </c>
    </row>
    <row r="358" spans="13:13" ht="15" customHeight="1" x14ac:dyDescent="0.2">
      <c r="M358" t="str">
        <f t="shared" si="5"/>
        <v xml:space="preserve"> </v>
      </c>
    </row>
    <row r="359" spans="13:13" ht="15" customHeight="1" x14ac:dyDescent="0.2">
      <c r="M359" t="str">
        <f t="shared" si="5"/>
        <v xml:space="preserve"> </v>
      </c>
    </row>
    <row r="360" spans="13:13" ht="15" customHeight="1" x14ac:dyDescent="0.2">
      <c r="M360" t="str">
        <f t="shared" si="5"/>
        <v xml:space="preserve"> </v>
      </c>
    </row>
    <row r="361" spans="13:13" ht="15" customHeight="1" x14ac:dyDescent="0.2">
      <c r="M361" t="str">
        <f t="shared" si="5"/>
        <v xml:space="preserve"> </v>
      </c>
    </row>
    <row r="362" spans="13:13" ht="15" customHeight="1" x14ac:dyDescent="0.2">
      <c r="M362" t="str">
        <f t="shared" si="5"/>
        <v xml:space="preserve"> </v>
      </c>
    </row>
    <row r="363" spans="13:13" ht="15" customHeight="1" x14ac:dyDescent="0.2">
      <c r="M363" t="str">
        <f t="shared" si="5"/>
        <v xml:space="preserve"> </v>
      </c>
    </row>
    <row r="364" spans="13:13" ht="15" customHeight="1" x14ac:dyDescent="0.2">
      <c r="M364" t="str">
        <f t="shared" si="5"/>
        <v xml:space="preserve"> </v>
      </c>
    </row>
    <row r="365" spans="13:13" ht="15" customHeight="1" x14ac:dyDescent="0.2">
      <c r="M365" t="str">
        <f t="shared" si="5"/>
        <v xml:space="preserve"> </v>
      </c>
    </row>
    <row r="366" spans="13:13" ht="15" customHeight="1" x14ac:dyDescent="0.2">
      <c r="M366" t="str">
        <f t="shared" si="5"/>
        <v xml:space="preserve"> </v>
      </c>
    </row>
    <row r="367" spans="13:13" ht="15" customHeight="1" x14ac:dyDescent="0.2">
      <c r="M367" t="str">
        <f t="shared" si="5"/>
        <v xml:space="preserve"> </v>
      </c>
    </row>
    <row r="368" spans="13:13" ht="15" customHeight="1" x14ac:dyDescent="0.2">
      <c r="M368" t="str">
        <f t="shared" si="5"/>
        <v xml:space="preserve"> </v>
      </c>
    </row>
    <row r="369" spans="13:13" ht="15" customHeight="1" x14ac:dyDescent="0.2">
      <c r="M369" t="str">
        <f t="shared" si="5"/>
        <v xml:space="preserve"> </v>
      </c>
    </row>
    <row r="370" spans="13:13" ht="15" customHeight="1" x14ac:dyDescent="0.2">
      <c r="M370" t="str">
        <f t="shared" si="5"/>
        <v xml:space="preserve"> </v>
      </c>
    </row>
    <row r="371" spans="13:13" ht="15" customHeight="1" x14ac:dyDescent="0.2">
      <c r="M371" t="str">
        <f t="shared" si="5"/>
        <v xml:space="preserve"> </v>
      </c>
    </row>
    <row r="372" spans="13:13" ht="15" customHeight="1" x14ac:dyDescent="0.2">
      <c r="M372" t="str">
        <f t="shared" si="5"/>
        <v xml:space="preserve"> </v>
      </c>
    </row>
    <row r="373" spans="13:13" ht="15" customHeight="1" x14ac:dyDescent="0.2">
      <c r="M373" t="str">
        <f t="shared" si="5"/>
        <v xml:space="preserve"> </v>
      </c>
    </row>
    <row r="374" spans="13:13" ht="15" customHeight="1" x14ac:dyDescent="0.2">
      <c r="M374" t="str">
        <f t="shared" si="5"/>
        <v xml:space="preserve"> </v>
      </c>
    </row>
    <row r="375" spans="13:13" ht="15" customHeight="1" x14ac:dyDescent="0.2">
      <c r="M375" t="str">
        <f t="shared" si="5"/>
        <v xml:space="preserve"> </v>
      </c>
    </row>
    <row r="376" spans="13:13" ht="15" customHeight="1" x14ac:dyDescent="0.2">
      <c r="M376" t="str">
        <f t="shared" si="5"/>
        <v xml:space="preserve"> </v>
      </c>
    </row>
    <row r="377" spans="13:13" ht="15" customHeight="1" x14ac:dyDescent="0.2">
      <c r="M377" t="str">
        <f t="shared" si="5"/>
        <v xml:space="preserve"> </v>
      </c>
    </row>
    <row r="378" spans="13:13" ht="15" customHeight="1" x14ac:dyDescent="0.2">
      <c r="M378" t="str">
        <f t="shared" si="5"/>
        <v xml:space="preserve"> </v>
      </c>
    </row>
    <row r="379" spans="13:13" ht="15" customHeight="1" x14ac:dyDescent="0.2">
      <c r="M379" t="str">
        <f t="shared" si="5"/>
        <v xml:space="preserve"> </v>
      </c>
    </row>
    <row r="380" spans="13:13" ht="15" customHeight="1" x14ac:dyDescent="0.2">
      <c r="M380" t="str">
        <f t="shared" si="5"/>
        <v xml:space="preserve"> </v>
      </c>
    </row>
    <row r="381" spans="13:13" ht="15" customHeight="1" x14ac:dyDescent="0.2">
      <c r="M381" t="str">
        <f t="shared" si="5"/>
        <v xml:space="preserve"> </v>
      </c>
    </row>
    <row r="382" spans="13:13" ht="15" customHeight="1" x14ac:dyDescent="0.2">
      <c r="M382" t="str">
        <f t="shared" si="5"/>
        <v xml:space="preserve"> </v>
      </c>
    </row>
    <row r="383" spans="13:13" ht="15" customHeight="1" x14ac:dyDescent="0.2">
      <c r="M383" t="str">
        <f t="shared" si="5"/>
        <v xml:space="preserve"> </v>
      </c>
    </row>
    <row r="384" spans="13:13" ht="15" customHeight="1" x14ac:dyDescent="0.2">
      <c r="M384" t="str">
        <f t="shared" si="5"/>
        <v xml:space="preserve"> </v>
      </c>
    </row>
    <row r="385" spans="13:13" ht="15" customHeight="1" x14ac:dyDescent="0.2">
      <c r="M385" t="str">
        <f t="shared" si="5"/>
        <v xml:space="preserve"> </v>
      </c>
    </row>
    <row r="386" spans="13:13" ht="15" customHeight="1" x14ac:dyDescent="0.2">
      <c r="M386" t="str">
        <f t="shared" si="5"/>
        <v xml:space="preserve"> </v>
      </c>
    </row>
    <row r="387" spans="13:13" ht="15" customHeight="1" x14ac:dyDescent="0.2">
      <c r="M387" t="str">
        <f t="shared" si="5"/>
        <v xml:space="preserve"> </v>
      </c>
    </row>
    <row r="388" spans="13:13" ht="15" customHeight="1" x14ac:dyDescent="0.2">
      <c r="M388" t="str">
        <f t="shared" si="5"/>
        <v xml:space="preserve"> </v>
      </c>
    </row>
    <row r="389" spans="13:13" ht="15" customHeight="1" x14ac:dyDescent="0.2">
      <c r="M389" t="str">
        <f t="shared" si="5"/>
        <v xml:space="preserve"> </v>
      </c>
    </row>
    <row r="390" spans="13:13" ht="15" customHeight="1" x14ac:dyDescent="0.2">
      <c r="M390" t="str">
        <f t="shared" si="5"/>
        <v xml:space="preserve"> </v>
      </c>
    </row>
    <row r="391" spans="13:13" ht="15" customHeight="1" x14ac:dyDescent="0.2">
      <c r="M391" t="str">
        <f t="shared" si="5"/>
        <v xml:space="preserve"> </v>
      </c>
    </row>
    <row r="392" spans="13:13" ht="15" customHeight="1" x14ac:dyDescent="0.2">
      <c r="M392" t="str">
        <f t="shared" si="5"/>
        <v xml:space="preserve"> </v>
      </c>
    </row>
    <row r="393" spans="13:13" ht="15" customHeight="1" x14ac:dyDescent="0.2">
      <c r="M393" t="str">
        <f t="shared" si="5"/>
        <v xml:space="preserve"> </v>
      </c>
    </row>
    <row r="394" spans="13:13" ht="15" customHeight="1" x14ac:dyDescent="0.2">
      <c r="M394" t="str">
        <f t="shared" si="5"/>
        <v xml:space="preserve"> </v>
      </c>
    </row>
    <row r="395" spans="13:13" ht="15" customHeight="1" x14ac:dyDescent="0.2">
      <c r="M395" t="str">
        <f t="shared" si="5"/>
        <v xml:space="preserve"> </v>
      </c>
    </row>
    <row r="396" spans="13:13" ht="15" customHeight="1" x14ac:dyDescent="0.2">
      <c r="M396" t="str">
        <f t="shared" si="5"/>
        <v xml:space="preserve"> </v>
      </c>
    </row>
    <row r="397" spans="13:13" ht="15" customHeight="1" x14ac:dyDescent="0.2">
      <c r="M397" t="str">
        <f t="shared" si="5"/>
        <v xml:space="preserve"> </v>
      </c>
    </row>
    <row r="398" spans="13:13" ht="15" customHeight="1" x14ac:dyDescent="0.2">
      <c r="M398" t="str">
        <f t="shared" si="5"/>
        <v xml:space="preserve"> </v>
      </c>
    </row>
    <row r="399" spans="13:13" ht="15" customHeight="1" x14ac:dyDescent="0.2">
      <c r="M399" t="str">
        <f t="shared" si="5"/>
        <v xml:space="preserve"> </v>
      </c>
    </row>
    <row r="400" spans="13:13" ht="15" customHeight="1" x14ac:dyDescent="0.2">
      <c r="M400" t="str">
        <f t="shared" si="5"/>
        <v xml:space="preserve"> </v>
      </c>
    </row>
    <row r="401" spans="13:13" ht="15" customHeight="1" x14ac:dyDescent="0.2">
      <c r="M401" t="str">
        <f t="shared" si="5"/>
        <v xml:space="preserve"> </v>
      </c>
    </row>
    <row r="402" spans="13:13" ht="15" customHeight="1" x14ac:dyDescent="0.2">
      <c r="M402" t="str">
        <f t="shared" si="5"/>
        <v xml:space="preserve"> </v>
      </c>
    </row>
    <row r="403" spans="13:13" ht="15" customHeight="1" x14ac:dyDescent="0.2">
      <c r="M403" t="str">
        <f t="shared" si="5"/>
        <v xml:space="preserve"> </v>
      </c>
    </row>
    <row r="404" spans="13:13" ht="15" customHeight="1" x14ac:dyDescent="0.2">
      <c r="M404" t="str">
        <f t="shared" si="5"/>
        <v xml:space="preserve"> </v>
      </c>
    </row>
    <row r="405" spans="13:13" ht="15" customHeight="1" x14ac:dyDescent="0.2">
      <c r="M405" t="str">
        <f t="shared" si="5"/>
        <v xml:space="preserve"> </v>
      </c>
    </row>
    <row r="406" spans="13:13" ht="15" customHeight="1" x14ac:dyDescent="0.2">
      <c r="M406" t="str">
        <f t="shared" si="5"/>
        <v xml:space="preserve"> </v>
      </c>
    </row>
    <row r="407" spans="13:13" ht="15" customHeight="1" x14ac:dyDescent="0.2">
      <c r="M407" t="str">
        <f t="shared" si="5"/>
        <v xml:space="preserve"> </v>
      </c>
    </row>
    <row r="408" spans="13:13" ht="15" customHeight="1" x14ac:dyDescent="0.2">
      <c r="M408" t="str">
        <f t="shared" si="5"/>
        <v xml:space="preserve"> </v>
      </c>
    </row>
    <row r="409" spans="13:13" ht="15" customHeight="1" x14ac:dyDescent="0.2">
      <c r="M409" t="str">
        <f t="shared" si="5"/>
        <v xml:space="preserve"> </v>
      </c>
    </row>
    <row r="410" spans="13:13" ht="15" customHeight="1" x14ac:dyDescent="0.2">
      <c r="M410" t="str">
        <f t="shared" si="5"/>
        <v xml:space="preserve"> </v>
      </c>
    </row>
    <row r="411" spans="13:13" ht="15" customHeight="1" x14ac:dyDescent="0.2">
      <c r="M411" t="str">
        <f t="shared" si="5"/>
        <v xml:space="preserve"> </v>
      </c>
    </row>
    <row r="412" spans="13:13" ht="15" customHeight="1" x14ac:dyDescent="0.2">
      <c r="M412" t="str">
        <f t="shared" si="5"/>
        <v xml:space="preserve"> </v>
      </c>
    </row>
    <row r="413" spans="13:13" ht="15" customHeight="1" x14ac:dyDescent="0.2">
      <c r="M413" t="str">
        <f t="shared" si="5"/>
        <v xml:space="preserve"> </v>
      </c>
    </row>
    <row r="414" spans="13:13" ht="15" customHeight="1" x14ac:dyDescent="0.2">
      <c r="M414" t="str">
        <f t="shared" si="5"/>
        <v xml:space="preserve"> </v>
      </c>
    </row>
    <row r="415" spans="13:13" ht="15" customHeight="1" x14ac:dyDescent="0.2">
      <c r="M415" t="str">
        <f t="shared" si="5"/>
        <v xml:space="preserve"> </v>
      </c>
    </row>
    <row r="416" spans="13:13" ht="15" customHeight="1" x14ac:dyDescent="0.2">
      <c r="M416" t="str">
        <f t="shared" si="5"/>
        <v xml:space="preserve"> </v>
      </c>
    </row>
    <row r="417" spans="13:13" ht="15" customHeight="1" x14ac:dyDescent="0.2">
      <c r="M417" t="str">
        <f t="shared" si="5"/>
        <v xml:space="preserve"> </v>
      </c>
    </row>
    <row r="418" spans="13:13" ht="15" customHeight="1" x14ac:dyDescent="0.2">
      <c r="M418" t="str">
        <f t="shared" ref="M418:M481" si="6">A418&amp;" "&amp;B418</f>
        <v xml:space="preserve"> </v>
      </c>
    </row>
    <row r="419" spans="13:13" ht="15" customHeight="1" x14ac:dyDescent="0.2">
      <c r="M419" t="str">
        <f t="shared" si="6"/>
        <v xml:space="preserve"> </v>
      </c>
    </row>
    <row r="420" spans="13:13" ht="15" customHeight="1" x14ac:dyDescent="0.2">
      <c r="M420" t="str">
        <f t="shared" si="6"/>
        <v xml:space="preserve"> </v>
      </c>
    </row>
    <row r="421" spans="13:13" ht="15" customHeight="1" x14ac:dyDescent="0.2">
      <c r="M421" t="str">
        <f t="shared" si="6"/>
        <v xml:space="preserve"> </v>
      </c>
    </row>
    <row r="422" spans="13:13" ht="15" customHeight="1" x14ac:dyDescent="0.2">
      <c r="M422" t="str">
        <f t="shared" si="6"/>
        <v xml:space="preserve"> </v>
      </c>
    </row>
    <row r="423" spans="13:13" ht="15" customHeight="1" x14ac:dyDescent="0.2">
      <c r="M423" t="str">
        <f t="shared" si="6"/>
        <v xml:space="preserve"> </v>
      </c>
    </row>
    <row r="424" spans="13:13" ht="15" customHeight="1" x14ac:dyDescent="0.2">
      <c r="M424" t="str">
        <f t="shared" si="6"/>
        <v xml:space="preserve"> </v>
      </c>
    </row>
    <row r="425" spans="13:13" ht="15" customHeight="1" x14ac:dyDescent="0.2">
      <c r="M425" t="str">
        <f t="shared" si="6"/>
        <v xml:space="preserve"> </v>
      </c>
    </row>
    <row r="426" spans="13:13" ht="15" customHeight="1" x14ac:dyDescent="0.2">
      <c r="M426" t="str">
        <f t="shared" si="6"/>
        <v xml:space="preserve"> </v>
      </c>
    </row>
    <row r="427" spans="13:13" ht="15" customHeight="1" x14ac:dyDescent="0.2">
      <c r="M427" t="str">
        <f t="shared" si="6"/>
        <v xml:space="preserve"> </v>
      </c>
    </row>
    <row r="428" spans="13:13" ht="15" customHeight="1" x14ac:dyDescent="0.2">
      <c r="M428" t="str">
        <f t="shared" si="6"/>
        <v xml:space="preserve"> </v>
      </c>
    </row>
    <row r="429" spans="13:13" ht="15" customHeight="1" x14ac:dyDescent="0.2">
      <c r="M429" t="str">
        <f t="shared" si="6"/>
        <v xml:space="preserve"> </v>
      </c>
    </row>
    <row r="430" spans="13:13" ht="15" customHeight="1" x14ac:dyDescent="0.2">
      <c r="M430" t="str">
        <f t="shared" si="6"/>
        <v xml:space="preserve"> </v>
      </c>
    </row>
    <row r="431" spans="13:13" ht="15" customHeight="1" x14ac:dyDescent="0.2">
      <c r="M431" t="str">
        <f t="shared" si="6"/>
        <v xml:space="preserve"> </v>
      </c>
    </row>
    <row r="432" spans="13:13" ht="15" customHeight="1" x14ac:dyDescent="0.2">
      <c r="M432" t="str">
        <f t="shared" si="6"/>
        <v xml:space="preserve"> </v>
      </c>
    </row>
    <row r="433" spans="13:13" ht="15" customHeight="1" x14ac:dyDescent="0.2">
      <c r="M433" t="str">
        <f t="shared" si="6"/>
        <v xml:space="preserve"> </v>
      </c>
    </row>
    <row r="434" spans="13:13" ht="15" customHeight="1" x14ac:dyDescent="0.2">
      <c r="M434" t="str">
        <f t="shared" si="6"/>
        <v xml:space="preserve"> </v>
      </c>
    </row>
    <row r="435" spans="13:13" ht="15" customHeight="1" x14ac:dyDescent="0.2">
      <c r="M435" t="str">
        <f t="shared" si="6"/>
        <v xml:space="preserve"> </v>
      </c>
    </row>
    <row r="436" spans="13:13" ht="15" customHeight="1" x14ac:dyDescent="0.2">
      <c r="M436" t="str">
        <f t="shared" si="6"/>
        <v xml:space="preserve"> </v>
      </c>
    </row>
    <row r="437" spans="13:13" ht="15" customHeight="1" x14ac:dyDescent="0.2">
      <c r="M437" t="str">
        <f t="shared" si="6"/>
        <v xml:space="preserve"> </v>
      </c>
    </row>
    <row r="438" spans="13:13" ht="15" customHeight="1" x14ac:dyDescent="0.2">
      <c r="M438" t="str">
        <f t="shared" si="6"/>
        <v xml:space="preserve"> </v>
      </c>
    </row>
    <row r="439" spans="13:13" ht="15" customHeight="1" x14ac:dyDescent="0.2">
      <c r="M439" t="str">
        <f t="shared" si="6"/>
        <v xml:space="preserve"> </v>
      </c>
    </row>
    <row r="440" spans="13:13" ht="15" customHeight="1" x14ac:dyDescent="0.2">
      <c r="M440" t="str">
        <f t="shared" si="6"/>
        <v xml:space="preserve"> </v>
      </c>
    </row>
    <row r="441" spans="13:13" ht="15" customHeight="1" x14ac:dyDescent="0.2">
      <c r="M441" t="str">
        <f t="shared" si="6"/>
        <v xml:space="preserve"> </v>
      </c>
    </row>
    <row r="442" spans="13:13" ht="15" customHeight="1" x14ac:dyDescent="0.2">
      <c r="M442" t="str">
        <f t="shared" si="6"/>
        <v xml:space="preserve"> </v>
      </c>
    </row>
    <row r="443" spans="13:13" ht="15" customHeight="1" x14ac:dyDescent="0.2">
      <c r="M443" t="str">
        <f t="shared" si="6"/>
        <v xml:space="preserve"> </v>
      </c>
    </row>
    <row r="444" spans="13:13" ht="15" customHeight="1" x14ac:dyDescent="0.2">
      <c r="M444" t="str">
        <f t="shared" si="6"/>
        <v xml:space="preserve"> </v>
      </c>
    </row>
    <row r="445" spans="13:13" ht="15" customHeight="1" x14ac:dyDescent="0.2">
      <c r="M445" t="str">
        <f t="shared" si="6"/>
        <v xml:space="preserve"> </v>
      </c>
    </row>
    <row r="446" spans="13:13" ht="15" customHeight="1" x14ac:dyDescent="0.2">
      <c r="M446" t="str">
        <f t="shared" si="6"/>
        <v xml:space="preserve"> </v>
      </c>
    </row>
    <row r="447" spans="13:13" ht="15" customHeight="1" x14ac:dyDescent="0.2">
      <c r="M447" t="str">
        <f t="shared" si="6"/>
        <v xml:space="preserve"> </v>
      </c>
    </row>
    <row r="448" spans="13:13" ht="15" customHeight="1" x14ac:dyDescent="0.2">
      <c r="M448" t="str">
        <f t="shared" si="6"/>
        <v xml:space="preserve"> </v>
      </c>
    </row>
    <row r="449" spans="13:13" ht="15" customHeight="1" x14ac:dyDescent="0.2">
      <c r="M449" t="str">
        <f t="shared" si="6"/>
        <v xml:space="preserve"> </v>
      </c>
    </row>
    <row r="450" spans="13:13" ht="15" customHeight="1" x14ac:dyDescent="0.2">
      <c r="M450" t="str">
        <f t="shared" si="6"/>
        <v xml:space="preserve"> </v>
      </c>
    </row>
    <row r="451" spans="13:13" ht="15" customHeight="1" x14ac:dyDescent="0.2">
      <c r="M451" t="str">
        <f t="shared" si="6"/>
        <v xml:space="preserve"> </v>
      </c>
    </row>
    <row r="452" spans="13:13" ht="15" customHeight="1" x14ac:dyDescent="0.2">
      <c r="M452" t="str">
        <f t="shared" si="6"/>
        <v xml:space="preserve"> </v>
      </c>
    </row>
    <row r="453" spans="13:13" ht="15" customHeight="1" x14ac:dyDescent="0.2">
      <c r="M453" t="str">
        <f t="shared" si="6"/>
        <v xml:space="preserve"> </v>
      </c>
    </row>
    <row r="454" spans="13:13" ht="15" customHeight="1" x14ac:dyDescent="0.2">
      <c r="M454" t="str">
        <f t="shared" si="6"/>
        <v xml:space="preserve"> </v>
      </c>
    </row>
    <row r="455" spans="13:13" ht="15" customHeight="1" x14ac:dyDescent="0.2">
      <c r="M455" t="str">
        <f t="shared" si="6"/>
        <v xml:space="preserve"> </v>
      </c>
    </row>
    <row r="456" spans="13:13" ht="15" customHeight="1" x14ac:dyDescent="0.2">
      <c r="M456" t="str">
        <f t="shared" si="6"/>
        <v xml:space="preserve"> </v>
      </c>
    </row>
    <row r="457" spans="13:13" ht="15" customHeight="1" x14ac:dyDescent="0.2">
      <c r="M457" t="str">
        <f t="shared" si="6"/>
        <v xml:space="preserve"> </v>
      </c>
    </row>
    <row r="458" spans="13:13" ht="15" customHeight="1" x14ac:dyDescent="0.2">
      <c r="M458" t="str">
        <f t="shared" si="6"/>
        <v xml:space="preserve"> </v>
      </c>
    </row>
    <row r="459" spans="13:13" ht="15" customHeight="1" x14ac:dyDescent="0.2">
      <c r="M459" t="str">
        <f t="shared" si="6"/>
        <v xml:space="preserve"> </v>
      </c>
    </row>
    <row r="460" spans="13:13" ht="15" customHeight="1" x14ac:dyDescent="0.2">
      <c r="M460" t="str">
        <f t="shared" si="6"/>
        <v xml:space="preserve"> </v>
      </c>
    </row>
    <row r="461" spans="13:13" ht="15" customHeight="1" x14ac:dyDescent="0.2">
      <c r="M461" t="str">
        <f t="shared" si="6"/>
        <v xml:space="preserve"> </v>
      </c>
    </row>
    <row r="462" spans="13:13" ht="15" customHeight="1" x14ac:dyDescent="0.2">
      <c r="M462" t="str">
        <f t="shared" si="6"/>
        <v xml:space="preserve"> </v>
      </c>
    </row>
    <row r="463" spans="13:13" ht="15" customHeight="1" x14ac:dyDescent="0.2">
      <c r="M463" t="str">
        <f t="shared" si="6"/>
        <v xml:space="preserve"> </v>
      </c>
    </row>
    <row r="464" spans="13:13" ht="15" customHeight="1" x14ac:dyDescent="0.2">
      <c r="M464" t="str">
        <f t="shared" si="6"/>
        <v xml:space="preserve"> </v>
      </c>
    </row>
    <row r="465" spans="13:13" ht="15" customHeight="1" x14ac:dyDescent="0.2">
      <c r="M465" t="str">
        <f t="shared" si="6"/>
        <v xml:space="preserve"> </v>
      </c>
    </row>
    <row r="466" spans="13:13" ht="15" customHeight="1" x14ac:dyDescent="0.2">
      <c r="M466" t="str">
        <f t="shared" si="6"/>
        <v xml:space="preserve"> </v>
      </c>
    </row>
    <row r="467" spans="13:13" ht="15" customHeight="1" x14ac:dyDescent="0.2">
      <c r="M467" t="str">
        <f t="shared" si="6"/>
        <v xml:space="preserve"> </v>
      </c>
    </row>
    <row r="468" spans="13:13" ht="15" customHeight="1" x14ac:dyDescent="0.2">
      <c r="M468" t="str">
        <f t="shared" si="6"/>
        <v xml:space="preserve"> </v>
      </c>
    </row>
    <row r="469" spans="13:13" ht="15" customHeight="1" x14ac:dyDescent="0.2">
      <c r="M469" t="str">
        <f t="shared" si="6"/>
        <v xml:space="preserve"> </v>
      </c>
    </row>
    <row r="470" spans="13:13" ht="15" customHeight="1" x14ac:dyDescent="0.2">
      <c r="M470" t="str">
        <f t="shared" si="6"/>
        <v xml:space="preserve"> </v>
      </c>
    </row>
    <row r="471" spans="13:13" ht="15" customHeight="1" x14ac:dyDescent="0.2">
      <c r="M471" t="str">
        <f t="shared" si="6"/>
        <v xml:space="preserve"> </v>
      </c>
    </row>
    <row r="472" spans="13:13" ht="15" customHeight="1" x14ac:dyDescent="0.2">
      <c r="M472" t="str">
        <f t="shared" si="6"/>
        <v xml:space="preserve"> </v>
      </c>
    </row>
    <row r="473" spans="13:13" ht="15" customHeight="1" x14ac:dyDescent="0.2">
      <c r="M473" t="str">
        <f t="shared" si="6"/>
        <v xml:space="preserve"> </v>
      </c>
    </row>
    <row r="474" spans="13:13" ht="15" customHeight="1" x14ac:dyDescent="0.2">
      <c r="M474" t="str">
        <f t="shared" si="6"/>
        <v xml:space="preserve"> </v>
      </c>
    </row>
    <row r="475" spans="13:13" ht="15" customHeight="1" x14ac:dyDescent="0.2">
      <c r="M475" t="str">
        <f t="shared" si="6"/>
        <v xml:space="preserve"> </v>
      </c>
    </row>
    <row r="476" spans="13:13" ht="15" customHeight="1" x14ac:dyDescent="0.2">
      <c r="M476" t="str">
        <f t="shared" si="6"/>
        <v xml:space="preserve"> </v>
      </c>
    </row>
    <row r="477" spans="13:13" ht="15" customHeight="1" x14ac:dyDescent="0.2">
      <c r="M477" t="str">
        <f t="shared" si="6"/>
        <v xml:space="preserve"> </v>
      </c>
    </row>
    <row r="478" spans="13:13" ht="15" customHeight="1" x14ac:dyDescent="0.2">
      <c r="M478" t="str">
        <f t="shared" si="6"/>
        <v xml:space="preserve"> </v>
      </c>
    </row>
    <row r="479" spans="13:13" ht="15" customHeight="1" x14ac:dyDescent="0.2">
      <c r="M479" t="str">
        <f t="shared" si="6"/>
        <v xml:space="preserve"> </v>
      </c>
    </row>
    <row r="480" spans="13:13" ht="15" customHeight="1" x14ac:dyDescent="0.2">
      <c r="M480" t="str">
        <f t="shared" si="6"/>
        <v xml:space="preserve"> </v>
      </c>
    </row>
    <row r="481" spans="13:13" ht="15" customHeight="1" x14ac:dyDescent="0.2">
      <c r="M481" t="str">
        <f t="shared" si="6"/>
        <v xml:space="preserve"> </v>
      </c>
    </row>
    <row r="482" spans="13:13" ht="15" customHeight="1" x14ac:dyDescent="0.2">
      <c r="M482" t="str">
        <f t="shared" ref="M482:M545" si="7">A482&amp;" "&amp;B482</f>
        <v xml:space="preserve"> </v>
      </c>
    </row>
    <row r="483" spans="13:13" ht="15" customHeight="1" x14ac:dyDescent="0.2">
      <c r="M483" t="str">
        <f t="shared" si="7"/>
        <v xml:space="preserve"> </v>
      </c>
    </row>
    <row r="484" spans="13:13" ht="15" customHeight="1" x14ac:dyDescent="0.2">
      <c r="M484" t="str">
        <f t="shared" si="7"/>
        <v xml:space="preserve"> </v>
      </c>
    </row>
    <row r="485" spans="13:13" ht="15" customHeight="1" x14ac:dyDescent="0.2">
      <c r="M485" t="str">
        <f t="shared" si="7"/>
        <v xml:space="preserve"> </v>
      </c>
    </row>
    <row r="486" spans="13:13" ht="15" customHeight="1" x14ac:dyDescent="0.2">
      <c r="M486" t="str">
        <f t="shared" si="7"/>
        <v xml:space="preserve"> </v>
      </c>
    </row>
    <row r="487" spans="13:13" ht="15" customHeight="1" x14ac:dyDescent="0.2">
      <c r="M487" t="str">
        <f t="shared" si="7"/>
        <v xml:space="preserve"> </v>
      </c>
    </row>
    <row r="488" spans="13:13" ht="15" customHeight="1" x14ac:dyDescent="0.2">
      <c r="M488" t="str">
        <f t="shared" si="7"/>
        <v xml:space="preserve"> </v>
      </c>
    </row>
    <row r="489" spans="13:13" ht="15" customHeight="1" x14ac:dyDescent="0.2">
      <c r="M489" t="str">
        <f t="shared" si="7"/>
        <v xml:space="preserve"> </v>
      </c>
    </row>
    <row r="490" spans="13:13" ht="15" customHeight="1" x14ac:dyDescent="0.2">
      <c r="M490" t="str">
        <f t="shared" si="7"/>
        <v xml:space="preserve"> </v>
      </c>
    </row>
    <row r="491" spans="13:13" ht="15" customHeight="1" x14ac:dyDescent="0.2">
      <c r="M491" t="str">
        <f t="shared" si="7"/>
        <v xml:space="preserve"> </v>
      </c>
    </row>
    <row r="492" spans="13:13" ht="15" customHeight="1" x14ac:dyDescent="0.2">
      <c r="M492" t="str">
        <f t="shared" si="7"/>
        <v xml:space="preserve"> </v>
      </c>
    </row>
    <row r="493" spans="13:13" ht="15" customHeight="1" x14ac:dyDescent="0.2">
      <c r="M493" t="str">
        <f t="shared" si="7"/>
        <v xml:space="preserve"> </v>
      </c>
    </row>
    <row r="494" spans="13:13" ht="15" customHeight="1" x14ac:dyDescent="0.2">
      <c r="M494" t="str">
        <f t="shared" si="7"/>
        <v xml:space="preserve"> </v>
      </c>
    </row>
    <row r="495" spans="13:13" ht="15" customHeight="1" x14ac:dyDescent="0.2">
      <c r="M495" t="str">
        <f t="shared" si="7"/>
        <v xml:space="preserve"> </v>
      </c>
    </row>
    <row r="496" spans="13:13" ht="15" customHeight="1" x14ac:dyDescent="0.2">
      <c r="M496" t="str">
        <f t="shared" si="7"/>
        <v xml:space="preserve"> </v>
      </c>
    </row>
    <row r="497" spans="13:13" ht="15" customHeight="1" x14ac:dyDescent="0.2">
      <c r="M497" t="str">
        <f t="shared" si="7"/>
        <v xml:space="preserve"> </v>
      </c>
    </row>
    <row r="498" spans="13:13" ht="15" customHeight="1" x14ac:dyDescent="0.2">
      <c r="M498" t="str">
        <f t="shared" si="7"/>
        <v xml:space="preserve"> </v>
      </c>
    </row>
    <row r="499" spans="13:13" ht="15" customHeight="1" x14ac:dyDescent="0.2">
      <c r="M499" t="str">
        <f t="shared" si="7"/>
        <v xml:space="preserve"> </v>
      </c>
    </row>
    <row r="500" spans="13:13" ht="15" customHeight="1" x14ac:dyDescent="0.2">
      <c r="M500" t="str">
        <f t="shared" si="7"/>
        <v xml:space="preserve"> </v>
      </c>
    </row>
    <row r="501" spans="13:13" ht="15" customHeight="1" x14ac:dyDescent="0.2">
      <c r="M501" t="str">
        <f t="shared" si="7"/>
        <v xml:space="preserve"> </v>
      </c>
    </row>
    <row r="502" spans="13:13" ht="15" customHeight="1" x14ac:dyDescent="0.2">
      <c r="M502" t="str">
        <f t="shared" si="7"/>
        <v xml:space="preserve"> </v>
      </c>
    </row>
    <row r="503" spans="13:13" ht="15" customHeight="1" x14ac:dyDescent="0.2">
      <c r="M503" t="str">
        <f t="shared" si="7"/>
        <v xml:space="preserve"> </v>
      </c>
    </row>
    <row r="504" spans="13:13" ht="15" customHeight="1" x14ac:dyDescent="0.2">
      <c r="M504" t="str">
        <f t="shared" si="7"/>
        <v xml:space="preserve"> </v>
      </c>
    </row>
    <row r="505" spans="13:13" ht="15" customHeight="1" x14ac:dyDescent="0.2">
      <c r="M505" t="str">
        <f t="shared" si="7"/>
        <v xml:space="preserve"> </v>
      </c>
    </row>
    <row r="506" spans="13:13" ht="15" customHeight="1" x14ac:dyDescent="0.2">
      <c r="M506" t="str">
        <f t="shared" si="7"/>
        <v xml:space="preserve"> </v>
      </c>
    </row>
    <row r="507" spans="13:13" ht="15" customHeight="1" x14ac:dyDescent="0.2">
      <c r="M507" t="str">
        <f t="shared" si="7"/>
        <v xml:space="preserve"> </v>
      </c>
    </row>
    <row r="508" spans="13:13" ht="15" customHeight="1" x14ac:dyDescent="0.2">
      <c r="M508" t="str">
        <f t="shared" si="7"/>
        <v xml:space="preserve"> </v>
      </c>
    </row>
    <row r="509" spans="13:13" ht="15" customHeight="1" x14ac:dyDescent="0.2">
      <c r="M509" t="str">
        <f t="shared" si="7"/>
        <v xml:space="preserve"> </v>
      </c>
    </row>
    <row r="510" spans="13:13" ht="15" customHeight="1" x14ac:dyDescent="0.2">
      <c r="M510" t="str">
        <f t="shared" si="7"/>
        <v xml:space="preserve"> </v>
      </c>
    </row>
    <row r="511" spans="13:13" ht="15" customHeight="1" x14ac:dyDescent="0.2">
      <c r="M511" t="str">
        <f t="shared" si="7"/>
        <v xml:space="preserve"> </v>
      </c>
    </row>
    <row r="512" spans="13:13" ht="15" customHeight="1" x14ac:dyDescent="0.2">
      <c r="M512" t="str">
        <f t="shared" si="7"/>
        <v xml:space="preserve"> </v>
      </c>
    </row>
    <row r="513" spans="13:13" ht="15" customHeight="1" x14ac:dyDescent="0.2">
      <c r="M513" t="str">
        <f t="shared" si="7"/>
        <v xml:space="preserve"> </v>
      </c>
    </row>
    <row r="514" spans="13:13" ht="15" customHeight="1" x14ac:dyDescent="0.2">
      <c r="M514" t="str">
        <f t="shared" si="7"/>
        <v xml:space="preserve"> </v>
      </c>
    </row>
    <row r="515" spans="13:13" ht="15" customHeight="1" x14ac:dyDescent="0.2">
      <c r="M515" t="str">
        <f t="shared" si="7"/>
        <v xml:space="preserve"> </v>
      </c>
    </row>
    <row r="516" spans="13:13" ht="15" customHeight="1" x14ac:dyDescent="0.2">
      <c r="M516" t="str">
        <f t="shared" si="7"/>
        <v xml:space="preserve"> </v>
      </c>
    </row>
    <row r="517" spans="13:13" ht="15" customHeight="1" x14ac:dyDescent="0.2">
      <c r="M517" t="str">
        <f t="shared" si="7"/>
        <v xml:space="preserve"> </v>
      </c>
    </row>
    <row r="518" spans="13:13" ht="15" customHeight="1" x14ac:dyDescent="0.2">
      <c r="M518" t="str">
        <f t="shared" si="7"/>
        <v xml:space="preserve"> </v>
      </c>
    </row>
    <row r="519" spans="13:13" ht="15" customHeight="1" x14ac:dyDescent="0.2">
      <c r="M519" t="str">
        <f t="shared" si="7"/>
        <v xml:space="preserve"> </v>
      </c>
    </row>
    <row r="520" spans="13:13" ht="15" customHeight="1" x14ac:dyDescent="0.2">
      <c r="M520" t="str">
        <f t="shared" si="7"/>
        <v xml:space="preserve"> </v>
      </c>
    </row>
    <row r="521" spans="13:13" ht="15" customHeight="1" x14ac:dyDescent="0.2">
      <c r="M521" t="str">
        <f t="shared" si="7"/>
        <v xml:space="preserve"> </v>
      </c>
    </row>
    <row r="522" spans="13:13" ht="15" customHeight="1" x14ac:dyDescent="0.2">
      <c r="M522" t="str">
        <f t="shared" si="7"/>
        <v xml:space="preserve"> </v>
      </c>
    </row>
    <row r="523" spans="13:13" ht="15" customHeight="1" x14ac:dyDescent="0.2">
      <c r="M523" t="str">
        <f t="shared" si="7"/>
        <v xml:space="preserve"> </v>
      </c>
    </row>
    <row r="524" spans="13:13" ht="15" customHeight="1" x14ac:dyDescent="0.2">
      <c r="M524" t="str">
        <f t="shared" si="7"/>
        <v xml:space="preserve"> </v>
      </c>
    </row>
    <row r="525" spans="13:13" ht="15" customHeight="1" x14ac:dyDescent="0.2">
      <c r="M525" t="str">
        <f t="shared" si="7"/>
        <v xml:space="preserve"> </v>
      </c>
    </row>
    <row r="526" spans="13:13" ht="15" customHeight="1" x14ac:dyDescent="0.2">
      <c r="M526" t="str">
        <f t="shared" si="7"/>
        <v xml:space="preserve"> </v>
      </c>
    </row>
    <row r="527" spans="13:13" ht="15" customHeight="1" x14ac:dyDescent="0.2">
      <c r="M527" t="str">
        <f t="shared" si="7"/>
        <v xml:space="preserve"> </v>
      </c>
    </row>
    <row r="528" spans="13:13" ht="15" customHeight="1" x14ac:dyDescent="0.2">
      <c r="M528" t="str">
        <f t="shared" si="7"/>
        <v xml:space="preserve"> </v>
      </c>
    </row>
    <row r="529" spans="13:13" ht="15" customHeight="1" x14ac:dyDescent="0.2">
      <c r="M529" t="str">
        <f t="shared" si="7"/>
        <v xml:space="preserve"> </v>
      </c>
    </row>
    <row r="530" spans="13:13" ht="15" customHeight="1" x14ac:dyDescent="0.2">
      <c r="M530" t="str">
        <f t="shared" si="7"/>
        <v xml:space="preserve"> </v>
      </c>
    </row>
    <row r="531" spans="13:13" ht="15" customHeight="1" x14ac:dyDescent="0.2">
      <c r="M531" t="str">
        <f t="shared" si="7"/>
        <v xml:space="preserve"> </v>
      </c>
    </row>
    <row r="532" spans="13:13" ht="15" customHeight="1" x14ac:dyDescent="0.2">
      <c r="M532" t="str">
        <f t="shared" si="7"/>
        <v xml:space="preserve"> </v>
      </c>
    </row>
    <row r="533" spans="13:13" ht="15" customHeight="1" x14ac:dyDescent="0.2">
      <c r="M533" t="str">
        <f t="shared" si="7"/>
        <v xml:space="preserve"> </v>
      </c>
    </row>
    <row r="534" spans="13:13" ht="15" customHeight="1" x14ac:dyDescent="0.2">
      <c r="M534" t="str">
        <f t="shared" si="7"/>
        <v xml:space="preserve"> </v>
      </c>
    </row>
    <row r="535" spans="13:13" ht="15" customHeight="1" x14ac:dyDescent="0.2">
      <c r="M535" t="str">
        <f t="shared" si="7"/>
        <v xml:space="preserve"> </v>
      </c>
    </row>
    <row r="536" spans="13:13" ht="15" customHeight="1" x14ac:dyDescent="0.2">
      <c r="M536" t="str">
        <f t="shared" si="7"/>
        <v xml:space="preserve"> </v>
      </c>
    </row>
    <row r="537" spans="13:13" ht="15" customHeight="1" x14ac:dyDescent="0.2">
      <c r="M537" t="str">
        <f t="shared" si="7"/>
        <v xml:space="preserve"> </v>
      </c>
    </row>
    <row r="538" spans="13:13" ht="15" customHeight="1" x14ac:dyDescent="0.2">
      <c r="M538" t="str">
        <f t="shared" si="7"/>
        <v xml:space="preserve"> </v>
      </c>
    </row>
    <row r="539" spans="13:13" ht="15" customHeight="1" x14ac:dyDescent="0.2">
      <c r="M539" t="str">
        <f t="shared" si="7"/>
        <v xml:space="preserve"> </v>
      </c>
    </row>
    <row r="540" spans="13:13" ht="15" customHeight="1" x14ac:dyDescent="0.2">
      <c r="M540" t="str">
        <f t="shared" si="7"/>
        <v xml:space="preserve"> </v>
      </c>
    </row>
    <row r="541" spans="13:13" ht="15" customHeight="1" x14ac:dyDescent="0.2">
      <c r="M541" t="str">
        <f t="shared" si="7"/>
        <v xml:space="preserve"> </v>
      </c>
    </row>
    <row r="542" spans="13:13" ht="15" customHeight="1" x14ac:dyDescent="0.2">
      <c r="M542" t="str">
        <f t="shared" si="7"/>
        <v xml:space="preserve"> </v>
      </c>
    </row>
    <row r="543" spans="13:13" ht="15" customHeight="1" x14ac:dyDescent="0.2">
      <c r="M543" t="str">
        <f t="shared" si="7"/>
        <v xml:space="preserve"> </v>
      </c>
    </row>
    <row r="544" spans="13:13" ht="15" customHeight="1" x14ac:dyDescent="0.2">
      <c r="M544" t="str">
        <f t="shared" si="7"/>
        <v xml:space="preserve"> </v>
      </c>
    </row>
    <row r="545" spans="13:13" ht="15" customHeight="1" x14ac:dyDescent="0.2">
      <c r="M545" t="str">
        <f t="shared" si="7"/>
        <v xml:space="preserve"> </v>
      </c>
    </row>
    <row r="546" spans="13:13" ht="15" customHeight="1" x14ac:dyDescent="0.2">
      <c r="M546" t="str">
        <f t="shared" ref="M546:M609" si="8">A546&amp;" "&amp;B546</f>
        <v xml:space="preserve"> </v>
      </c>
    </row>
    <row r="547" spans="13:13" ht="15" customHeight="1" x14ac:dyDescent="0.2">
      <c r="M547" t="str">
        <f t="shared" si="8"/>
        <v xml:space="preserve"> </v>
      </c>
    </row>
    <row r="548" spans="13:13" ht="15" customHeight="1" x14ac:dyDescent="0.2">
      <c r="M548" t="str">
        <f t="shared" si="8"/>
        <v xml:space="preserve"> </v>
      </c>
    </row>
    <row r="549" spans="13:13" ht="15" customHeight="1" x14ac:dyDescent="0.2">
      <c r="M549" t="str">
        <f t="shared" si="8"/>
        <v xml:space="preserve"> </v>
      </c>
    </row>
    <row r="550" spans="13:13" ht="15" customHeight="1" x14ac:dyDescent="0.2">
      <c r="M550" t="str">
        <f t="shared" si="8"/>
        <v xml:space="preserve"> </v>
      </c>
    </row>
    <row r="551" spans="13:13" ht="15" customHeight="1" x14ac:dyDescent="0.2">
      <c r="M551" t="str">
        <f t="shared" si="8"/>
        <v xml:space="preserve"> </v>
      </c>
    </row>
    <row r="552" spans="13:13" ht="15" customHeight="1" x14ac:dyDescent="0.2">
      <c r="M552" t="str">
        <f t="shared" si="8"/>
        <v xml:space="preserve"> </v>
      </c>
    </row>
    <row r="553" spans="13:13" ht="15" customHeight="1" x14ac:dyDescent="0.2">
      <c r="M553" t="str">
        <f t="shared" si="8"/>
        <v xml:space="preserve"> </v>
      </c>
    </row>
    <row r="554" spans="13:13" ht="15" customHeight="1" x14ac:dyDescent="0.2">
      <c r="M554" t="str">
        <f t="shared" si="8"/>
        <v xml:space="preserve"> </v>
      </c>
    </row>
    <row r="555" spans="13:13" ht="15" customHeight="1" x14ac:dyDescent="0.2">
      <c r="M555" t="str">
        <f t="shared" si="8"/>
        <v xml:space="preserve"> </v>
      </c>
    </row>
    <row r="556" spans="13:13" ht="15" customHeight="1" x14ac:dyDescent="0.2">
      <c r="M556" t="str">
        <f t="shared" si="8"/>
        <v xml:space="preserve"> </v>
      </c>
    </row>
    <row r="557" spans="13:13" ht="15" customHeight="1" x14ac:dyDescent="0.2">
      <c r="M557" t="str">
        <f t="shared" si="8"/>
        <v xml:space="preserve"> </v>
      </c>
    </row>
    <row r="558" spans="13:13" ht="15" customHeight="1" x14ac:dyDescent="0.2">
      <c r="M558" t="str">
        <f t="shared" si="8"/>
        <v xml:space="preserve"> </v>
      </c>
    </row>
    <row r="559" spans="13:13" ht="15" customHeight="1" x14ac:dyDescent="0.2">
      <c r="M559" t="str">
        <f t="shared" si="8"/>
        <v xml:space="preserve"> </v>
      </c>
    </row>
    <row r="560" spans="13:13" ht="15" customHeight="1" x14ac:dyDescent="0.2">
      <c r="M560" t="str">
        <f t="shared" si="8"/>
        <v xml:space="preserve"> </v>
      </c>
    </row>
    <row r="561" spans="13:13" ht="15" customHeight="1" x14ac:dyDescent="0.2">
      <c r="M561" t="str">
        <f t="shared" si="8"/>
        <v xml:space="preserve"> </v>
      </c>
    </row>
    <row r="562" spans="13:13" ht="15" customHeight="1" x14ac:dyDescent="0.2">
      <c r="M562" t="str">
        <f t="shared" si="8"/>
        <v xml:space="preserve"> </v>
      </c>
    </row>
    <row r="563" spans="13:13" ht="15" customHeight="1" x14ac:dyDescent="0.2">
      <c r="M563" t="str">
        <f t="shared" si="8"/>
        <v xml:space="preserve"> </v>
      </c>
    </row>
    <row r="564" spans="13:13" ht="15" customHeight="1" x14ac:dyDescent="0.2">
      <c r="M564" t="str">
        <f t="shared" si="8"/>
        <v xml:space="preserve"> </v>
      </c>
    </row>
    <row r="565" spans="13:13" ht="15" customHeight="1" x14ac:dyDescent="0.2">
      <c r="M565" t="str">
        <f t="shared" si="8"/>
        <v xml:space="preserve"> </v>
      </c>
    </row>
    <row r="566" spans="13:13" ht="15" customHeight="1" x14ac:dyDescent="0.2">
      <c r="M566" t="str">
        <f t="shared" si="8"/>
        <v xml:space="preserve"> </v>
      </c>
    </row>
    <row r="567" spans="13:13" ht="15" customHeight="1" x14ac:dyDescent="0.2">
      <c r="M567" t="str">
        <f t="shared" si="8"/>
        <v xml:space="preserve"> </v>
      </c>
    </row>
    <row r="568" spans="13:13" ht="15" customHeight="1" x14ac:dyDescent="0.2">
      <c r="M568" t="str">
        <f t="shared" si="8"/>
        <v xml:space="preserve"> </v>
      </c>
    </row>
    <row r="569" spans="13:13" ht="15" customHeight="1" x14ac:dyDescent="0.2">
      <c r="M569" t="str">
        <f t="shared" si="8"/>
        <v xml:space="preserve"> </v>
      </c>
    </row>
    <row r="570" spans="13:13" ht="15" customHeight="1" x14ac:dyDescent="0.2">
      <c r="M570" t="str">
        <f t="shared" si="8"/>
        <v xml:space="preserve"> </v>
      </c>
    </row>
    <row r="571" spans="13:13" ht="15" customHeight="1" x14ac:dyDescent="0.2">
      <c r="M571" t="str">
        <f t="shared" si="8"/>
        <v xml:space="preserve"> </v>
      </c>
    </row>
    <row r="572" spans="13:13" ht="15" customHeight="1" x14ac:dyDescent="0.2">
      <c r="M572" t="str">
        <f t="shared" si="8"/>
        <v xml:space="preserve"> </v>
      </c>
    </row>
    <row r="573" spans="13:13" ht="15" customHeight="1" x14ac:dyDescent="0.2">
      <c r="M573" t="str">
        <f t="shared" si="8"/>
        <v xml:space="preserve"> </v>
      </c>
    </row>
    <row r="574" spans="13:13" ht="15" customHeight="1" x14ac:dyDescent="0.2">
      <c r="M574" t="str">
        <f t="shared" si="8"/>
        <v xml:space="preserve"> </v>
      </c>
    </row>
    <row r="575" spans="13:13" ht="15" customHeight="1" x14ac:dyDescent="0.2">
      <c r="M575" t="str">
        <f t="shared" si="8"/>
        <v xml:space="preserve"> </v>
      </c>
    </row>
    <row r="576" spans="13:13" ht="15" customHeight="1" x14ac:dyDescent="0.2">
      <c r="M576" t="str">
        <f t="shared" si="8"/>
        <v xml:space="preserve"> </v>
      </c>
    </row>
    <row r="577" spans="13:13" ht="15" customHeight="1" x14ac:dyDescent="0.2">
      <c r="M577" t="str">
        <f t="shared" si="8"/>
        <v xml:space="preserve"> </v>
      </c>
    </row>
    <row r="578" spans="13:13" ht="15" customHeight="1" x14ac:dyDescent="0.2">
      <c r="M578" t="str">
        <f t="shared" si="8"/>
        <v xml:space="preserve"> </v>
      </c>
    </row>
    <row r="579" spans="13:13" ht="15" customHeight="1" x14ac:dyDescent="0.2">
      <c r="M579" t="str">
        <f t="shared" si="8"/>
        <v xml:space="preserve"> </v>
      </c>
    </row>
    <row r="580" spans="13:13" ht="15" customHeight="1" x14ac:dyDescent="0.2">
      <c r="M580" t="str">
        <f t="shared" si="8"/>
        <v xml:space="preserve"> </v>
      </c>
    </row>
    <row r="581" spans="13:13" ht="15" customHeight="1" x14ac:dyDescent="0.2">
      <c r="M581" t="str">
        <f t="shared" si="8"/>
        <v xml:space="preserve"> </v>
      </c>
    </row>
    <row r="582" spans="13:13" ht="15" customHeight="1" x14ac:dyDescent="0.2">
      <c r="M582" t="str">
        <f t="shared" si="8"/>
        <v xml:space="preserve"> </v>
      </c>
    </row>
    <row r="583" spans="13:13" ht="15" customHeight="1" x14ac:dyDescent="0.2">
      <c r="M583" t="str">
        <f t="shared" si="8"/>
        <v xml:space="preserve"> </v>
      </c>
    </row>
    <row r="584" spans="13:13" ht="15" customHeight="1" x14ac:dyDescent="0.2">
      <c r="M584" t="str">
        <f t="shared" si="8"/>
        <v xml:space="preserve"> </v>
      </c>
    </row>
    <row r="585" spans="13:13" ht="15" customHeight="1" x14ac:dyDescent="0.2">
      <c r="M585" t="str">
        <f t="shared" si="8"/>
        <v xml:space="preserve"> </v>
      </c>
    </row>
    <row r="586" spans="13:13" ht="15" customHeight="1" x14ac:dyDescent="0.2">
      <c r="M586" t="str">
        <f t="shared" si="8"/>
        <v xml:space="preserve"> </v>
      </c>
    </row>
    <row r="587" spans="13:13" ht="15" customHeight="1" x14ac:dyDescent="0.2">
      <c r="M587" t="str">
        <f t="shared" si="8"/>
        <v xml:space="preserve"> </v>
      </c>
    </row>
    <row r="588" spans="13:13" ht="15" customHeight="1" x14ac:dyDescent="0.2">
      <c r="M588" t="str">
        <f t="shared" si="8"/>
        <v xml:space="preserve"> </v>
      </c>
    </row>
    <row r="589" spans="13:13" ht="15" customHeight="1" x14ac:dyDescent="0.2">
      <c r="M589" t="str">
        <f t="shared" si="8"/>
        <v xml:space="preserve"> </v>
      </c>
    </row>
    <row r="590" spans="13:13" ht="15" customHeight="1" x14ac:dyDescent="0.2">
      <c r="M590" t="str">
        <f t="shared" si="8"/>
        <v xml:space="preserve"> </v>
      </c>
    </row>
    <row r="591" spans="13:13" ht="15" customHeight="1" x14ac:dyDescent="0.2">
      <c r="M591" t="str">
        <f t="shared" si="8"/>
        <v xml:space="preserve"> </v>
      </c>
    </row>
    <row r="592" spans="13:13" ht="15" customHeight="1" x14ac:dyDescent="0.2">
      <c r="M592" t="str">
        <f t="shared" si="8"/>
        <v xml:space="preserve"> </v>
      </c>
    </row>
    <row r="593" spans="13:13" ht="15" customHeight="1" x14ac:dyDescent="0.2">
      <c r="M593" t="str">
        <f t="shared" si="8"/>
        <v xml:space="preserve"> </v>
      </c>
    </row>
    <row r="594" spans="13:13" ht="15" customHeight="1" x14ac:dyDescent="0.2">
      <c r="M594" t="str">
        <f t="shared" si="8"/>
        <v xml:space="preserve"> </v>
      </c>
    </row>
    <row r="595" spans="13:13" ht="15" customHeight="1" x14ac:dyDescent="0.2">
      <c r="M595" t="str">
        <f t="shared" si="8"/>
        <v xml:space="preserve"> </v>
      </c>
    </row>
    <row r="596" spans="13:13" ht="15" customHeight="1" x14ac:dyDescent="0.2">
      <c r="M596" t="str">
        <f t="shared" si="8"/>
        <v xml:space="preserve"> </v>
      </c>
    </row>
    <row r="597" spans="13:13" ht="15" customHeight="1" x14ac:dyDescent="0.2">
      <c r="M597" t="str">
        <f t="shared" si="8"/>
        <v xml:space="preserve"> </v>
      </c>
    </row>
    <row r="598" spans="13:13" ht="15" customHeight="1" x14ac:dyDescent="0.2">
      <c r="M598" t="str">
        <f t="shared" si="8"/>
        <v xml:space="preserve"> </v>
      </c>
    </row>
    <row r="599" spans="13:13" ht="15" customHeight="1" x14ac:dyDescent="0.2">
      <c r="M599" t="str">
        <f t="shared" si="8"/>
        <v xml:space="preserve"> </v>
      </c>
    </row>
    <row r="600" spans="13:13" ht="15" customHeight="1" x14ac:dyDescent="0.2">
      <c r="M600" t="str">
        <f t="shared" si="8"/>
        <v xml:space="preserve"> </v>
      </c>
    </row>
    <row r="601" spans="13:13" ht="15" customHeight="1" x14ac:dyDescent="0.2">
      <c r="M601" t="str">
        <f t="shared" si="8"/>
        <v xml:space="preserve"> </v>
      </c>
    </row>
    <row r="602" spans="13:13" ht="15" customHeight="1" x14ac:dyDescent="0.2">
      <c r="M602" t="str">
        <f t="shared" si="8"/>
        <v xml:space="preserve"> </v>
      </c>
    </row>
    <row r="603" spans="13:13" ht="15" customHeight="1" x14ac:dyDescent="0.2">
      <c r="M603" t="str">
        <f t="shared" si="8"/>
        <v xml:space="preserve"> </v>
      </c>
    </row>
    <row r="604" spans="13:13" ht="15" customHeight="1" x14ac:dyDescent="0.2">
      <c r="M604" t="str">
        <f t="shared" si="8"/>
        <v xml:space="preserve"> </v>
      </c>
    </row>
    <row r="605" spans="13:13" ht="15" customHeight="1" x14ac:dyDescent="0.2">
      <c r="M605" t="str">
        <f t="shared" si="8"/>
        <v xml:space="preserve"> </v>
      </c>
    </row>
    <row r="606" spans="13:13" ht="15" customHeight="1" x14ac:dyDescent="0.2">
      <c r="M606" t="str">
        <f t="shared" si="8"/>
        <v xml:space="preserve"> </v>
      </c>
    </row>
    <row r="607" spans="13:13" ht="15" customHeight="1" x14ac:dyDescent="0.2">
      <c r="M607" t="str">
        <f t="shared" si="8"/>
        <v xml:space="preserve"> </v>
      </c>
    </row>
    <row r="608" spans="13:13" ht="15" customHeight="1" x14ac:dyDescent="0.2">
      <c r="M608" t="str">
        <f t="shared" si="8"/>
        <v xml:space="preserve"> </v>
      </c>
    </row>
    <row r="609" spans="13:13" ht="15" customHeight="1" x14ac:dyDescent="0.2">
      <c r="M609" t="str">
        <f t="shared" si="8"/>
        <v xml:space="preserve"> </v>
      </c>
    </row>
    <row r="610" spans="13:13" ht="15" customHeight="1" x14ac:dyDescent="0.2">
      <c r="M610" t="str">
        <f t="shared" ref="M610:M673" si="9">A610&amp;" "&amp;B610</f>
        <v xml:space="preserve"> </v>
      </c>
    </row>
    <row r="611" spans="13:13" ht="15" customHeight="1" x14ac:dyDescent="0.2">
      <c r="M611" t="str">
        <f t="shared" si="9"/>
        <v xml:space="preserve"> </v>
      </c>
    </row>
    <row r="612" spans="13:13" ht="15" customHeight="1" x14ac:dyDescent="0.2">
      <c r="M612" t="str">
        <f t="shared" si="9"/>
        <v xml:space="preserve"> </v>
      </c>
    </row>
    <row r="613" spans="13:13" ht="15" customHeight="1" x14ac:dyDescent="0.2">
      <c r="M613" t="str">
        <f t="shared" si="9"/>
        <v xml:space="preserve"> </v>
      </c>
    </row>
    <row r="614" spans="13:13" ht="15" customHeight="1" x14ac:dyDescent="0.2">
      <c r="M614" t="str">
        <f t="shared" si="9"/>
        <v xml:space="preserve"> </v>
      </c>
    </row>
    <row r="615" spans="13:13" ht="15" customHeight="1" x14ac:dyDescent="0.2">
      <c r="M615" t="str">
        <f t="shared" si="9"/>
        <v xml:space="preserve"> </v>
      </c>
    </row>
    <row r="616" spans="13:13" ht="15" customHeight="1" x14ac:dyDescent="0.2">
      <c r="M616" t="str">
        <f t="shared" si="9"/>
        <v xml:space="preserve"> </v>
      </c>
    </row>
    <row r="617" spans="13:13" ht="15" customHeight="1" x14ac:dyDescent="0.2">
      <c r="M617" t="str">
        <f t="shared" si="9"/>
        <v xml:space="preserve"> </v>
      </c>
    </row>
    <row r="618" spans="13:13" ht="15" customHeight="1" x14ac:dyDescent="0.2">
      <c r="M618" t="str">
        <f t="shared" si="9"/>
        <v xml:space="preserve"> </v>
      </c>
    </row>
    <row r="619" spans="13:13" ht="15" customHeight="1" x14ac:dyDescent="0.2">
      <c r="M619" t="str">
        <f t="shared" si="9"/>
        <v xml:space="preserve"> </v>
      </c>
    </row>
    <row r="620" spans="13:13" ht="15" customHeight="1" x14ac:dyDescent="0.2">
      <c r="M620" t="str">
        <f t="shared" si="9"/>
        <v xml:space="preserve"> </v>
      </c>
    </row>
    <row r="621" spans="13:13" ht="15" customHeight="1" x14ac:dyDescent="0.2">
      <c r="M621" t="str">
        <f t="shared" si="9"/>
        <v xml:space="preserve"> </v>
      </c>
    </row>
    <row r="622" spans="13:13" ht="15" customHeight="1" x14ac:dyDescent="0.2">
      <c r="M622" t="str">
        <f t="shared" si="9"/>
        <v xml:space="preserve"> </v>
      </c>
    </row>
    <row r="623" spans="13:13" ht="15" customHeight="1" x14ac:dyDescent="0.2">
      <c r="M623" t="str">
        <f t="shared" si="9"/>
        <v xml:space="preserve"> </v>
      </c>
    </row>
    <row r="624" spans="13:13" ht="15" customHeight="1" x14ac:dyDescent="0.2">
      <c r="M624" t="str">
        <f t="shared" si="9"/>
        <v xml:space="preserve"> </v>
      </c>
    </row>
    <row r="625" spans="13:13" ht="15" customHeight="1" x14ac:dyDescent="0.2">
      <c r="M625" t="str">
        <f t="shared" si="9"/>
        <v xml:space="preserve"> </v>
      </c>
    </row>
    <row r="626" spans="13:13" ht="15" customHeight="1" x14ac:dyDescent="0.2">
      <c r="M626" t="str">
        <f t="shared" si="9"/>
        <v xml:space="preserve"> </v>
      </c>
    </row>
    <row r="627" spans="13:13" ht="15" customHeight="1" x14ac:dyDescent="0.2">
      <c r="M627" t="str">
        <f t="shared" si="9"/>
        <v xml:space="preserve"> </v>
      </c>
    </row>
    <row r="628" spans="13:13" ht="15" customHeight="1" x14ac:dyDescent="0.2">
      <c r="M628" t="str">
        <f t="shared" si="9"/>
        <v xml:space="preserve"> </v>
      </c>
    </row>
    <row r="629" spans="13:13" ht="15" customHeight="1" x14ac:dyDescent="0.2">
      <c r="M629" t="str">
        <f t="shared" si="9"/>
        <v xml:space="preserve"> </v>
      </c>
    </row>
    <row r="630" spans="13:13" ht="15" customHeight="1" x14ac:dyDescent="0.2">
      <c r="M630" t="str">
        <f t="shared" si="9"/>
        <v xml:space="preserve"> </v>
      </c>
    </row>
    <row r="631" spans="13:13" ht="15" customHeight="1" x14ac:dyDescent="0.2">
      <c r="M631" t="str">
        <f t="shared" si="9"/>
        <v xml:space="preserve"> </v>
      </c>
    </row>
    <row r="632" spans="13:13" ht="15" customHeight="1" x14ac:dyDescent="0.2">
      <c r="M632" t="str">
        <f t="shared" si="9"/>
        <v xml:space="preserve"> </v>
      </c>
    </row>
    <row r="633" spans="13:13" ht="15" customHeight="1" x14ac:dyDescent="0.2">
      <c r="M633" t="str">
        <f t="shared" si="9"/>
        <v xml:space="preserve"> </v>
      </c>
    </row>
    <row r="634" spans="13:13" ht="15" customHeight="1" x14ac:dyDescent="0.2">
      <c r="M634" t="str">
        <f t="shared" si="9"/>
        <v xml:space="preserve"> </v>
      </c>
    </row>
    <row r="635" spans="13:13" ht="15" customHeight="1" x14ac:dyDescent="0.2">
      <c r="M635" t="str">
        <f t="shared" si="9"/>
        <v xml:space="preserve"> </v>
      </c>
    </row>
    <row r="636" spans="13:13" ht="15" customHeight="1" x14ac:dyDescent="0.2">
      <c r="M636" t="str">
        <f t="shared" si="9"/>
        <v xml:space="preserve"> </v>
      </c>
    </row>
    <row r="637" spans="13:13" ht="15" customHeight="1" x14ac:dyDescent="0.2">
      <c r="M637" t="str">
        <f t="shared" si="9"/>
        <v xml:space="preserve"> </v>
      </c>
    </row>
    <row r="638" spans="13:13" ht="15" customHeight="1" x14ac:dyDescent="0.2">
      <c r="M638" t="str">
        <f t="shared" si="9"/>
        <v xml:space="preserve"> </v>
      </c>
    </row>
    <row r="639" spans="13:13" ht="15" customHeight="1" x14ac:dyDescent="0.2">
      <c r="M639" t="str">
        <f t="shared" si="9"/>
        <v xml:space="preserve"> </v>
      </c>
    </row>
    <row r="640" spans="13:13" ht="15" customHeight="1" x14ac:dyDescent="0.2">
      <c r="M640" t="str">
        <f t="shared" si="9"/>
        <v xml:space="preserve"> </v>
      </c>
    </row>
    <row r="641" spans="13:13" ht="15" customHeight="1" x14ac:dyDescent="0.2">
      <c r="M641" t="str">
        <f t="shared" si="9"/>
        <v xml:space="preserve"> </v>
      </c>
    </row>
    <row r="642" spans="13:13" ht="15" customHeight="1" x14ac:dyDescent="0.2">
      <c r="M642" t="str">
        <f t="shared" si="9"/>
        <v xml:space="preserve"> </v>
      </c>
    </row>
    <row r="643" spans="13:13" ht="15" customHeight="1" x14ac:dyDescent="0.2">
      <c r="M643" t="str">
        <f t="shared" si="9"/>
        <v xml:space="preserve"> </v>
      </c>
    </row>
    <row r="644" spans="13:13" ht="15" customHeight="1" x14ac:dyDescent="0.2">
      <c r="M644" t="str">
        <f t="shared" si="9"/>
        <v xml:space="preserve"> </v>
      </c>
    </row>
    <row r="645" spans="13:13" ht="15" customHeight="1" x14ac:dyDescent="0.2">
      <c r="M645" t="str">
        <f t="shared" si="9"/>
        <v xml:space="preserve"> </v>
      </c>
    </row>
    <row r="646" spans="13:13" ht="15" customHeight="1" x14ac:dyDescent="0.2">
      <c r="M646" t="str">
        <f t="shared" si="9"/>
        <v xml:space="preserve"> </v>
      </c>
    </row>
    <row r="647" spans="13:13" ht="15" customHeight="1" x14ac:dyDescent="0.2">
      <c r="M647" t="str">
        <f t="shared" si="9"/>
        <v xml:space="preserve"> </v>
      </c>
    </row>
    <row r="648" spans="13:13" ht="15" customHeight="1" x14ac:dyDescent="0.2">
      <c r="M648" t="str">
        <f t="shared" si="9"/>
        <v xml:space="preserve"> </v>
      </c>
    </row>
    <row r="649" spans="13:13" ht="15" customHeight="1" x14ac:dyDescent="0.2">
      <c r="M649" t="str">
        <f t="shared" si="9"/>
        <v xml:space="preserve"> </v>
      </c>
    </row>
    <row r="650" spans="13:13" ht="15" customHeight="1" x14ac:dyDescent="0.2">
      <c r="M650" t="str">
        <f t="shared" si="9"/>
        <v xml:space="preserve"> </v>
      </c>
    </row>
    <row r="651" spans="13:13" ht="15" customHeight="1" x14ac:dyDescent="0.2">
      <c r="M651" t="str">
        <f t="shared" si="9"/>
        <v xml:space="preserve"> </v>
      </c>
    </row>
    <row r="652" spans="13:13" ht="15" customHeight="1" x14ac:dyDescent="0.2">
      <c r="M652" t="str">
        <f t="shared" si="9"/>
        <v xml:space="preserve"> </v>
      </c>
    </row>
    <row r="653" spans="13:13" ht="15" customHeight="1" x14ac:dyDescent="0.2">
      <c r="M653" t="str">
        <f t="shared" si="9"/>
        <v xml:space="preserve"> </v>
      </c>
    </row>
    <row r="654" spans="13:13" ht="15" customHeight="1" x14ac:dyDescent="0.2">
      <c r="M654" t="str">
        <f t="shared" si="9"/>
        <v xml:space="preserve"> </v>
      </c>
    </row>
    <row r="655" spans="13:13" ht="15" customHeight="1" x14ac:dyDescent="0.2">
      <c r="M655" t="str">
        <f t="shared" si="9"/>
        <v xml:space="preserve"> </v>
      </c>
    </row>
    <row r="656" spans="13:13" ht="15" customHeight="1" x14ac:dyDescent="0.2">
      <c r="M656" t="str">
        <f t="shared" si="9"/>
        <v xml:space="preserve"> </v>
      </c>
    </row>
    <row r="657" spans="13:13" ht="15" customHeight="1" x14ac:dyDescent="0.2">
      <c r="M657" t="str">
        <f t="shared" si="9"/>
        <v xml:space="preserve"> </v>
      </c>
    </row>
    <row r="658" spans="13:13" ht="15" customHeight="1" x14ac:dyDescent="0.2">
      <c r="M658" t="str">
        <f t="shared" si="9"/>
        <v xml:space="preserve"> </v>
      </c>
    </row>
    <row r="659" spans="13:13" ht="15" customHeight="1" x14ac:dyDescent="0.2">
      <c r="M659" t="str">
        <f t="shared" si="9"/>
        <v xml:space="preserve"> </v>
      </c>
    </row>
    <row r="660" spans="13:13" ht="15" customHeight="1" x14ac:dyDescent="0.2">
      <c r="M660" t="str">
        <f t="shared" si="9"/>
        <v xml:space="preserve"> </v>
      </c>
    </row>
    <row r="661" spans="13:13" ht="15" customHeight="1" x14ac:dyDescent="0.2">
      <c r="M661" t="str">
        <f t="shared" si="9"/>
        <v xml:space="preserve"> </v>
      </c>
    </row>
    <row r="662" spans="13:13" ht="15" customHeight="1" x14ac:dyDescent="0.2">
      <c r="M662" t="str">
        <f t="shared" si="9"/>
        <v xml:space="preserve"> </v>
      </c>
    </row>
    <row r="663" spans="13:13" ht="15" customHeight="1" x14ac:dyDescent="0.2">
      <c r="M663" t="str">
        <f t="shared" si="9"/>
        <v xml:space="preserve"> </v>
      </c>
    </row>
    <row r="664" spans="13:13" ht="15" customHeight="1" x14ac:dyDescent="0.2">
      <c r="M664" t="str">
        <f t="shared" si="9"/>
        <v xml:space="preserve"> </v>
      </c>
    </row>
    <row r="665" spans="13:13" ht="15" customHeight="1" x14ac:dyDescent="0.2">
      <c r="M665" t="str">
        <f t="shared" si="9"/>
        <v xml:space="preserve"> </v>
      </c>
    </row>
    <row r="666" spans="13:13" ht="15" customHeight="1" x14ac:dyDescent="0.2">
      <c r="M666" t="str">
        <f t="shared" si="9"/>
        <v xml:space="preserve"> </v>
      </c>
    </row>
    <row r="667" spans="13:13" ht="15" customHeight="1" x14ac:dyDescent="0.2">
      <c r="M667" t="str">
        <f t="shared" si="9"/>
        <v xml:space="preserve"> </v>
      </c>
    </row>
    <row r="668" spans="13:13" ht="15" customHeight="1" x14ac:dyDescent="0.2">
      <c r="M668" t="str">
        <f t="shared" si="9"/>
        <v xml:space="preserve"> </v>
      </c>
    </row>
    <row r="669" spans="13:13" ht="15" customHeight="1" x14ac:dyDescent="0.2">
      <c r="M669" t="str">
        <f t="shared" si="9"/>
        <v xml:space="preserve"> </v>
      </c>
    </row>
    <row r="670" spans="13:13" ht="15" customHeight="1" x14ac:dyDescent="0.2">
      <c r="M670" t="str">
        <f t="shared" si="9"/>
        <v xml:space="preserve"> </v>
      </c>
    </row>
    <row r="671" spans="13:13" ht="15" customHeight="1" x14ac:dyDescent="0.2">
      <c r="M671" t="str">
        <f t="shared" si="9"/>
        <v xml:space="preserve"> </v>
      </c>
    </row>
    <row r="672" spans="13:13" ht="15" customHeight="1" x14ac:dyDescent="0.2">
      <c r="M672" t="str">
        <f t="shared" si="9"/>
        <v xml:space="preserve"> </v>
      </c>
    </row>
    <row r="673" spans="13:13" ht="15" customHeight="1" x14ac:dyDescent="0.2">
      <c r="M673" t="str">
        <f t="shared" si="9"/>
        <v xml:space="preserve"> </v>
      </c>
    </row>
    <row r="674" spans="13:13" ht="15" customHeight="1" x14ac:dyDescent="0.2">
      <c r="M674" t="str">
        <f t="shared" ref="M674:M737" si="10">A674&amp;" "&amp;B674</f>
        <v xml:space="preserve"> </v>
      </c>
    </row>
    <row r="675" spans="13:13" ht="15" customHeight="1" x14ac:dyDescent="0.2">
      <c r="M675" t="str">
        <f t="shared" si="10"/>
        <v xml:space="preserve"> </v>
      </c>
    </row>
    <row r="676" spans="13:13" ht="15" customHeight="1" x14ac:dyDescent="0.2">
      <c r="M676" t="str">
        <f t="shared" si="10"/>
        <v xml:space="preserve"> </v>
      </c>
    </row>
    <row r="677" spans="13:13" ht="15" customHeight="1" x14ac:dyDescent="0.2">
      <c r="M677" t="str">
        <f t="shared" si="10"/>
        <v xml:space="preserve"> </v>
      </c>
    </row>
    <row r="678" spans="13:13" ht="15" customHeight="1" x14ac:dyDescent="0.2">
      <c r="M678" t="str">
        <f t="shared" si="10"/>
        <v xml:space="preserve"> </v>
      </c>
    </row>
    <row r="679" spans="13:13" ht="15" customHeight="1" x14ac:dyDescent="0.2">
      <c r="M679" t="str">
        <f t="shared" si="10"/>
        <v xml:space="preserve"> </v>
      </c>
    </row>
    <row r="680" spans="13:13" ht="15" customHeight="1" x14ac:dyDescent="0.2">
      <c r="M680" t="str">
        <f t="shared" si="10"/>
        <v xml:space="preserve"> </v>
      </c>
    </row>
    <row r="681" spans="13:13" ht="15" customHeight="1" x14ac:dyDescent="0.2">
      <c r="M681" t="str">
        <f t="shared" si="10"/>
        <v xml:space="preserve"> </v>
      </c>
    </row>
    <row r="682" spans="13:13" ht="15" customHeight="1" x14ac:dyDescent="0.2">
      <c r="M682" t="str">
        <f t="shared" si="10"/>
        <v xml:space="preserve"> </v>
      </c>
    </row>
    <row r="683" spans="13:13" ht="15" customHeight="1" x14ac:dyDescent="0.2">
      <c r="M683" t="str">
        <f t="shared" si="10"/>
        <v xml:space="preserve"> </v>
      </c>
    </row>
    <row r="684" spans="13:13" ht="15" customHeight="1" x14ac:dyDescent="0.2">
      <c r="M684" t="str">
        <f t="shared" si="10"/>
        <v xml:space="preserve"> </v>
      </c>
    </row>
    <row r="685" spans="13:13" ht="15" customHeight="1" x14ac:dyDescent="0.2">
      <c r="M685" t="str">
        <f t="shared" si="10"/>
        <v xml:space="preserve"> </v>
      </c>
    </row>
    <row r="686" spans="13:13" ht="15" customHeight="1" x14ac:dyDescent="0.2">
      <c r="M686" t="str">
        <f t="shared" si="10"/>
        <v xml:space="preserve"> </v>
      </c>
    </row>
    <row r="687" spans="13:13" ht="15" customHeight="1" x14ac:dyDescent="0.2">
      <c r="M687" t="str">
        <f t="shared" si="10"/>
        <v xml:space="preserve"> </v>
      </c>
    </row>
    <row r="688" spans="13:13" ht="15" customHeight="1" x14ac:dyDescent="0.2">
      <c r="M688" t="str">
        <f t="shared" si="10"/>
        <v xml:space="preserve"> </v>
      </c>
    </row>
    <row r="689" spans="13:13" ht="15" customHeight="1" x14ac:dyDescent="0.2">
      <c r="M689" t="str">
        <f t="shared" si="10"/>
        <v xml:space="preserve"> </v>
      </c>
    </row>
    <row r="690" spans="13:13" ht="15" customHeight="1" x14ac:dyDescent="0.2">
      <c r="M690" t="str">
        <f t="shared" si="10"/>
        <v xml:space="preserve"> </v>
      </c>
    </row>
    <row r="691" spans="13:13" ht="15" customHeight="1" x14ac:dyDescent="0.2">
      <c r="M691" t="str">
        <f t="shared" si="10"/>
        <v xml:space="preserve"> </v>
      </c>
    </row>
    <row r="692" spans="13:13" ht="15" customHeight="1" x14ac:dyDescent="0.2">
      <c r="M692" t="str">
        <f t="shared" si="10"/>
        <v xml:space="preserve"> </v>
      </c>
    </row>
    <row r="693" spans="13:13" ht="15" customHeight="1" x14ac:dyDescent="0.2">
      <c r="M693" t="str">
        <f t="shared" si="10"/>
        <v xml:space="preserve"> </v>
      </c>
    </row>
    <row r="694" spans="13:13" ht="15" customHeight="1" x14ac:dyDescent="0.2">
      <c r="M694" t="str">
        <f t="shared" si="10"/>
        <v xml:space="preserve"> </v>
      </c>
    </row>
    <row r="695" spans="13:13" ht="15" customHeight="1" x14ac:dyDescent="0.2">
      <c r="M695" t="str">
        <f t="shared" si="10"/>
        <v xml:space="preserve"> </v>
      </c>
    </row>
    <row r="696" spans="13:13" ht="15" customHeight="1" x14ac:dyDescent="0.2">
      <c r="M696" t="str">
        <f t="shared" si="10"/>
        <v xml:space="preserve"> </v>
      </c>
    </row>
    <row r="697" spans="13:13" ht="15" customHeight="1" x14ac:dyDescent="0.2">
      <c r="M697" t="str">
        <f t="shared" si="10"/>
        <v xml:space="preserve"> </v>
      </c>
    </row>
    <row r="698" spans="13:13" ht="15" customHeight="1" x14ac:dyDescent="0.2">
      <c r="M698" t="str">
        <f t="shared" si="10"/>
        <v xml:space="preserve"> </v>
      </c>
    </row>
    <row r="699" spans="13:13" ht="15" customHeight="1" x14ac:dyDescent="0.2">
      <c r="M699" t="str">
        <f t="shared" si="10"/>
        <v xml:space="preserve"> </v>
      </c>
    </row>
    <row r="700" spans="13:13" ht="15" customHeight="1" x14ac:dyDescent="0.2">
      <c r="M700" t="str">
        <f t="shared" si="10"/>
        <v xml:space="preserve"> </v>
      </c>
    </row>
    <row r="701" spans="13:13" ht="15" customHeight="1" x14ac:dyDescent="0.2">
      <c r="M701" t="str">
        <f t="shared" si="10"/>
        <v xml:space="preserve"> </v>
      </c>
    </row>
    <row r="702" spans="13:13" ht="15" customHeight="1" x14ac:dyDescent="0.2">
      <c r="M702" t="str">
        <f t="shared" si="10"/>
        <v xml:space="preserve"> </v>
      </c>
    </row>
    <row r="703" spans="13:13" ht="15" customHeight="1" x14ac:dyDescent="0.2">
      <c r="M703" t="str">
        <f t="shared" si="10"/>
        <v xml:space="preserve"> </v>
      </c>
    </row>
    <row r="704" spans="13:13" ht="15" customHeight="1" x14ac:dyDescent="0.2">
      <c r="M704" t="str">
        <f t="shared" si="10"/>
        <v xml:space="preserve"> </v>
      </c>
    </row>
    <row r="705" spans="13:13" ht="15" customHeight="1" x14ac:dyDescent="0.2">
      <c r="M705" t="str">
        <f t="shared" si="10"/>
        <v xml:space="preserve"> </v>
      </c>
    </row>
    <row r="706" spans="13:13" ht="15" customHeight="1" x14ac:dyDescent="0.2">
      <c r="M706" t="str">
        <f t="shared" si="10"/>
        <v xml:space="preserve"> </v>
      </c>
    </row>
    <row r="707" spans="13:13" ht="15" customHeight="1" x14ac:dyDescent="0.2">
      <c r="M707" t="str">
        <f t="shared" si="10"/>
        <v xml:space="preserve"> </v>
      </c>
    </row>
    <row r="708" spans="13:13" ht="15" customHeight="1" x14ac:dyDescent="0.2">
      <c r="M708" t="str">
        <f t="shared" si="10"/>
        <v xml:space="preserve"> </v>
      </c>
    </row>
    <row r="709" spans="13:13" ht="15" customHeight="1" x14ac:dyDescent="0.2">
      <c r="M709" t="str">
        <f t="shared" si="10"/>
        <v xml:space="preserve"> </v>
      </c>
    </row>
    <row r="710" spans="13:13" ht="15" customHeight="1" x14ac:dyDescent="0.2">
      <c r="M710" t="str">
        <f t="shared" si="10"/>
        <v xml:space="preserve"> </v>
      </c>
    </row>
    <row r="711" spans="13:13" ht="15" customHeight="1" x14ac:dyDescent="0.2">
      <c r="M711" t="str">
        <f t="shared" si="10"/>
        <v xml:space="preserve"> </v>
      </c>
    </row>
    <row r="712" spans="13:13" ht="15" customHeight="1" x14ac:dyDescent="0.2">
      <c r="M712" t="str">
        <f t="shared" si="10"/>
        <v xml:space="preserve"> </v>
      </c>
    </row>
    <row r="713" spans="13:13" ht="15" customHeight="1" x14ac:dyDescent="0.2">
      <c r="M713" t="str">
        <f t="shared" si="10"/>
        <v xml:space="preserve"> </v>
      </c>
    </row>
    <row r="714" spans="13:13" ht="15" customHeight="1" x14ac:dyDescent="0.2">
      <c r="M714" t="str">
        <f t="shared" si="10"/>
        <v xml:space="preserve"> </v>
      </c>
    </row>
    <row r="715" spans="13:13" ht="15" customHeight="1" x14ac:dyDescent="0.2">
      <c r="M715" t="str">
        <f t="shared" si="10"/>
        <v xml:space="preserve"> </v>
      </c>
    </row>
    <row r="716" spans="13:13" ht="15" customHeight="1" x14ac:dyDescent="0.2">
      <c r="M716" t="str">
        <f t="shared" si="10"/>
        <v xml:space="preserve"> </v>
      </c>
    </row>
    <row r="717" spans="13:13" ht="15" customHeight="1" x14ac:dyDescent="0.2">
      <c r="M717" t="str">
        <f t="shared" si="10"/>
        <v xml:space="preserve"> </v>
      </c>
    </row>
    <row r="718" spans="13:13" ht="15" customHeight="1" x14ac:dyDescent="0.2">
      <c r="M718" t="str">
        <f t="shared" si="10"/>
        <v xml:space="preserve"> </v>
      </c>
    </row>
    <row r="719" spans="13:13" ht="15" customHeight="1" x14ac:dyDescent="0.2">
      <c r="M719" t="str">
        <f t="shared" si="10"/>
        <v xml:space="preserve"> </v>
      </c>
    </row>
    <row r="720" spans="13:13" ht="15" customHeight="1" x14ac:dyDescent="0.2">
      <c r="M720" t="str">
        <f t="shared" si="10"/>
        <v xml:space="preserve"> </v>
      </c>
    </row>
    <row r="721" spans="13:13" ht="15" customHeight="1" x14ac:dyDescent="0.2">
      <c r="M721" t="str">
        <f t="shared" si="10"/>
        <v xml:space="preserve"> </v>
      </c>
    </row>
    <row r="722" spans="13:13" ht="15" customHeight="1" x14ac:dyDescent="0.2">
      <c r="M722" t="str">
        <f t="shared" si="10"/>
        <v xml:space="preserve"> </v>
      </c>
    </row>
    <row r="723" spans="13:13" ht="15" customHeight="1" x14ac:dyDescent="0.2">
      <c r="M723" t="str">
        <f t="shared" si="10"/>
        <v xml:space="preserve"> </v>
      </c>
    </row>
    <row r="724" spans="13:13" ht="15" customHeight="1" x14ac:dyDescent="0.2">
      <c r="M724" t="str">
        <f t="shared" si="10"/>
        <v xml:space="preserve"> </v>
      </c>
    </row>
    <row r="725" spans="13:13" ht="15" customHeight="1" x14ac:dyDescent="0.2">
      <c r="M725" t="str">
        <f t="shared" si="10"/>
        <v xml:space="preserve"> </v>
      </c>
    </row>
    <row r="726" spans="13:13" ht="15" customHeight="1" x14ac:dyDescent="0.2">
      <c r="M726" t="str">
        <f t="shared" si="10"/>
        <v xml:space="preserve"> </v>
      </c>
    </row>
    <row r="727" spans="13:13" ht="15" customHeight="1" x14ac:dyDescent="0.2">
      <c r="M727" t="str">
        <f t="shared" si="10"/>
        <v xml:space="preserve"> </v>
      </c>
    </row>
    <row r="728" spans="13:13" ht="15" customHeight="1" x14ac:dyDescent="0.2">
      <c r="M728" t="str">
        <f t="shared" si="10"/>
        <v xml:space="preserve"> </v>
      </c>
    </row>
    <row r="729" spans="13:13" ht="15" customHeight="1" x14ac:dyDescent="0.2">
      <c r="M729" t="str">
        <f t="shared" si="10"/>
        <v xml:space="preserve"> </v>
      </c>
    </row>
    <row r="730" spans="13:13" ht="15" customHeight="1" x14ac:dyDescent="0.2">
      <c r="M730" t="str">
        <f t="shared" si="10"/>
        <v xml:space="preserve"> </v>
      </c>
    </row>
    <row r="731" spans="13:13" ht="15" customHeight="1" x14ac:dyDescent="0.2">
      <c r="M731" t="str">
        <f t="shared" si="10"/>
        <v xml:space="preserve"> </v>
      </c>
    </row>
    <row r="732" spans="13:13" ht="15" customHeight="1" x14ac:dyDescent="0.2">
      <c r="M732" t="str">
        <f t="shared" si="10"/>
        <v xml:space="preserve"> </v>
      </c>
    </row>
    <row r="733" spans="13:13" ht="15" customHeight="1" x14ac:dyDescent="0.2">
      <c r="M733" t="str">
        <f t="shared" si="10"/>
        <v xml:space="preserve"> </v>
      </c>
    </row>
    <row r="734" spans="13:13" ht="15" customHeight="1" x14ac:dyDescent="0.2">
      <c r="M734" t="str">
        <f t="shared" si="10"/>
        <v xml:space="preserve"> </v>
      </c>
    </row>
    <row r="735" spans="13:13" ht="15" customHeight="1" x14ac:dyDescent="0.2">
      <c r="M735" t="str">
        <f t="shared" si="10"/>
        <v xml:space="preserve"> </v>
      </c>
    </row>
    <row r="736" spans="13:13" ht="15" customHeight="1" x14ac:dyDescent="0.2">
      <c r="M736" t="str">
        <f t="shared" si="10"/>
        <v xml:space="preserve"> </v>
      </c>
    </row>
    <row r="737" spans="13:13" ht="15" customHeight="1" x14ac:dyDescent="0.2">
      <c r="M737" t="str">
        <f t="shared" si="10"/>
        <v xml:space="preserve"> </v>
      </c>
    </row>
    <row r="738" spans="13:13" ht="15" customHeight="1" x14ac:dyDescent="0.2">
      <c r="M738" t="str">
        <f t="shared" ref="M738:M801" si="11">A738&amp;" "&amp;B738</f>
        <v xml:space="preserve"> </v>
      </c>
    </row>
    <row r="739" spans="13:13" ht="15" customHeight="1" x14ac:dyDescent="0.2">
      <c r="M739" t="str">
        <f t="shared" si="11"/>
        <v xml:space="preserve"> </v>
      </c>
    </row>
    <row r="740" spans="13:13" ht="15" customHeight="1" x14ac:dyDescent="0.2">
      <c r="M740" t="str">
        <f t="shared" si="11"/>
        <v xml:space="preserve"> </v>
      </c>
    </row>
    <row r="741" spans="13:13" ht="15" customHeight="1" x14ac:dyDescent="0.2">
      <c r="M741" t="str">
        <f t="shared" si="11"/>
        <v xml:space="preserve"> </v>
      </c>
    </row>
    <row r="742" spans="13:13" ht="15" customHeight="1" x14ac:dyDescent="0.2">
      <c r="M742" t="str">
        <f t="shared" si="11"/>
        <v xml:space="preserve"> </v>
      </c>
    </row>
    <row r="743" spans="13:13" ht="15" customHeight="1" x14ac:dyDescent="0.2">
      <c r="M743" t="str">
        <f t="shared" si="11"/>
        <v xml:space="preserve"> </v>
      </c>
    </row>
    <row r="744" spans="13:13" ht="15" customHeight="1" x14ac:dyDescent="0.2">
      <c r="M744" t="str">
        <f t="shared" si="11"/>
        <v xml:space="preserve"> </v>
      </c>
    </row>
    <row r="745" spans="13:13" ht="15" customHeight="1" x14ac:dyDescent="0.2">
      <c r="M745" t="str">
        <f t="shared" si="11"/>
        <v xml:space="preserve"> </v>
      </c>
    </row>
    <row r="746" spans="13:13" ht="15" customHeight="1" x14ac:dyDescent="0.2">
      <c r="M746" t="str">
        <f t="shared" si="11"/>
        <v xml:space="preserve"> </v>
      </c>
    </row>
    <row r="747" spans="13:13" ht="15" customHeight="1" x14ac:dyDescent="0.2">
      <c r="M747" t="str">
        <f t="shared" si="11"/>
        <v xml:space="preserve"> </v>
      </c>
    </row>
    <row r="748" spans="13:13" ht="15" customHeight="1" x14ac:dyDescent="0.2">
      <c r="M748" t="str">
        <f t="shared" si="11"/>
        <v xml:space="preserve"> </v>
      </c>
    </row>
    <row r="749" spans="13:13" ht="15" customHeight="1" x14ac:dyDescent="0.2">
      <c r="M749" t="str">
        <f t="shared" si="11"/>
        <v xml:space="preserve"> </v>
      </c>
    </row>
    <row r="750" spans="13:13" ht="15" customHeight="1" x14ac:dyDescent="0.2">
      <c r="M750" t="str">
        <f t="shared" si="11"/>
        <v xml:space="preserve"> </v>
      </c>
    </row>
    <row r="751" spans="13:13" ht="15" customHeight="1" x14ac:dyDescent="0.2">
      <c r="M751" t="str">
        <f t="shared" si="11"/>
        <v xml:space="preserve"> </v>
      </c>
    </row>
    <row r="752" spans="13:13" ht="15" customHeight="1" x14ac:dyDescent="0.2">
      <c r="M752" t="str">
        <f t="shared" si="11"/>
        <v xml:space="preserve"> </v>
      </c>
    </row>
    <row r="753" spans="13:13" ht="15" customHeight="1" x14ac:dyDescent="0.2">
      <c r="M753" t="str">
        <f t="shared" si="11"/>
        <v xml:space="preserve"> </v>
      </c>
    </row>
    <row r="754" spans="13:13" ht="15" customHeight="1" x14ac:dyDescent="0.2">
      <c r="M754" t="str">
        <f t="shared" si="11"/>
        <v xml:space="preserve"> </v>
      </c>
    </row>
    <row r="755" spans="13:13" ht="15" customHeight="1" x14ac:dyDescent="0.2">
      <c r="M755" t="str">
        <f t="shared" si="11"/>
        <v xml:space="preserve"> </v>
      </c>
    </row>
    <row r="756" spans="13:13" ht="15" customHeight="1" x14ac:dyDescent="0.2">
      <c r="M756" t="str">
        <f t="shared" si="11"/>
        <v xml:space="preserve"> </v>
      </c>
    </row>
    <row r="757" spans="13:13" ht="15" customHeight="1" x14ac:dyDescent="0.2">
      <c r="M757" t="str">
        <f t="shared" si="11"/>
        <v xml:space="preserve"> </v>
      </c>
    </row>
    <row r="758" spans="13:13" ht="15" customHeight="1" x14ac:dyDescent="0.2">
      <c r="M758" t="str">
        <f t="shared" si="11"/>
        <v xml:space="preserve"> </v>
      </c>
    </row>
    <row r="759" spans="13:13" ht="15" customHeight="1" x14ac:dyDescent="0.2">
      <c r="M759" t="str">
        <f t="shared" si="11"/>
        <v xml:space="preserve"> </v>
      </c>
    </row>
    <row r="760" spans="13:13" ht="15" customHeight="1" x14ac:dyDescent="0.2">
      <c r="M760" t="str">
        <f t="shared" si="11"/>
        <v xml:space="preserve"> </v>
      </c>
    </row>
    <row r="761" spans="13:13" ht="15" customHeight="1" x14ac:dyDescent="0.2">
      <c r="M761" t="str">
        <f t="shared" si="11"/>
        <v xml:space="preserve"> </v>
      </c>
    </row>
    <row r="762" spans="13:13" ht="15" customHeight="1" x14ac:dyDescent="0.2">
      <c r="M762" t="str">
        <f t="shared" si="11"/>
        <v xml:space="preserve"> </v>
      </c>
    </row>
    <row r="763" spans="13:13" ht="15" customHeight="1" x14ac:dyDescent="0.2">
      <c r="M763" t="str">
        <f t="shared" si="11"/>
        <v xml:space="preserve"> </v>
      </c>
    </row>
    <row r="764" spans="13:13" ht="15" customHeight="1" x14ac:dyDescent="0.2">
      <c r="M764" t="str">
        <f t="shared" si="11"/>
        <v xml:space="preserve"> </v>
      </c>
    </row>
    <row r="765" spans="13:13" ht="15" customHeight="1" x14ac:dyDescent="0.2">
      <c r="M765" t="str">
        <f t="shared" si="11"/>
        <v xml:space="preserve"> </v>
      </c>
    </row>
    <row r="766" spans="13:13" ht="15" customHeight="1" x14ac:dyDescent="0.2">
      <c r="M766" t="str">
        <f t="shared" si="11"/>
        <v xml:space="preserve"> </v>
      </c>
    </row>
    <row r="767" spans="13:13" ht="15" customHeight="1" x14ac:dyDescent="0.2">
      <c r="M767" t="str">
        <f t="shared" si="11"/>
        <v xml:space="preserve"> </v>
      </c>
    </row>
    <row r="768" spans="13:13" ht="15" customHeight="1" x14ac:dyDescent="0.2">
      <c r="M768" t="str">
        <f t="shared" si="11"/>
        <v xml:space="preserve"> </v>
      </c>
    </row>
    <row r="769" spans="13:13" ht="15" customHeight="1" x14ac:dyDescent="0.2">
      <c r="M769" t="str">
        <f t="shared" si="11"/>
        <v xml:space="preserve"> </v>
      </c>
    </row>
    <row r="770" spans="13:13" ht="15" customHeight="1" x14ac:dyDescent="0.2">
      <c r="M770" t="str">
        <f t="shared" si="11"/>
        <v xml:space="preserve"> </v>
      </c>
    </row>
    <row r="771" spans="13:13" ht="15" customHeight="1" x14ac:dyDescent="0.2">
      <c r="M771" t="str">
        <f t="shared" si="11"/>
        <v xml:space="preserve"> </v>
      </c>
    </row>
    <row r="772" spans="13:13" ht="15" customHeight="1" x14ac:dyDescent="0.2">
      <c r="M772" t="str">
        <f t="shared" si="11"/>
        <v xml:space="preserve"> </v>
      </c>
    </row>
    <row r="773" spans="13:13" ht="15" customHeight="1" x14ac:dyDescent="0.2">
      <c r="M773" t="str">
        <f t="shared" si="11"/>
        <v xml:space="preserve"> </v>
      </c>
    </row>
    <row r="774" spans="13:13" ht="15" customHeight="1" x14ac:dyDescent="0.2">
      <c r="M774" t="str">
        <f t="shared" si="11"/>
        <v xml:space="preserve"> </v>
      </c>
    </row>
    <row r="775" spans="13:13" ht="15" customHeight="1" x14ac:dyDescent="0.2">
      <c r="M775" t="str">
        <f t="shared" si="11"/>
        <v xml:space="preserve"> </v>
      </c>
    </row>
    <row r="776" spans="13:13" ht="15" customHeight="1" x14ac:dyDescent="0.2">
      <c r="M776" t="str">
        <f t="shared" si="11"/>
        <v xml:space="preserve"> </v>
      </c>
    </row>
    <row r="777" spans="13:13" ht="15" customHeight="1" x14ac:dyDescent="0.2">
      <c r="M777" t="str">
        <f t="shared" si="11"/>
        <v xml:space="preserve"> </v>
      </c>
    </row>
    <row r="778" spans="13:13" ht="15" customHeight="1" x14ac:dyDescent="0.2">
      <c r="M778" t="str">
        <f t="shared" si="11"/>
        <v xml:space="preserve"> </v>
      </c>
    </row>
    <row r="779" spans="13:13" ht="15" customHeight="1" x14ac:dyDescent="0.2">
      <c r="M779" t="str">
        <f t="shared" si="11"/>
        <v xml:space="preserve"> </v>
      </c>
    </row>
    <row r="780" spans="13:13" ht="15" customHeight="1" x14ac:dyDescent="0.2">
      <c r="M780" t="str">
        <f t="shared" si="11"/>
        <v xml:space="preserve"> </v>
      </c>
    </row>
    <row r="781" spans="13:13" ht="15" customHeight="1" x14ac:dyDescent="0.2">
      <c r="M781" t="str">
        <f t="shared" si="11"/>
        <v xml:space="preserve"> </v>
      </c>
    </row>
    <row r="782" spans="13:13" ht="15" customHeight="1" x14ac:dyDescent="0.2">
      <c r="M782" t="str">
        <f t="shared" si="11"/>
        <v xml:space="preserve"> </v>
      </c>
    </row>
    <row r="783" spans="13:13" ht="15" customHeight="1" x14ac:dyDescent="0.2">
      <c r="M783" t="str">
        <f t="shared" si="11"/>
        <v xml:space="preserve"> </v>
      </c>
    </row>
    <row r="784" spans="13:13" ht="15" customHeight="1" x14ac:dyDescent="0.2">
      <c r="M784" t="str">
        <f t="shared" si="11"/>
        <v xml:space="preserve"> </v>
      </c>
    </row>
    <row r="785" spans="13:13" ht="15" customHeight="1" x14ac:dyDescent="0.2">
      <c r="M785" t="str">
        <f t="shared" si="11"/>
        <v xml:space="preserve"> </v>
      </c>
    </row>
    <row r="786" spans="13:13" ht="15" customHeight="1" x14ac:dyDescent="0.2">
      <c r="M786" t="str">
        <f t="shared" si="11"/>
        <v xml:space="preserve"> </v>
      </c>
    </row>
    <row r="787" spans="13:13" ht="15" customHeight="1" x14ac:dyDescent="0.2">
      <c r="M787" t="str">
        <f t="shared" si="11"/>
        <v xml:space="preserve"> </v>
      </c>
    </row>
    <row r="788" spans="13:13" ht="15" customHeight="1" x14ac:dyDescent="0.2">
      <c r="M788" t="str">
        <f t="shared" si="11"/>
        <v xml:space="preserve"> </v>
      </c>
    </row>
    <row r="789" spans="13:13" ht="15" customHeight="1" x14ac:dyDescent="0.2">
      <c r="M789" t="str">
        <f t="shared" si="11"/>
        <v xml:space="preserve"> </v>
      </c>
    </row>
    <row r="790" spans="13:13" ht="15" customHeight="1" x14ac:dyDescent="0.2">
      <c r="M790" t="str">
        <f t="shared" si="11"/>
        <v xml:space="preserve"> </v>
      </c>
    </row>
    <row r="791" spans="13:13" ht="15" customHeight="1" x14ac:dyDescent="0.2">
      <c r="M791" t="str">
        <f t="shared" si="11"/>
        <v xml:space="preserve"> </v>
      </c>
    </row>
    <row r="792" spans="13:13" ht="15" customHeight="1" x14ac:dyDescent="0.2">
      <c r="M792" t="str">
        <f t="shared" si="11"/>
        <v xml:space="preserve"> </v>
      </c>
    </row>
    <row r="793" spans="13:13" ht="15" customHeight="1" x14ac:dyDescent="0.2">
      <c r="M793" t="str">
        <f t="shared" si="11"/>
        <v xml:space="preserve"> </v>
      </c>
    </row>
    <row r="794" spans="13:13" ht="15" customHeight="1" x14ac:dyDescent="0.2">
      <c r="M794" t="str">
        <f t="shared" si="11"/>
        <v xml:space="preserve"> </v>
      </c>
    </row>
    <row r="795" spans="13:13" ht="15" customHeight="1" x14ac:dyDescent="0.2">
      <c r="M795" t="str">
        <f t="shared" si="11"/>
        <v xml:space="preserve"> </v>
      </c>
    </row>
    <row r="796" spans="13:13" ht="15" customHeight="1" x14ac:dyDescent="0.2">
      <c r="M796" t="str">
        <f t="shared" si="11"/>
        <v xml:space="preserve"> </v>
      </c>
    </row>
    <row r="797" spans="13:13" ht="15" customHeight="1" x14ac:dyDescent="0.2">
      <c r="M797" t="str">
        <f t="shared" si="11"/>
        <v xml:space="preserve"> </v>
      </c>
    </row>
    <row r="798" spans="13:13" ht="15" customHeight="1" x14ac:dyDescent="0.2">
      <c r="M798" t="str">
        <f t="shared" si="11"/>
        <v xml:space="preserve"> </v>
      </c>
    </row>
    <row r="799" spans="13:13" ht="15" customHeight="1" x14ac:dyDescent="0.2">
      <c r="M799" t="str">
        <f t="shared" si="11"/>
        <v xml:space="preserve"> </v>
      </c>
    </row>
    <row r="800" spans="13:13" ht="15" customHeight="1" x14ac:dyDescent="0.2">
      <c r="M800" t="str">
        <f t="shared" si="11"/>
        <v xml:space="preserve"> </v>
      </c>
    </row>
    <row r="801" spans="13:13" ht="15" customHeight="1" x14ac:dyDescent="0.2">
      <c r="M801" t="str">
        <f t="shared" si="11"/>
        <v xml:space="preserve"> </v>
      </c>
    </row>
    <row r="802" spans="13:13" ht="15" customHeight="1" x14ac:dyDescent="0.2">
      <c r="M802" t="str">
        <f t="shared" ref="M802:M865" si="12">A802&amp;" "&amp;B802</f>
        <v xml:space="preserve"> </v>
      </c>
    </row>
    <row r="803" spans="13:13" ht="15" customHeight="1" x14ac:dyDescent="0.2">
      <c r="M803" t="str">
        <f t="shared" si="12"/>
        <v xml:space="preserve"> </v>
      </c>
    </row>
    <row r="804" spans="13:13" ht="15" customHeight="1" x14ac:dyDescent="0.2">
      <c r="M804" t="str">
        <f t="shared" si="12"/>
        <v xml:space="preserve"> </v>
      </c>
    </row>
    <row r="805" spans="13:13" ht="15" customHeight="1" x14ac:dyDescent="0.2">
      <c r="M805" t="str">
        <f t="shared" si="12"/>
        <v xml:space="preserve"> </v>
      </c>
    </row>
    <row r="806" spans="13:13" ht="15" customHeight="1" x14ac:dyDescent="0.2">
      <c r="M806" t="str">
        <f t="shared" si="12"/>
        <v xml:space="preserve"> </v>
      </c>
    </row>
    <row r="807" spans="13:13" ht="15" customHeight="1" x14ac:dyDescent="0.2">
      <c r="M807" t="str">
        <f t="shared" si="12"/>
        <v xml:space="preserve"> </v>
      </c>
    </row>
    <row r="808" spans="13:13" ht="15" customHeight="1" x14ac:dyDescent="0.2">
      <c r="M808" t="str">
        <f t="shared" si="12"/>
        <v xml:space="preserve"> </v>
      </c>
    </row>
    <row r="809" spans="13:13" ht="15" customHeight="1" x14ac:dyDescent="0.2">
      <c r="M809" t="str">
        <f t="shared" si="12"/>
        <v xml:space="preserve"> </v>
      </c>
    </row>
    <row r="810" spans="13:13" ht="15" customHeight="1" x14ac:dyDescent="0.2">
      <c r="M810" t="str">
        <f t="shared" si="12"/>
        <v xml:space="preserve"> </v>
      </c>
    </row>
    <row r="811" spans="13:13" ht="15" customHeight="1" x14ac:dyDescent="0.2">
      <c r="M811" t="str">
        <f t="shared" si="12"/>
        <v xml:space="preserve"> </v>
      </c>
    </row>
    <row r="812" spans="13:13" ht="15" customHeight="1" x14ac:dyDescent="0.2">
      <c r="M812" t="str">
        <f t="shared" si="12"/>
        <v xml:space="preserve"> </v>
      </c>
    </row>
    <row r="813" spans="13:13" ht="15" customHeight="1" x14ac:dyDescent="0.2">
      <c r="M813" t="str">
        <f t="shared" si="12"/>
        <v xml:space="preserve"> </v>
      </c>
    </row>
    <row r="814" spans="13:13" ht="15" customHeight="1" x14ac:dyDescent="0.2">
      <c r="M814" t="str">
        <f t="shared" si="12"/>
        <v xml:space="preserve"> </v>
      </c>
    </row>
    <row r="815" spans="13:13" ht="15" customHeight="1" x14ac:dyDescent="0.2">
      <c r="M815" t="str">
        <f t="shared" si="12"/>
        <v xml:space="preserve"> </v>
      </c>
    </row>
    <row r="816" spans="13:13" ht="15" customHeight="1" x14ac:dyDescent="0.2">
      <c r="M816" t="str">
        <f t="shared" si="12"/>
        <v xml:space="preserve"> </v>
      </c>
    </row>
    <row r="817" spans="13:13" ht="15" customHeight="1" x14ac:dyDescent="0.2">
      <c r="M817" t="str">
        <f t="shared" si="12"/>
        <v xml:space="preserve"> </v>
      </c>
    </row>
    <row r="818" spans="13:13" ht="15" customHeight="1" x14ac:dyDescent="0.2">
      <c r="M818" t="str">
        <f t="shared" si="12"/>
        <v xml:space="preserve"> </v>
      </c>
    </row>
    <row r="819" spans="13:13" ht="15" customHeight="1" x14ac:dyDescent="0.2">
      <c r="M819" t="str">
        <f t="shared" si="12"/>
        <v xml:space="preserve"> </v>
      </c>
    </row>
    <row r="820" spans="13:13" ht="15" customHeight="1" x14ac:dyDescent="0.2">
      <c r="M820" t="str">
        <f t="shared" si="12"/>
        <v xml:space="preserve"> </v>
      </c>
    </row>
    <row r="821" spans="13:13" ht="15" customHeight="1" x14ac:dyDescent="0.2">
      <c r="M821" t="str">
        <f t="shared" si="12"/>
        <v xml:space="preserve"> </v>
      </c>
    </row>
    <row r="822" spans="13:13" ht="15" customHeight="1" x14ac:dyDescent="0.2">
      <c r="M822" t="str">
        <f t="shared" si="12"/>
        <v xml:space="preserve"> </v>
      </c>
    </row>
    <row r="823" spans="13:13" ht="15" customHeight="1" x14ac:dyDescent="0.2">
      <c r="M823" t="str">
        <f t="shared" si="12"/>
        <v xml:space="preserve"> </v>
      </c>
    </row>
    <row r="824" spans="13:13" ht="15" customHeight="1" x14ac:dyDescent="0.2">
      <c r="M824" t="str">
        <f t="shared" si="12"/>
        <v xml:space="preserve"> </v>
      </c>
    </row>
    <row r="825" spans="13:13" ht="15" customHeight="1" x14ac:dyDescent="0.2">
      <c r="M825" t="str">
        <f t="shared" si="12"/>
        <v xml:space="preserve"> </v>
      </c>
    </row>
    <row r="826" spans="13:13" ht="15" customHeight="1" x14ac:dyDescent="0.2">
      <c r="M826" t="str">
        <f t="shared" si="12"/>
        <v xml:space="preserve"> </v>
      </c>
    </row>
    <row r="827" spans="13:13" ht="15" customHeight="1" x14ac:dyDescent="0.2">
      <c r="M827" t="str">
        <f t="shared" si="12"/>
        <v xml:space="preserve"> </v>
      </c>
    </row>
    <row r="828" spans="13:13" ht="15" customHeight="1" x14ac:dyDescent="0.2">
      <c r="M828" t="str">
        <f t="shared" si="12"/>
        <v xml:space="preserve"> </v>
      </c>
    </row>
    <row r="829" spans="13:13" ht="15" customHeight="1" x14ac:dyDescent="0.2">
      <c r="M829" t="str">
        <f t="shared" si="12"/>
        <v xml:space="preserve"> </v>
      </c>
    </row>
    <row r="830" spans="13:13" ht="15" customHeight="1" x14ac:dyDescent="0.2">
      <c r="M830" t="str">
        <f t="shared" si="12"/>
        <v xml:space="preserve"> </v>
      </c>
    </row>
    <row r="831" spans="13:13" ht="15" customHeight="1" x14ac:dyDescent="0.2">
      <c r="M831" t="str">
        <f t="shared" si="12"/>
        <v xml:space="preserve"> </v>
      </c>
    </row>
    <row r="832" spans="13:13" ht="15" customHeight="1" x14ac:dyDescent="0.2">
      <c r="M832" t="str">
        <f t="shared" si="12"/>
        <v xml:space="preserve"> </v>
      </c>
    </row>
    <row r="833" spans="13:13" ht="15" customHeight="1" x14ac:dyDescent="0.2">
      <c r="M833" t="str">
        <f t="shared" si="12"/>
        <v xml:space="preserve"> </v>
      </c>
    </row>
    <row r="834" spans="13:13" ht="15" customHeight="1" x14ac:dyDescent="0.2">
      <c r="M834" t="str">
        <f t="shared" si="12"/>
        <v xml:space="preserve"> </v>
      </c>
    </row>
    <row r="835" spans="13:13" ht="15" customHeight="1" x14ac:dyDescent="0.2">
      <c r="M835" t="str">
        <f t="shared" si="12"/>
        <v xml:space="preserve"> </v>
      </c>
    </row>
    <row r="836" spans="13:13" ht="15" customHeight="1" x14ac:dyDescent="0.2">
      <c r="M836" t="str">
        <f t="shared" si="12"/>
        <v xml:space="preserve"> </v>
      </c>
    </row>
    <row r="837" spans="13:13" ht="15" customHeight="1" x14ac:dyDescent="0.2">
      <c r="M837" t="str">
        <f t="shared" si="12"/>
        <v xml:space="preserve"> </v>
      </c>
    </row>
    <row r="838" spans="13:13" ht="15" customHeight="1" x14ac:dyDescent="0.2">
      <c r="M838" t="str">
        <f t="shared" si="12"/>
        <v xml:space="preserve"> </v>
      </c>
    </row>
    <row r="839" spans="13:13" ht="15" customHeight="1" x14ac:dyDescent="0.2">
      <c r="M839" t="str">
        <f t="shared" si="12"/>
        <v xml:space="preserve"> </v>
      </c>
    </row>
    <row r="840" spans="13:13" ht="15" customHeight="1" x14ac:dyDescent="0.2">
      <c r="M840" t="str">
        <f t="shared" si="12"/>
        <v xml:space="preserve"> </v>
      </c>
    </row>
    <row r="841" spans="13:13" ht="15" customHeight="1" x14ac:dyDescent="0.2">
      <c r="M841" t="str">
        <f t="shared" si="12"/>
        <v xml:space="preserve"> </v>
      </c>
    </row>
    <row r="842" spans="13:13" ht="15" customHeight="1" x14ac:dyDescent="0.2">
      <c r="M842" t="str">
        <f t="shared" si="12"/>
        <v xml:space="preserve"> </v>
      </c>
    </row>
    <row r="843" spans="13:13" ht="15" customHeight="1" x14ac:dyDescent="0.2">
      <c r="M843" t="str">
        <f t="shared" si="12"/>
        <v xml:space="preserve"> </v>
      </c>
    </row>
    <row r="844" spans="13:13" ht="15" customHeight="1" x14ac:dyDescent="0.2">
      <c r="M844" t="str">
        <f t="shared" si="12"/>
        <v xml:space="preserve"> </v>
      </c>
    </row>
    <row r="845" spans="13:13" ht="15" customHeight="1" x14ac:dyDescent="0.2">
      <c r="M845" t="str">
        <f t="shared" si="12"/>
        <v xml:space="preserve"> </v>
      </c>
    </row>
    <row r="846" spans="13:13" ht="15" customHeight="1" x14ac:dyDescent="0.2">
      <c r="M846" t="str">
        <f t="shared" si="12"/>
        <v xml:space="preserve"> </v>
      </c>
    </row>
    <row r="847" spans="13:13" ht="15" customHeight="1" x14ac:dyDescent="0.2">
      <c r="M847" t="str">
        <f t="shared" si="12"/>
        <v xml:space="preserve"> </v>
      </c>
    </row>
    <row r="848" spans="13:13" ht="15" customHeight="1" x14ac:dyDescent="0.2">
      <c r="M848" t="str">
        <f t="shared" si="12"/>
        <v xml:space="preserve"> </v>
      </c>
    </row>
    <row r="849" spans="13:13" ht="15" customHeight="1" x14ac:dyDescent="0.2">
      <c r="M849" t="str">
        <f t="shared" si="12"/>
        <v xml:space="preserve"> </v>
      </c>
    </row>
    <row r="850" spans="13:13" ht="15" customHeight="1" x14ac:dyDescent="0.2">
      <c r="M850" t="str">
        <f t="shared" si="12"/>
        <v xml:space="preserve"> </v>
      </c>
    </row>
    <row r="851" spans="13:13" ht="15" customHeight="1" x14ac:dyDescent="0.2">
      <c r="M851" t="str">
        <f t="shared" si="12"/>
        <v xml:space="preserve"> </v>
      </c>
    </row>
    <row r="852" spans="13:13" ht="15" customHeight="1" x14ac:dyDescent="0.2">
      <c r="M852" t="str">
        <f t="shared" si="12"/>
        <v xml:space="preserve"> </v>
      </c>
    </row>
    <row r="853" spans="13:13" ht="15" customHeight="1" x14ac:dyDescent="0.2">
      <c r="M853" t="str">
        <f t="shared" si="12"/>
        <v xml:space="preserve"> </v>
      </c>
    </row>
    <row r="854" spans="13:13" ht="15" customHeight="1" x14ac:dyDescent="0.2">
      <c r="M854" t="str">
        <f t="shared" si="12"/>
        <v xml:space="preserve"> </v>
      </c>
    </row>
    <row r="855" spans="13:13" ht="15" customHeight="1" x14ac:dyDescent="0.2">
      <c r="M855" t="str">
        <f t="shared" si="12"/>
        <v xml:space="preserve"> </v>
      </c>
    </row>
    <row r="856" spans="13:13" ht="15" customHeight="1" x14ac:dyDescent="0.2">
      <c r="M856" t="str">
        <f t="shared" si="12"/>
        <v xml:space="preserve"> </v>
      </c>
    </row>
    <row r="857" spans="13:13" ht="15" customHeight="1" x14ac:dyDescent="0.2">
      <c r="M857" t="str">
        <f t="shared" si="12"/>
        <v xml:space="preserve"> </v>
      </c>
    </row>
    <row r="858" spans="13:13" ht="15" customHeight="1" x14ac:dyDescent="0.2">
      <c r="M858" t="str">
        <f t="shared" si="12"/>
        <v xml:space="preserve"> </v>
      </c>
    </row>
    <row r="859" spans="13:13" ht="15" customHeight="1" x14ac:dyDescent="0.2">
      <c r="M859" t="str">
        <f t="shared" si="12"/>
        <v xml:space="preserve"> </v>
      </c>
    </row>
    <row r="860" spans="13:13" ht="15" customHeight="1" x14ac:dyDescent="0.2">
      <c r="M860" t="str">
        <f t="shared" si="12"/>
        <v xml:space="preserve"> </v>
      </c>
    </row>
    <row r="861" spans="13:13" ht="15" customHeight="1" x14ac:dyDescent="0.2">
      <c r="M861" t="str">
        <f t="shared" si="12"/>
        <v xml:space="preserve"> </v>
      </c>
    </row>
    <row r="862" spans="13:13" ht="15" customHeight="1" x14ac:dyDescent="0.2">
      <c r="M862" t="str">
        <f t="shared" si="12"/>
        <v xml:space="preserve"> </v>
      </c>
    </row>
    <row r="863" spans="13:13" ht="15" customHeight="1" x14ac:dyDescent="0.2">
      <c r="M863" t="str">
        <f t="shared" si="12"/>
        <v xml:space="preserve"> </v>
      </c>
    </row>
    <row r="864" spans="13:13" ht="15" customHeight="1" x14ac:dyDescent="0.2">
      <c r="M864" t="str">
        <f t="shared" si="12"/>
        <v xml:space="preserve"> </v>
      </c>
    </row>
    <row r="865" spans="13:13" ht="15" customHeight="1" x14ac:dyDescent="0.2">
      <c r="M865" t="str">
        <f t="shared" si="12"/>
        <v xml:space="preserve"> </v>
      </c>
    </row>
    <row r="866" spans="13:13" ht="15" customHeight="1" x14ac:dyDescent="0.2">
      <c r="M866" t="str">
        <f t="shared" ref="M866:M896" si="13">A866&amp;" "&amp;B866</f>
        <v xml:space="preserve"> </v>
      </c>
    </row>
    <row r="867" spans="13:13" ht="15" customHeight="1" x14ac:dyDescent="0.2">
      <c r="M867" t="str">
        <f t="shared" si="13"/>
        <v xml:space="preserve"> </v>
      </c>
    </row>
    <row r="868" spans="13:13" ht="15" customHeight="1" x14ac:dyDescent="0.2">
      <c r="M868" t="str">
        <f t="shared" si="13"/>
        <v xml:space="preserve"> </v>
      </c>
    </row>
    <row r="869" spans="13:13" ht="15" customHeight="1" x14ac:dyDescent="0.2">
      <c r="M869" t="str">
        <f t="shared" si="13"/>
        <v xml:space="preserve"> </v>
      </c>
    </row>
    <row r="870" spans="13:13" ht="15" customHeight="1" x14ac:dyDescent="0.2">
      <c r="M870" t="str">
        <f t="shared" si="13"/>
        <v xml:space="preserve"> </v>
      </c>
    </row>
    <row r="871" spans="13:13" ht="15" customHeight="1" x14ac:dyDescent="0.2">
      <c r="M871" t="str">
        <f t="shared" si="13"/>
        <v xml:space="preserve"> </v>
      </c>
    </row>
    <row r="872" spans="13:13" ht="15" customHeight="1" x14ac:dyDescent="0.2">
      <c r="M872" t="str">
        <f t="shared" si="13"/>
        <v xml:space="preserve"> </v>
      </c>
    </row>
    <row r="873" spans="13:13" ht="15" customHeight="1" x14ac:dyDescent="0.2">
      <c r="M873" t="str">
        <f t="shared" si="13"/>
        <v xml:space="preserve"> </v>
      </c>
    </row>
    <row r="874" spans="13:13" ht="15" customHeight="1" x14ac:dyDescent="0.2">
      <c r="M874" t="str">
        <f t="shared" si="13"/>
        <v xml:space="preserve"> </v>
      </c>
    </row>
    <row r="875" spans="13:13" ht="15" customHeight="1" x14ac:dyDescent="0.2">
      <c r="M875" t="str">
        <f t="shared" si="13"/>
        <v xml:space="preserve"> </v>
      </c>
    </row>
    <row r="876" spans="13:13" ht="15" customHeight="1" x14ac:dyDescent="0.2">
      <c r="M876" t="str">
        <f t="shared" si="13"/>
        <v xml:space="preserve"> </v>
      </c>
    </row>
    <row r="877" spans="13:13" ht="15" customHeight="1" x14ac:dyDescent="0.2">
      <c r="M877" t="str">
        <f t="shared" si="13"/>
        <v xml:space="preserve"> </v>
      </c>
    </row>
    <row r="878" spans="13:13" ht="15" customHeight="1" x14ac:dyDescent="0.2">
      <c r="M878" t="str">
        <f t="shared" si="13"/>
        <v xml:space="preserve"> </v>
      </c>
    </row>
    <row r="879" spans="13:13" ht="15" customHeight="1" x14ac:dyDescent="0.2">
      <c r="M879" t="str">
        <f t="shared" si="13"/>
        <v xml:space="preserve"> </v>
      </c>
    </row>
    <row r="880" spans="13:13" ht="15" customHeight="1" x14ac:dyDescent="0.2">
      <c r="M880" t="str">
        <f t="shared" si="13"/>
        <v xml:space="preserve"> </v>
      </c>
    </row>
    <row r="881" spans="13:13" ht="15" customHeight="1" x14ac:dyDescent="0.2">
      <c r="M881" t="str">
        <f t="shared" si="13"/>
        <v xml:space="preserve"> </v>
      </c>
    </row>
    <row r="882" spans="13:13" ht="15" customHeight="1" x14ac:dyDescent="0.2">
      <c r="M882" t="str">
        <f t="shared" si="13"/>
        <v xml:space="preserve"> </v>
      </c>
    </row>
    <row r="883" spans="13:13" ht="15" customHeight="1" x14ac:dyDescent="0.2">
      <c r="M883" t="str">
        <f t="shared" si="13"/>
        <v xml:space="preserve"> </v>
      </c>
    </row>
    <row r="884" spans="13:13" ht="15" customHeight="1" x14ac:dyDescent="0.2">
      <c r="M884" t="str">
        <f t="shared" si="13"/>
        <v xml:space="preserve"> </v>
      </c>
    </row>
    <row r="885" spans="13:13" ht="15" customHeight="1" x14ac:dyDescent="0.2">
      <c r="M885" t="str">
        <f t="shared" si="13"/>
        <v xml:space="preserve"> </v>
      </c>
    </row>
    <row r="886" spans="13:13" ht="15" customHeight="1" x14ac:dyDescent="0.2">
      <c r="M886" t="str">
        <f t="shared" si="13"/>
        <v xml:space="preserve"> </v>
      </c>
    </row>
    <row r="887" spans="13:13" ht="15" customHeight="1" x14ac:dyDescent="0.2">
      <c r="M887" t="str">
        <f t="shared" si="13"/>
        <v xml:space="preserve"> </v>
      </c>
    </row>
    <row r="888" spans="13:13" ht="15" customHeight="1" x14ac:dyDescent="0.2">
      <c r="M888" t="str">
        <f t="shared" si="13"/>
        <v xml:space="preserve"> </v>
      </c>
    </row>
    <row r="889" spans="13:13" ht="15" customHeight="1" x14ac:dyDescent="0.2">
      <c r="M889" t="str">
        <f t="shared" si="13"/>
        <v xml:space="preserve"> </v>
      </c>
    </row>
    <row r="890" spans="13:13" ht="15" customHeight="1" x14ac:dyDescent="0.2">
      <c r="M890" t="str">
        <f t="shared" si="13"/>
        <v xml:space="preserve"> </v>
      </c>
    </row>
    <row r="891" spans="13:13" ht="15" customHeight="1" x14ac:dyDescent="0.2">
      <c r="M891" t="str">
        <f t="shared" si="13"/>
        <v xml:space="preserve"> </v>
      </c>
    </row>
    <row r="892" spans="13:13" ht="15" customHeight="1" x14ac:dyDescent="0.2">
      <c r="M892" t="str">
        <f t="shared" si="13"/>
        <v xml:space="preserve"> </v>
      </c>
    </row>
    <row r="893" spans="13:13" ht="15" customHeight="1" x14ac:dyDescent="0.2">
      <c r="M893" t="str">
        <f t="shared" si="13"/>
        <v xml:space="preserve"> </v>
      </c>
    </row>
    <row r="894" spans="13:13" ht="15" customHeight="1" x14ac:dyDescent="0.2">
      <c r="M894" t="str">
        <f t="shared" si="13"/>
        <v xml:space="preserve"> </v>
      </c>
    </row>
    <row r="895" spans="13:13" ht="15" customHeight="1" x14ac:dyDescent="0.2">
      <c r="M895" t="str">
        <f t="shared" si="13"/>
        <v xml:space="preserve"> </v>
      </c>
    </row>
    <row r="896" spans="13:13" ht="15" customHeight="1" x14ac:dyDescent="0.2">
      <c r="M896" t="str">
        <f t="shared" si="13"/>
        <v xml:space="preserve"> </v>
      </c>
    </row>
  </sheetData>
  <autoFilter ref="A7:D62"/>
  <mergeCells count="1">
    <mergeCell ref="A4:J4"/>
  </mergeCells>
  <phoneticPr fontId="5" type="noConversion"/>
  <pageMargins left="0.70866141732283472" right="0.39370078740157483" top="0.78740157480314965" bottom="0.6692913385826772" header="0.39370078740157483" footer="0.35433070866141736"/>
  <pageSetup paperSize="9" scale="95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93"/>
  <sheetViews>
    <sheetView tabSelected="1" view="pageBreakPreview" zoomScale="110" zoomScaleNormal="110" zoomScaleSheetLayoutView="110" workbookViewId="0">
      <selection activeCell="K13" sqref="K13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27" width="9.7109375" style="21" customWidth="1"/>
    <col min="28" max="28" width="11.85546875" style="21" customWidth="1"/>
    <col min="29" max="29" width="9.7109375" customWidth="1"/>
  </cols>
  <sheetData>
    <row r="1" spans="1:30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30" s="15" customFormat="1" ht="15" customHeight="1" x14ac:dyDescent="0.25">
      <c r="A2" s="105" t="s">
        <v>22</v>
      </c>
    </row>
    <row r="3" spans="1:30" s="15" customFormat="1" ht="14.25" x14ac:dyDescent="0.2">
      <c r="A3" s="104"/>
    </row>
    <row r="4" spans="1:30" s="15" customFormat="1" ht="15" x14ac:dyDescent="0.25">
      <c r="A4" s="105" t="s">
        <v>160</v>
      </c>
      <c r="B4" s="113" t="str">
        <f>IF(Vertragsdaten!B6="","",Vertragsdaten!B6)</f>
        <v>EP SIEP</v>
      </c>
      <c r="C4" s="113"/>
      <c r="D4" s="11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</row>
    <row r="5" spans="1:30" s="15" customFormat="1" ht="8.25" customHeight="1" x14ac:dyDescent="0.25">
      <c r="A5" s="105"/>
      <c r="B5" s="91"/>
      <c r="C5" s="91"/>
      <c r="D5" s="91"/>
    </row>
    <row r="6" spans="1:30" s="15" customFormat="1" ht="15" x14ac:dyDescent="0.25">
      <c r="A6" s="105" t="s">
        <v>161</v>
      </c>
      <c r="B6" s="144" t="str">
        <f>Vertragsdaten!B8</f>
        <v>070017/000025</v>
      </c>
      <c r="C6" s="144"/>
      <c r="D6" s="144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85"/>
      <c r="AC6" s="85"/>
    </row>
    <row r="7" spans="1:30" s="15" customFormat="1" ht="15" customHeight="1" x14ac:dyDescent="0.25">
      <c r="A7" s="105"/>
      <c r="AB7" s="64"/>
      <c r="AC7" s="64"/>
    </row>
    <row r="8" spans="1:30" s="8" customFormat="1" ht="15" x14ac:dyDescent="0.25">
      <c r="A8" s="105" t="s">
        <v>162</v>
      </c>
      <c r="B8" s="151">
        <v>42370</v>
      </c>
      <c r="C8" s="147"/>
      <c r="D8" s="147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85"/>
      <c r="AC8" s="85"/>
    </row>
    <row r="9" spans="1:30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30" ht="27.75" customHeight="1" x14ac:dyDescent="0.2">
      <c r="A10" s="66"/>
      <c r="C10"/>
      <c r="D10"/>
      <c r="E10"/>
      <c r="F10" s="145" t="s">
        <v>274</v>
      </c>
      <c r="G10" s="148"/>
      <c r="H10" s="145" t="s">
        <v>283</v>
      </c>
      <c r="I10" s="146"/>
      <c r="J10" s="145" t="s">
        <v>284</v>
      </c>
      <c r="K10" s="146"/>
      <c r="L10" s="145" t="s">
        <v>285</v>
      </c>
      <c r="M10" s="146"/>
      <c r="N10" s="145" t="s">
        <v>286</v>
      </c>
      <c r="O10" s="148"/>
      <c r="P10" s="145" t="s">
        <v>287</v>
      </c>
      <c r="Q10" s="148"/>
      <c r="R10" s="145" t="s">
        <v>288</v>
      </c>
      <c r="S10" s="148"/>
      <c r="T10" s="149" t="s">
        <v>201</v>
      </c>
      <c r="U10" s="150"/>
      <c r="V10" s="149" t="s">
        <v>202</v>
      </c>
      <c r="W10" s="152"/>
      <c r="X10" s="149" t="s">
        <v>203</v>
      </c>
      <c r="Y10" s="152"/>
      <c r="Z10" s="149" t="s">
        <v>273</v>
      </c>
      <c r="AA10" s="152"/>
      <c r="AB10"/>
    </row>
    <row r="11" spans="1:30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/>
      <c r="G11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72"/>
      <c r="S11" s="73"/>
      <c r="T11" s="72"/>
      <c r="U11" s="73"/>
      <c r="V11" s="72"/>
      <c r="W11" s="73"/>
      <c r="X11" s="72"/>
      <c r="Y11" s="73"/>
      <c r="Z11" s="66"/>
      <c r="AA11" s="66"/>
      <c r="AB11"/>
    </row>
    <row r="12" spans="1:30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158</v>
      </c>
      <c r="E12" s="60" t="s">
        <v>153</v>
      </c>
      <c r="F12" s="60" t="s">
        <v>23</v>
      </c>
      <c r="G12" s="60" t="s">
        <v>157</v>
      </c>
      <c r="H12" s="74" t="s">
        <v>23</v>
      </c>
      <c r="I12" s="46" t="s">
        <v>157</v>
      </c>
      <c r="J12" s="74" t="s">
        <v>23</v>
      </c>
      <c r="K12" s="46" t="s">
        <v>157</v>
      </c>
      <c r="L12" s="74" t="s">
        <v>23</v>
      </c>
      <c r="M12" s="46" t="s">
        <v>157</v>
      </c>
      <c r="N12" s="74" t="s">
        <v>23</v>
      </c>
      <c r="O12" s="46" t="s">
        <v>157</v>
      </c>
      <c r="P12" s="74" t="s">
        <v>23</v>
      </c>
      <c r="Q12" s="46" t="s">
        <v>157</v>
      </c>
      <c r="R12" s="74" t="s">
        <v>23</v>
      </c>
      <c r="S12" s="46" t="s">
        <v>157</v>
      </c>
      <c r="T12" s="83" t="s">
        <v>23</v>
      </c>
      <c r="U12" s="13" t="s">
        <v>157</v>
      </c>
      <c r="V12" s="83" t="s">
        <v>23</v>
      </c>
      <c r="W12" s="13" t="s">
        <v>157</v>
      </c>
      <c r="X12" s="83" t="s">
        <v>23</v>
      </c>
      <c r="Y12" s="13" t="s">
        <v>157</v>
      </c>
      <c r="Z12" s="83" t="s">
        <v>23</v>
      </c>
      <c r="AA12" s="13" t="s">
        <v>157</v>
      </c>
      <c r="AB12" s="61" t="s">
        <v>154</v>
      </c>
    </row>
    <row r="13" spans="1:30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F13+J13++L13+P13+R13+N13+H13+T13+V13+X13</f>
        <v>27</v>
      </c>
      <c r="F13" s="156"/>
      <c r="G13" s="157">
        <f ca="1">IF(D13="",0,D13*F13)</f>
        <v>0</v>
      </c>
      <c r="H13" s="75"/>
      <c r="I13" s="76">
        <f ca="1">IF(D13="",0,D13*H13)</f>
        <v>0</v>
      </c>
      <c r="J13" s="75"/>
      <c r="K13" s="76">
        <f>IF(E13="",0,E13*J13)</f>
        <v>0</v>
      </c>
      <c r="L13" s="75">
        <v>7</v>
      </c>
      <c r="M13" s="76">
        <f>IF(H13="",0,H13*L13)</f>
        <v>0</v>
      </c>
      <c r="N13" s="106"/>
      <c r="O13" s="76">
        <f>IF(J13="",0,J13*N13)</f>
        <v>0</v>
      </c>
      <c r="P13" s="106">
        <v>10</v>
      </c>
      <c r="Q13" s="76">
        <f>IF(F13="",0,F13*P13)</f>
        <v>0</v>
      </c>
      <c r="R13" s="106">
        <v>10</v>
      </c>
      <c r="S13" s="76">
        <f>IF(H13="",0,H13*R13)</f>
        <v>0</v>
      </c>
      <c r="T13" s="75"/>
      <c r="U13" s="76">
        <f ca="1">IF(D13="",0,D13*T13)</f>
        <v>0</v>
      </c>
      <c r="V13" s="75"/>
      <c r="W13" s="76">
        <f ca="1">IF(D13="",0,D13*V13)</f>
        <v>0</v>
      </c>
      <c r="X13" s="75"/>
      <c r="Y13" s="76">
        <f ca="1">IF(D13="",0,D13*X13)</f>
        <v>0</v>
      </c>
      <c r="Z13" s="75"/>
      <c r="AA13" s="76">
        <f ca="1">IF(D13="",0,Z13*Z13)</f>
        <v>0</v>
      </c>
      <c r="AB13" s="84">
        <f ca="1">IF(D13="",0,D13*E13)</f>
        <v>3780</v>
      </c>
      <c r="AD13" s="71" t="s">
        <v>159</v>
      </c>
    </row>
    <row r="14" spans="1:30" ht="15" customHeight="1" x14ac:dyDescent="0.2">
      <c r="A14" s="92" t="s">
        <v>164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7" si="1">F14+J14++L14+P14+R14+N14+H14+T14+V14+X14</f>
        <v>0</v>
      </c>
      <c r="F14" s="156"/>
      <c r="G14" s="157">
        <f t="shared" ref="G14:G77" ca="1" si="2">IF(D14="",0,D14*F14)</f>
        <v>0</v>
      </c>
      <c r="H14" s="75"/>
      <c r="I14" s="76">
        <f ca="1">IF(D14="",0,D14*H14)</f>
        <v>0</v>
      </c>
      <c r="J14" s="75"/>
      <c r="K14" s="76">
        <f t="shared" ref="K14:K17" si="3">IF(E14="",0,E14*J14)</f>
        <v>0</v>
      </c>
      <c r="L14" s="75"/>
      <c r="M14" s="76">
        <f t="shared" ref="M14:M77" si="4">IF(H14="",0,H14*L14)</f>
        <v>0</v>
      </c>
      <c r="N14" s="106"/>
      <c r="O14" s="76">
        <f t="shared" ref="O14:O77" si="5">IF(J14="",0,J14*N14)</f>
        <v>0</v>
      </c>
      <c r="P14" s="106"/>
      <c r="Q14" s="76">
        <f t="shared" ref="Q14:Q74" si="6">IF(F14="",0,F14*P14)</f>
        <v>0</v>
      </c>
      <c r="R14" s="106"/>
      <c r="S14" s="76">
        <f t="shared" ref="S14:S74" si="7">IF(H14="",0,H14*R14)</f>
        <v>0</v>
      </c>
      <c r="T14" s="75"/>
      <c r="U14" s="76">
        <f ca="1">IF(D14="",0,D14*T14)</f>
        <v>0</v>
      </c>
      <c r="V14" s="75"/>
      <c r="W14" s="76">
        <f ca="1">IF(D14="",0,D14*V14)</f>
        <v>0</v>
      </c>
      <c r="X14" s="75"/>
      <c r="Y14" s="76">
        <f ca="1">IF(D14="",0,D14*X14)</f>
        <v>0</v>
      </c>
      <c r="Z14" s="75"/>
      <c r="AA14" s="76">
        <f ca="1">IF(D14="",0,Z14*Z14)</f>
        <v>0</v>
      </c>
      <c r="AB14" s="84">
        <f t="shared" ref="AB14:AB77" ca="1" si="8">IF(D14="",0,D14*E14)</f>
        <v>0</v>
      </c>
    </row>
    <row r="15" spans="1:30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1"/>
        <v>4.5</v>
      </c>
      <c r="F15" s="156"/>
      <c r="G15" s="157">
        <f t="shared" ca="1" si="2"/>
        <v>0</v>
      </c>
      <c r="H15" s="75">
        <v>2.25</v>
      </c>
      <c r="I15" s="76">
        <f ca="1">IF(D15="",0,D15*H15)</f>
        <v>265.5</v>
      </c>
      <c r="J15" s="75">
        <v>2.25</v>
      </c>
      <c r="K15" s="76">
        <f t="shared" si="3"/>
        <v>10.125</v>
      </c>
      <c r="L15" s="75"/>
      <c r="M15" s="76">
        <f t="shared" si="4"/>
        <v>0</v>
      </c>
      <c r="N15" s="106"/>
      <c r="O15" s="76">
        <f t="shared" si="5"/>
        <v>0</v>
      </c>
      <c r="P15" s="106"/>
      <c r="Q15" s="76">
        <f t="shared" si="6"/>
        <v>0</v>
      </c>
      <c r="R15" s="106"/>
      <c r="S15" s="76">
        <f t="shared" si="7"/>
        <v>0</v>
      </c>
      <c r="T15" s="75"/>
      <c r="U15" s="76">
        <f ca="1">IF(D15="",0,D15*T15)</f>
        <v>0</v>
      </c>
      <c r="V15" s="75"/>
      <c r="W15" s="76">
        <f ca="1">IF(D15="",0,D15*V15)</f>
        <v>0</v>
      </c>
      <c r="X15" s="75"/>
      <c r="Y15" s="76">
        <f ca="1">IF(D15="",0,D15*X15)</f>
        <v>0</v>
      </c>
      <c r="Z15" s="75"/>
      <c r="AA15" s="76">
        <f ca="1">IF(D15="",0,Z15*Z15)</f>
        <v>0</v>
      </c>
      <c r="AB15" s="84">
        <f t="shared" ca="1" si="8"/>
        <v>531</v>
      </c>
    </row>
    <row r="16" spans="1:30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1"/>
        <v>0</v>
      </c>
      <c r="F16" s="156"/>
      <c r="G16" s="157">
        <f t="shared" ca="1" si="2"/>
        <v>0</v>
      </c>
      <c r="H16" s="75"/>
      <c r="I16" s="76">
        <f ca="1">IF(D16="",0,D16*H16)</f>
        <v>0</v>
      </c>
      <c r="J16" s="75"/>
      <c r="K16" s="76">
        <f t="shared" si="3"/>
        <v>0</v>
      </c>
      <c r="L16" s="75"/>
      <c r="M16" s="76">
        <f t="shared" si="4"/>
        <v>0</v>
      </c>
      <c r="N16" s="106"/>
      <c r="O16" s="76">
        <f t="shared" si="5"/>
        <v>0</v>
      </c>
      <c r="P16" s="106"/>
      <c r="Q16" s="76">
        <f t="shared" si="6"/>
        <v>0</v>
      </c>
      <c r="R16" s="106"/>
      <c r="S16" s="76">
        <f t="shared" si="7"/>
        <v>0</v>
      </c>
      <c r="T16" s="75"/>
      <c r="U16" s="76">
        <f ca="1">IF(D16="",0,D16*T16)</f>
        <v>0</v>
      </c>
      <c r="V16" s="75"/>
      <c r="W16" s="76">
        <f ca="1">IF(D16="",0,D16*V16)</f>
        <v>0</v>
      </c>
      <c r="X16" s="75"/>
      <c r="Y16" s="76">
        <f ca="1">IF(D16="",0,D16*X16)</f>
        <v>0</v>
      </c>
      <c r="Z16" s="75"/>
      <c r="AA16" s="76">
        <f ca="1">IF(D16="",0,Z16*Z16)</f>
        <v>0</v>
      </c>
      <c r="AB16" s="84">
        <f t="shared" ca="1" si="8"/>
        <v>0</v>
      </c>
    </row>
    <row r="17" spans="1:32" ht="15" customHeight="1" x14ac:dyDescent="0.2">
      <c r="A17" s="92" t="s">
        <v>239</v>
      </c>
      <c r="B17" t="s">
        <v>66</v>
      </c>
      <c r="C17" s="4" t="s">
        <v>4</v>
      </c>
      <c r="D17" s="19">
        <f t="shared" si="0"/>
        <v>140</v>
      </c>
      <c r="E17" s="20">
        <f t="shared" si="1"/>
        <v>0</v>
      </c>
      <c r="F17" s="156"/>
      <c r="G17" s="157">
        <f t="shared" si="2"/>
        <v>0</v>
      </c>
      <c r="H17" s="75"/>
      <c r="I17" s="76">
        <f>IF(D17="",0,D17*H17)</f>
        <v>0</v>
      </c>
      <c r="J17" s="75"/>
      <c r="K17" s="76">
        <f t="shared" si="3"/>
        <v>0</v>
      </c>
      <c r="L17" s="75"/>
      <c r="M17" s="76">
        <f t="shared" si="4"/>
        <v>0</v>
      </c>
      <c r="N17" s="106"/>
      <c r="O17" s="76">
        <f t="shared" si="5"/>
        <v>0</v>
      </c>
      <c r="P17" s="106"/>
      <c r="Q17" s="76">
        <f t="shared" si="6"/>
        <v>0</v>
      </c>
      <c r="R17" s="106"/>
      <c r="S17" s="76">
        <f t="shared" si="7"/>
        <v>0</v>
      </c>
      <c r="T17" s="75"/>
      <c r="U17" s="76">
        <f>IF(D17="",0,D17*T17)</f>
        <v>0</v>
      </c>
      <c r="V17" s="75"/>
      <c r="W17" s="76">
        <f>IF(D17="",0,D17*V17)</f>
        <v>0</v>
      </c>
      <c r="X17" s="75"/>
      <c r="Y17" s="76">
        <f>IF(D17="",0,D17*X17)</f>
        <v>0</v>
      </c>
      <c r="Z17" s="75"/>
      <c r="AA17" s="76">
        <f>IF(D17="",0,Z17*Z17)</f>
        <v>0</v>
      </c>
      <c r="AB17" s="84">
        <f t="shared" si="8"/>
        <v>0</v>
      </c>
    </row>
    <row r="18" spans="1:32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1"/>
        <v>13.5</v>
      </c>
      <c r="F18" s="156"/>
      <c r="G18" s="157">
        <f t="shared" ca="1" si="2"/>
        <v>0</v>
      </c>
      <c r="H18" s="75"/>
      <c r="I18" s="76">
        <f ca="1">IF(D18="",0,D18*H18)</f>
        <v>0</v>
      </c>
      <c r="J18" s="75"/>
      <c r="K18" s="76">
        <f t="shared" ref="K14:K19" si="9">IF(E18="",0,E18*J18)</f>
        <v>0</v>
      </c>
      <c r="L18" s="75">
        <v>13.5</v>
      </c>
      <c r="M18" s="76">
        <f t="shared" si="4"/>
        <v>0</v>
      </c>
      <c r="N18" s="106"/>
      <c r="O18" s="76">
        <f t="shared" si="5"/>
        <v>0</v>
      </c>
      <c r="P18" s="106"/>
      <c r="Q18" s="76">
        <f t="shared" si="6"/>
        <v>0</v>
      </c>
      <c r="R18" s="106"/>
      <c r="S18" s="76">
        <f t="shared" si="7"/>
        <v>0</v>
      </c>
      <c r="T18" s="75"/>
      <c r="U18" s="76">
        <f ca="1">IF(D18="",0,D18*T18)</f>
        <v>0</v>
      </c>
      <c r="V18" s="75"/>
      <c r="W18" s="76">
        <f ca="1">IF(D18="",0,D18*V18)</f>
        <v>0</v>
      </c>
      <c r="X18" s="75"/>
      <c r="Y18" s="76">
        <f ca="1">IF(D18="",0,D18*X18)</f>
        <v>0</v>
      </c>
      <c r="Z18" s="75"/>
      <c r="AA18" s="76">
        <f ca="1">IF(D18="",0,Z18*Z18)</f>
        <v>0</v>
      </c>
      <c r="AB18" s="84">
        <f t="shared" ca="1" si="8"/>
        <v>1890</v>
      </c>
    </row>
    <row r="19" spans="1:32" ht="15" customHeight="1" x14ac:dyDescent="0.2">
      <c r="A19" s="92" t="s">
        <v>166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1"/>
        <v>0</v>
      </c>
      <c r="F19" s="156"/>
      <c r="G19" s="157">
        <f t="shared" ca="1" si="2"/>
        <v>0</v>
      </c>
      <c r="H19" s="75"/>
      <c r="I19" s="76">
        <f ca="1">IF(D19="",0,D19*H19)</f>
        <v>0</v>
      </c>
      <c r="J19" s="75"/>
      <c r="K19" s="76">
        <f t="shared" si="9"/>
        <v>0</v>
      </c>
      <c r="L19" s="75"/>
      <c r="M19" s="76">
        <f t="shared" si="4"/>
        <v>0</v>
      </c>
      <c r="N19" s="106"/>
      <c r="O19" s="76">
        <f t="shared" si="5"/>
        <v>0</v>
      </c>
      <c r="P19" s="106"/>
      <c r="Q19" s="76">
        <f t="shared" si="6"/>
        <v>0</v>
      </c>
      <c r="R19" s="106"/>
      <c r="S19" s="76">
        <f t="shared" si="7"/>
        <v>0</v>
      </c>
      <c r="T19" s="75"/>
      <c r="U19" s="76">
        <f ca="1">IF(D19="",0,D19*T19)</f>
        <v>0</v>
      </c>
      <c r="V19" s="75"/>
      <c r="W19" s="76">
        <f ca="1">IF(D19="",0,D19*V19)</f>
        <v>0</v>
      </c>
      <c r="X19" s="75"/>
      <c r="Y19" s="76">
        <f ca="1">IF(D19="",0,D19*X19)</f>
        <v>0</v>
      </c>
      <c r="Z19" s="75"/>
      <c r="AA19" s="76">
        <f ca="1">IF(D19="",0,Z19*Z19)</f>
        <v>0</v>
      </c>
      <c r="AB19" s="84">
        <f t="shared" ca="1" si="8"/>
        <v>0</v>
      </c>
    </row>
    <row r="20" spans="1:32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1"/>
        <v>0</v>
      </c>
      <c r="F20" s="156"/>
      <c r="G20" s="157">
        <f t="shared" ca="1" si="2"/>
        <v>0</v>
      </c>
      <c r="H20" s="75"/>
      <c r="I20" s="76">
        <f ca="1">IF(D20="",0,D20*H20)</f>
        <v>0</v>
      </c>
      <c r="J20" s="75"/>
      <c r="K20" s="76">
        <f t="shared" ref="K14:K77" si="10">IF(E20="",0,E20*J20)</f>
        <v>0</v>
      </c>
      <c r="L20" s="75"/>
      <c r="M20" s="76">
        <f t="shared" si="4"/>
        <v>0</v>
      </c>
      <c r="N20" s="106"/>
      <c r="O20" s="76">
        <f t="shared" si="5"/>
        <v>0</v>
      </c>
      <c r="P20" s="106"/>
      <c r="Q20" s="76">
        <f t="shared" si="6"/>
        <v>0</v>
      </c>
      <c r="R20" s="106"/>
      <c r="S20" s="76">
        <f t="shared" si="7"/>
        <v>0</v>
      </c>
      <c r="T20" s="75"/>
      <c r="U20" s="76">
        <f ca="1">IF(D20="",0,D20*T20)</f>
        <v>0</v>
      </c>
      <c r="V20" s="75"/>
      <c r="W20" s="76">
        <f ca="1">IF(D20="",0,D20*V20)</f>
        <v>0</v>
      </c>
      <c r="X20" s="75"/>
      <c r="Y20" s="76">
        <f ca="1">IF(D20="",0,D20*X20)</f>
        <v>0</v>
      </c>
      <c r="Z20" s="75"/>
      <c r="AA20" s="76">
        <f ca="1">IF(D20="",0,Z20*Z20)</f>
        <v>0</v>
      </c>
      <c r="AB20" s="84">
        <f t="shared" ca="1" si="8"/>
        <v>0</v>
      </c>
    </row>
    <row r="21" spans="1:32" ht="15" customHeight="1" x14ac:dyDescent="0.2">
      <c r="A21" s="92" t="s">
        <v>171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1"/>
        <v>0.5</v>
      </c>
      <c r="F21" s="156"/>
      <c r="G21" s="157">
        <f t="shared" ca="1" si="2"/>
        <v>0</v>
      </c>
      <c r="H21" s="75"/>
      <c r="I21" s="76">
        <f ca="1">IF(D21="",0,D21*H21)</f>
        <v>0</v>
      </c>
      <c r="J21" s="75"/>
      <c r="K21" s="76">
        <f t="shared" si="10"/>
        <v>0</v>
      </c>
      <c r="L21" s="75">
        <v>0.5</v>
      </c>
      <c r="M21" s="76">
        <f t="shared" si="4"/>
        <v>0</v>
      </c>
      <c r="N21" s="106"/>
      <c r="O21" s="76">
        <f t="shared" si="5"/>
        <v>0</v>
      </c>
      <c r="P21" s="106"/>
      <c r="Q21" s="76">
        <f t="shared" si="6"/>
        <v>0</v>
      </c>
      <c r="R21" s="106"/>
      <c r="S21" s="76">
        <f t="shared" si="7"/>
        <v>0</v>
      </c>
      <c r="T21" s="75"/>
      <c r="U21" s="76">
        <f ca="1">IF(D21="",0,D21*T21)</f>
        <v>0</v>
      </c>
      <c r="V21" s="75"/>
      <c r="W21" s="76">
        <f ca="1">IF(D21="",0,D21*V21)</f>
        <v>0</v>
      </c>
      <c r="X21" s="75"/>
      <c r="Y21" s="76">
        <f ca="1">IF(D21="",0,D21*X21)</f>
        <v>0</v>
      </c>
      <c r="Z21" s="75"/>
      <c r="AA21" s="76">
        <f ca="1">IF(D21="",0,Z21*Z21)</f>
        <v>0</v>
      </c>
      <c r="AB21" s="84">
        <f t="shared" ca="1" si="8"/>
        <v>50</v>
      </c>
    </row>
    <row r="22" spans="1:32" ht="15" customHeight="1" x14ac:dyDescent="0.2">
      <c r="A22" s="92" t="s">
        <v>172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1"/>
        <v>0</v>
      </c>
      <c r="F22" s="156"/>
      <c r="G22" s="157">
        <f t="shared" ca="1" si="2"/>
        <v>0</v>
      </c>
      <c r="H22" s="75"/>
      <c r="I22" s="76">
        <f ca="1">IF(D22="",0,D22*H22)</f>
        <v>0</v>
      </c>
      <c r="J22" s="75"/>
      <c r="K22" s="76">
        <f t="shared" si="10"/>
        <v>0</v>
      </c>
      <c r="L22" s="75"/>
      <c r="M22" s="76">
        <f t="shared" si="4"/>
        <v>0</v>
      </c>
      <c r="N22" s="106"/>
      <c r="O22" s="76">
        <f t="shared" si="5"/>
        <v>0</v>
      </c>
      <c r="P22" s="106"/>
      <c r="Q22" s="76">
        <f t="shared" si="6"/>
        <v>0</v>
      </c>
      <c r="R22" s="106"/>
      <c r="S22" s="76">
        <f t="shared" si="7"/>
        <v>0</v>
      </c>
      <c r="T22" s="75"/>
      <c r="U22" s="76">
        <f ca="1">IF(D22="",0,D22*T22)</f>
        <v>0</v>
      </c>
      <c r="V22" s="75"/>
      <c r="W22" s="76">
        <f ca="1">IF(D22="",0,D22*V22)</f>
        <v>0</v>
      </c>
      <c r="X22" s="75"/>
      <c r="Y22" s="76">
        <f ca="1">IF(D22="",0,D22*X22)</f>
        <v>0</v>
      </c>
      <c r="Z22" s="75"/>
      <c r="AA22" s="76">
        <f ca="1">IF(D22="",0,Z22*Z22)</f>
        <v>0</v>
      </c>
      <c r="AB22" s="84">
        <f t="shared" ca="1" si="8"/>
        <v>0</v>
      </c>
    </row>
    <row r="23" spans="1:32" ht="15" customHeight="1" x14ac:dyDescent="0.2">
      <c r="A23" s="92" t="s">
        <v>173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1"/>
        <v>0</v>
      </c>
      <c r="F23" s="156"/>
      <c r="G23" s="157">
        <f t="shared" ca="1" si="2"/>
        <v>0</v>
      </c>
      <c r="H23" s="75"/>
      <c r="I23" s="76">
        <f ca="1">IF(D23="",0,D23*H23)</f>
        <v>0</v>
      </c>
      <c r="J23" s="75"/>
      <c r="K23" s="76">
        <f t="shared" si="10"/>
        <v>0</v>
      </c>
      <c r="L23" s="75"/>
      <c r="M23" s="76">
        <f t="shared" si="4"/>
        <v>0</v>
      </c>
      <c r="N23" s="106"/>
      <c r="O23" s="76">
        <f t="shared" si="5"/>
        <v>0</v>
      </c>
      <c r="P23" s="106"/>
      <c r="Q23" s="76">
        <f t="shared" si="6"/>
        <v>0</v>
      </c>
      <c r="R23" s="106"/>
      <c r="S23" s="76">
        <f t="shared" si="7"/>
        <v>0</v>
      </c>
      <c r="T23" s="75"/>
      <c r="U23" s="76">
        <f ca="1">IF(D23="",0,D23*T23)</f>
        <v>0</v>
      </c>
      <c r="V23" s="75"/>
      <c r="W23" s="76">
        <f ca="1">IF(D23="",0,D23*V23)</f>
        <v>0</v>
      </c>
      <c r="X23" s="75"/>
      <c r="Y23" s="76">
        <f ca="1">IF(D23="",0,D23*X23)</f>
        <v>0</v>
      </c>
      <c r="Z23" s="75"/>
      <c r="AA23" s="76">
        <f ca="1">IF(D23="",0,Z23*Z23)</f>
        <v>0</v>
      </c>
      <c r="AB23" s="84">
        <f t="shared" ca="1" si="8"/>
        <v>0</v>
      </c>
    </row>
    <row r="24" spans="1:32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1"/>
        <v>16</v>
      </c>
      <c r="F24" s="156"/>
      <c r="G24" s="157">
        <f t="shared" ca="1" si="2"/>
        <v>0</v>
      </c>
      <c r="H24" s="75"/>
      <c r="I24" s="76">
        <f ca="1">IF(D24="",0,D24*H24)</f>
        <v>0</v>
      </c>
      <c r="J24" s="75"/>
      <c r="K24" s="76">
        <f t="shared" si="10"/>
        <v>0</v>
      </c>
      <c r="L24" s="75"/>
      <c r="M24" s="76">
        <f t="shared" si="4"/>
        <v>0</v>
      </c>
      <c r="N24" s="106"/>
      <c r="O24" s="76">
        <f t="shared" si="5"/>
        <v>0</v>
      </c>
      <c r="P24" s="106">
        <v>8</v>
      </c>
      <c r="Q24" s="76">
        <f t="shared" si="6"/>
        <v>0</v>
      </c>
      <c r="R24" s="106">
        <v>8</v>
      </c>
      <c r="S24" s="76">
        <f t="shared" si="7"/>
        <v>0</v>
      </c>
      <c r="T24" s="75"/>
      <c r="U24" s="76">
        <f ca="1">IF(D24="",0,D24*T24)</f>
        <v>0</v>
      </c>
      <c r="V24" s="75"/>
      <c r="W24" s="76">
        <f ca="1">IF(D24="",0,D24*V24)</f>
        <v>0</v>
      </c>
      <c r="X24" s="75"/>
      <c r="Y24" s="76">
        <f ca="1">IF(D24="",0,D24*X24)</f>
        <v>0</v>
      </c>
      <c r="Z24" s="75"/>
      <c r="AA24" s="76">
        <f ca="1">IF(D24="",0,Z24*Z24)</f>
        <v>0</v>
      </c>
      <c r="AB24" s="84">
        <f t="shared" ca="1" si="8"/>
        <v>2240</v>
      </c>
    </row>
    <row r="25" spans="1:32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1"/>
        <v>0</v>
      </c>
      <c r="F25" s="156"/>
      <c r="G25" s="157">
        <f t="shared" ca="1" si="2"/>
        <v>0</v>
      </c>
      <c r="H25" s="75"/>
      <c r="I25" s="76">
        <f ca="1">IF(D25="",0,D25*H25)</f>
        <v>0</v>
      </c>
      <c r="J25" s="75"/>
      <c r="K25" s="76">
        <f t="shared" si="10"/>
        <v>0</v>
      </c>
      <c r="L25" s="75"/>
      <c r="M25" s="76">
        <f t="shared" si="4"/>
        <v>0</v>
      </c>
      <c r="N25" s="106"/>
      <c r="O25" s="76">
        <f t="shared" si="5"/>
        <v>0</v>
      </c>
      <c r="P25" s="106"/>
      <c r="Q25" s="76">
        <f t="shared" si="6"/>
        <v>0</v>
      </c>
      <c r="R25" s="106"/>
      <c r="S25" s="76">
        <f t="shared" si="7"/>
        <v>0</v>
      </c>
      <c r="T25" s="75"/>
      <c r="U25" s="76">
        <f ca="1">IF(D25="",0,D25*T25)</f>
        <v>0</v>
      </c>
      <c r="V25" s="75"/>
      <c r="W25" s="76">
        <f ca="1">IF(D25="",0,D25*V25)</f>
        <v>0</v>
      </c>
      <c r="X25" s="75"/>
      <c r="Y25" s="76">
        <f ca="1">IF(D25="",0,D25*X25)</f>
        <v>0</v>
      </c>
      <c r="Z25" s="75"/>
      <c r="AA25" s="76">
        <f ca="1">IF(D25="",0,Z25*Z25)</f>
        <v>0</v>
      </c>
      <c r="AB25" s="84">
        <f t="shared" ca="1" si="8"/>
        <v>0</v>
      </c>
      <c r="AF25" s="4"/>
    </row>
    <row r="26" spans="1:32" ht="15" customHeight="1" x14ac:dyDescent="0.2">
      <c r="A26" s="92" t="s">
        <v>176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1"/>
        <v>0</v>
      </c>
      <c r="F26" s="156"/>
      <c r="G26" s="157">
        <f t="shared" ca="1" si="2"/>
        <v>0</v>
      </c>
      <c r="H26" s="75"/>
      <c r="I26" s="76">
        <f ca="1">IF(D26="",0,D26*H26)</f>
        <v>0</v>
      </c>
      <c r="J26" s="75"/>
      <c r="K26" s="76">
        <f t="shared" si="10"/>
        <v>0</v>
      </c>
      <c r="L26" s="75"/>
      <c r="M26" s="76">
        <f t="shared" si="4"/>
        <v>0</v>
      </c>
      <c r="N26" s="106"/>
      <c r="O26" s="76">
        <f t="shared" si="5"/>
        <v>0</v>
      </c>
      <c r="P26" s="106"/>
      <c r="Q26" s="76">
        <f t="shared" si="6"/>
        <v>0</v>
      </c>
      <c r="R26" s="106"/>
      <c r="S26" s="76">
        <f t="shared" si="7"/>
        <v>0</v>
      </c>
      <c r="T26" s="75"/>
      <c r="U26" s="76">
        <f ca="1">IF(D26="",0,D26*T26)</f>
        <v>0</v>
      </c>
      <c r="V26" s="75"/>
      <c r="W26" s="76">
        <f ca="1">IF(D26="",0,D26*V26)</f>
        <v>0</v>
      </c>
      <c r="X26" s="75"/>
      <c r="Y26" s="76">
        <f ca="1">IF(D26="",0,D26*X26)</f>
        <v>0</v>
      </c>
      <c r="Z26" s="75"/>
      <c r="AA26" s="76">
        <f ca="1">IF(D26="",0,Z26*Z26)</f>
        <v>0</v>
      </c>
      <c r="AB26" s="84">
        <f t="shared" ca="1" si="8"/>
        <v>0</v>
      </c>
    </row>
    <row r="27" spans="1:32" ht="15" customHeight="1" x14ac:dyDescent="0.2">
      <c r="A27" s="92" t="s">
        <v>204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1"/>
        <v>0</v>
      </c>
      <c r="F27" s="156"/>
      <c r="G27" s="157">
        <f t="shared" ca="1" si="2"/>
        <v>0</v>
      </c>
      <c r="H27" s="75"/>
      <c r="I27" s="76">
        <f ca="1">IF(D27="",0,D27*H27)</f>
        <v>0</v>
      </c>
      <c r="J27" s="75"/>
      <c r="K27" s="76">
        <f t="shared" si="10"/>
        <v>0</v>
      </c>
      <c r="L27" s="75"/>
      <c r="M27" s="76">
        <f t="shared" si="4"/>
        <v>0</v>
      </c>
      <c r="N27" s="106"/>
      <c r="O27" s="76">
        <f t="shared" si="5"/>
        <v>0</v>
      </c>
      <c r="P27" s="106"/>
      <c r="Q27" s="76">
        <f t="shared" si="6"/>
        <v>0</v>
      </c>
      <c r="R27" s="106"/>
      <c r="S27" s="76">
        <f t="shared" si="7"/>
        <v>0</v>
      </c>
      <c r="T27" s="75"/>
      <c r="U27" s="76">
        <f ca="1">IF(D27="",0,D27*T27)</f>
        <v>0</v>
      </c>
      <c r="V27" s="75"/>
      <c r="W27" s="76">
        <f ca="1">IF(D27="",0,D27*V27)</f>
        <v>0</v>
      </c>
      <c r="X27" s="75"/>
      <c r="Y27" s="76">
        <f ca="1">IF(D27="",0,D27*X27)</f>
        <v>0</v>
      </c>
      <c r="Z27" s="75"/>
      <c r="AA27" s="76">
        <f ca="1">IF(D27="",0,Z27*Z27)</f>
        <v>0</v>
      </c>
      <c r="AB27" s="84">
        <f t="shared" ca="1" si="8"/>
        <v>0</v>
      </c>
    </row>
    <row r="28" spans="1:32" ht="15" customHeight="1" x14ac:dyDescent="0.2">
      <c r="A28" s="92" t="s">
        <v>168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1"/>
        <v>0</v>
      </c>
      <c r="F28" s="156"/>
      <c r="G28" s="157">
        <f t="shared" ca="1" si="2"/>
        <v>0</v>
      </c>
      <c r="H28" s="75"/>
      <c r="I28" s="76">
        <f ca="1">IF(D28="",0,D28*H28)</f>
        <v>0</v>
      </c>
      <c r="J28" s="75"/>
      <c r="K28" s="76">
        <f t="shared" si="10"/>
        <v>0</v>
      </c>
      <c r="L28" s="75"/>
      <c r="M28" s="76">
        <f t="shared" si="4"/>
        <v>0</v>
      </c>
      <c r="N28" s="106"/>
      <c r="O28" s="76">
        <f t="shared" si="5"/>
        <v>0</v>
      </c>
      <c r="P28" s="106"/>
      <c r="Q28" s="76">
        <f t="shared" si="6"/>
        <v>0</v>
      </c>
      <c r="R28" s="106"/>
      <c r="S28" s="76">
        <f t="shared" si="7"/>
        <v>0</v>
      </c>
      <c r="T28" s="75"/>
      <c r="U28" s="76">
        <f ca="1">IF(D28="",0,D28*T28)</f>
        <v>0</v>
      </c>
      <c r="V28" s="75"/>
      <c r="W28" s="76">
        <f ca="1">IF(D28="",0,D28*V28)</f>
        <v>0</v>
      </c>
      <c r="X28" s="75"/>
      <c r="Y28" s="76">
        <f ca="1">IF(D28="",0,D28*X28)</f>
        <v>0</v>
      </c>
      <c r="Z28" s="75"/>
      <c r="AA28" s="76">
        <f ca="1">IF(D28="",0,Z28*Z28)</f>
        <v>0</v>
      </c>
      <c r="AB28" s="84">
        <f t="shared" ca="1" si="8"/>
        <v>0</v>
      </c>
    </row>
    <row r="29" spans="1:32" ht="15" customHeight="1" x14ac:dyDescent="0.2">
      <c r="A29" s="92" t="s">
        <v>169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1"/>
        <v>0</v>
      </c>
      <c r="F29" s="156"/>
      <c r="G29" s="157">
        <f t="shared" ca="1" si="2"/>
        <v>0</v>
      </c>
      <c r="H29" s="75"/>
      <c r="I29" s="76">
        <f ca="1">IF(D29="",0,D29*H29)</f>
        <v>0</v>
      </c>
      <c r="J29" s="75"/>
      <c r="K29" s="76">
        <f t="shared" si="10"/>
        <v>0</v>
      </c>
      <c r="L29" s="75"/>
      <c r="M29" s="76">
        <f t="shared" si="4"/>
        <v>0</v>
      </c>
      <c r="N29" s="106"/>
      <c r="O29" s="76">
        <f t="shared" si="5"/>
        <v>0</v>
      </c>
      <c r="P29" s="106"/>
      <c r="Q29" s="76">
        <f t="shared" si="6"/>
        <v>0</v>
      </c>
      <c r="R29" s="106"/>
      <c r="S29" s="76">
        <f t="shared" si="7"/>
        <v>0</v>
      </c>
      <c r="T29" s="75"/>
      <c r="U29" s="76">
        <f ca="1">IF(D29="",0,D29*T29)</f>
        <v>0</v>
      </c>
      <c r="V29" s="75"/>
      <c r="W29" s="76">
        <f ca="1">IF(D29="",0,D29*V29)</f>
        <v>0</v>
      </c>
      <c r="X29" s="75"/>
      <c r="Y29" s="76">
        <f ca="1">IF(D29="",0,D29*X29)</f>
        <v>0</v>
      </c>
      <c r="Z29" s="75"/>
      <c r="AA29" s="76">
        <f ca="1">IF(D29="",0,Z29*Z29)</f>
        <v>0</v>
      </c>
      <c r="AB29" s="84">
        <f t="shared" ca="1" si="8"/>
        <v>0</v>
      </c>
    </row>
    <row r="30" spans="1:32" ht="15" customHeight="1" x14ac:dyDescent="0.2">
      <c r="A30" s="92" t="s">
        <v>178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1"/>
        <v>0</v>
      </c>
      <c r="F30" s="156"/>
      <c r="G30" s="157">
        <f t="shared" ca="1" si="2"/>
        <v>0</v>
      </c>
      <c r="H30" s="75"/>
      <c r="I30" s="76">
        <f ca="1">IF(D30="",0,D30*H30)</f>
        <v>0</v>
      </c>
      <c r="J30" s="75"/>
      <c r="K30" s="76">
        <f t="shared" si="10"/>
        <v>0</v>
      </c>
      <c r="L30" s="75"/>
      <c r="M30" s="76">
        <f t="shared" si="4"/>
        <v>0</v>
      </c>
      <c r="N30" s="106"/>
      <c r="O30" s="76">
        <f t="shared" si="5"/>
        <v>0</v>
      </c>
      <c r="P30" s="106"/>
      <c r="Q30" s="76">
        <f t="shared" si="6"/>
        <v>0</v>
      </c>
      <c r="R30" s="106"/>
      <c r="S30" s="76">
        <f t="shared" si="7"/>
        <v>0</v>
      </c>
      <c r="T30" s="75"/>
      <c r="U30" s="76">
        <f ca="1">IF(D30="",0,D30*T30)</f>
        <v>0</v>
      </c>
      <c r="V30" s="75"/>
      <c r="W30" s="76">
        <f ca="1">IF(D30="",0,D30*V30)</f>
        <v>0</v>
      </c>
      <c r="X30" s="75"/>
      <c r="Y30" s="76">
        <f ca="1">IF(D30="",0,D30*X30)</f>
        <v>0</v>
      </c>
      <c r="Z30" s="75"/>
      <c r="AA30" s="76">
        <f ca="1">IF(D30="",0,Z30*Z30)</f>
        <v>0</v>
      </c>
      <c r="AB30" s="84">
        <f t="shared" ca="1" si="8"/>
        <v>0</v>
      </c>
    </row>
    <row r="31" spans="1:32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1"/>
        <v>8.5</v>
      </c>
      <c r="F31" s="156"/>
      <c r="G31" s="157">
        <f t="shared" ca="1" si="2"/>
        <v>0</v>
      </c>
      <c r="H31" s="75"/>
      <c r="I31" s="76">
        <f ca="1">IF(D31="",0,D31*H31)</f>
        <v>0</v>
      </c>
      <c r="J31" s="75"/>
      <c r="K31" s="76">
        <f t="shared" si="10"/>
        <v>0</v>
      </c>
      <c r="L31" s="75"/>
      <c r="M31" s="76">
        <f t="shared" si="4"/>
        <v>0</v>
      </c>
      <c r="N31" s="106"/>
      <c r="O31" s="76">
        <f t="shared" si="5"/>
        <v>0</v>
      </c>
      <c r="P31" s="106">
        <v>4.25</v>
      </c>
      <c r="Q31" s="76">
        <f t="shared" si="6"/>
        <v>0</v>
      </c>
      <c r="R31" s="106">
        <v>4.25</v>
      </c>
      <c r="S31" s="76">
        <f t="shared" si="7"/>
        <v>0</v>
      </c>
      <c r="T31" s="75"/>
      <c r="U31" s="76">
        <f ca="1">IF(D31="",0,D31*T31)</f>
        <v>0</v>
      </c>
      <c r="V31" s="75"/>
      <c r="W31" s="76">
        <f ca="1">IF(D31="",0,D31*V31)</f>
        <v>0</v>
      </c>
      <c r="X31" s="75"/>
      <c r="Y31" s="76">
        <f ca="1">IF(D31="",0,D31*X31)</f>
        <v>0</v>
      </c>
      <c r="Z31" s="75"/>
      <c r="AA31" s="76">
        <f ca="1">IF(D31="",0,Z31*Z31)</f>
        <v>0</v>
      </c>
      <c r="AB31" s="84">
        <f t="shared" ca="1" si="8"/>
        <v>850</v>
      </c>
    </row>
    <row r="32" spans="1:32" ht="15" customHeight="1" x14ac:dyDescent="0.2">
      <c r="A32" s="86" t="s">
        <v>184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1"/>
        <v>0</v>
      </c>
      <c r="F32" s="156"/>
      <c r="G32" s="157">
        <f t="shared" ca="1" si="2"/>
        <v>0</v>
      </c>
      <c r="H32" s="75"/>
      <c r="I32" s="76">
        <f ca="1">IF(D32="",0,D32*H32)</f>
        <v>0</v>
      </c>
      <c r="J32" s="75"/>
      <c r="K32" s="76">
        <f t="shared" si="10"/>
        <v>0</v>
      </c>
      <c r="L32" s="75"/>
      <c r="M32" s="76">
        <f t="shared" si="4"/>
        <v>0</v>
      </c>
      <c r="N32" s="106"/>
      <c r="O32" s="76">
        <f t="shared" si="5"/>
        <v>0</v>
      </c>
      <c r="P32" s="106"/>
      <c r="Q32" s="76">
        <f t="shared" si="6"/>
        <v>0</v>
      </c>
      <c r="R32" s="106"/>
      <c r="S32" s="76">
        <f t="shared" si="7"/>
        <v>0</v>
      </c>
      <c r="T32" s="75"/>
      <c r="U32" s="76">
        <f ca="1">IF(D32="",0,D32*T32)</f>
        <v>0</v>
      </c>
      <c r="V32" s="75"/>
      <c r="W32" s="76">
        <f ca="1">IF(D32="",0,D32*V32)</f>
        <v>0</v>
      </c>
      <c r="X32" s="75"/>
      <c r="Y32" s="76">
        <f ca="1">IF(D32="",0,D32*X32)</f>
        <v>0</v>
      </c>
      <c r="Z32" s="75"/>
      <c r="AA32" s="76">
        <f ca="1">IF(D32="",0,Z32*Z32)</f>
        <v>0</v>
      </c>
      <c r="AB32" s="84">
        <f t="shared" ca="1" si="8"/>
        <v>0</v>
      </c>
    </row>
    <row r="33" spans="1:28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1"/>
        <v>0</v>
      </c>
      <c r="F33" s="156"/>
      <c r="G33" s="157">
        <f t="shared" ca="1" si="2"/>
        <v>0</v>
      </c>
      <c r="H33" s="75"/>
      <c r="I33" s="76">
        <f ca="1">IF(D33="",0,D33*H33)</f>
        <v>0</v>
      </c>
      <c r="J33" s="75"/>
      <c r="K33" s="76">
        <f t="shared" si="10"/>
        <v>0</v>
      </c>
      <c r="L33" s="75"/>
      <c r="M33" s="76">
        <f t="shared" si="4"/>
        <v>0</v>
      </c>
      <c r="N33" s="106"/>
      <c r="O33" s="76">
        <f t="shared" si="5"/>
        <v>0</v>
      </c>
      <c r="P33" s="106"/>
      <c r="Q33" s="76">
        <f t="shared" si="6"/>
        <v>0</v>
      </c>
      <c r="R33" s="106"/>
      <c r="S33" s="76">
        <f t="shared" si="7"/>
        <v>0</v>
      </c>
      <c r="T33" s="75"/>
      <c r="U33" s="76">
        <f ca="1">IF(D33="",0,D33*T33)</f>
        <v>0</v>
      </c>
      <c r="V33" s="75"/>
      <c r="W33" s="76">
        <f ca="1">IF(D33="",0,D33*V33)</f>
        <v>0</v>
      </c>
      <c r="X33" s="75"/>
      <c r="Y33" s="76">
        <f ca="1">IF(D33="",0,D33*X33)</f>
        <v>0</v>
      </c>
      <c r="Z33" s="75"/>
      <c r="AA33" s="76">
        <f ca="1">IF(D33="",0,Z33*Z33)</f>
        <v>0</v>
      </c>
      <c r="AB33" s="84">
        <f t="shared" ca="1" si="8"/>
        <v>0</v>
      </c>
    </row>
    <row r="34" spans="1:28" ht="15" customHeight="1" x14ac:dyDescent="0.2">
      <c r="A34" s="86" t="s">
        <v>207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1"/>
        <v>0</v>
      </c>
      <c r="F34" s="156"/>
      <c r="G34" s="157">
        <f t="shared" ca="1" si="2"/>
        <v>0</v>
      </c>
      <c r="H34" s="75"/>
      <c r="I34" s="76">
        <f ca="1">IF(D34="",0,D34*H34)</f>
        <v>0</v>
      </c>
      <c r="J34" s="75"/>
      <c r="K34" s="76">
        <f t="shared" si="10"/>
        <v>0</v>
      </c>
      <c r="L34" s="75"/>
      <c r="M34" s="76">
        <f t="shared" si="4"/>
        <v>0</v>
      </c>
      <c r="N34" s="106"/>
      <c r="O34" s="76">
        <f t="shared" si="5"/>
        <v>0</v>
      </c>
      <c r="P34" s="106"/>
      <c r="Q34" s="76">
        <f t="shared" si="6"/>
        <v>0</v>
      </c>
      <c r="R34" s="106"/>
      <c r="S34" s="76">
        <f t="shared" si="7"/>
        <v>0</v>
      </c>
      <c r="T34" s="75"/>
      <c r="U34" s="76">
        <f ca="1">IF(D34="",0,D34*T34)</f>
        <v>0</v>
      </c>
      <c r="V34" s="75"/>
      <c r="W34" s="76">
        <f ca="1">IF(D34="",0,D34*V34)</f>
        <v>0</v>
      </c>
      <c r="X34" s="75"/>
      <c r="Y34" s="76">
        <f ca="1">IF(D34="",0,D34*X34)</f>
        <v>0</v>
      </c>
      <c r="Z34" s="75"/>
      <c r="AA34" s="76">
        <f ca="1">IF(D34="",0,Z34*Z34)</f>
        <v>0</v>
      </c>
      <c r="AB34" s="84">
        <f t="shared" ca="1" si="8"/>
        <v>0</v>
      </c>
    </row>
    <row r="35" spans="1:28" ht="15" customHeight="1" x14ac:dyDescent="0.2">
      <c r="A35" s="86" t="s">
        <v>210</v>
      </c>
      <c r="B35" t="s">
        <v>66</v>
      </c>
      <c r="C35" s="4" t="s">
        <v>6</v>
      </c>
      <c r="D35" s="19">
        <f t="shared" si="0"/>
        <v>100</v>
      </c>
      <c r="E35" s="20">
        <f t="shared" si="1"/>
        <v>48</v>
      </c>
      <c r="F35" s="156"/>
      <c r="G35" s="157">
        <f t="shared" si="2"/>
        <v>0</v>
      </c>
      <c r="H35" s="75"/>
      <c r="I35" s="76">
        <f>IF(D35="",0,D35*H35)</f>
        <v>0</v>
      </c>
      <c r="J35" s="75"/>
      <c r="K35" s="76">
        <f t="shared" si="10"/>
        <v>0</v>
      </c>
      <c r="L35" s="75">
        <v>48</v>
      </c>
      <c r="M35" s="76">
        <f t="shared" si="4"/>
        <v>0</v>
      </c>
      <c r="N35" s="106"/>
      <c r="O35" s="76">
        <f t="shared" si="5"/>
        <v>0</v>
      </c>
      <c r="P35" s="106"/>
      <c r="Q35" s="76">
        <f t="shared" si="6"/>
        <v>0</v>
      </c>
      <c r="R35" s="106"/>
      <c r="S35" s="76">
        <f t="shared" si="7"/>
        <v>0</v>
      </c>
      <c r="T35" s="75"/>
      <c r="U35" s="76">
        <f>IF(D35="",0,D35*T35)</f>
        <v>0</v>
      </c>
      <c r="V35" s="75"/>
      <c r="W35" s="76">
        <f>IF(D35="",0,D35*V35)</f>
        <v>0</v>
      </c>
      <c r="X35" s="75"/>
      <c r="Y35" s="76">
        <f>IF(D35="",0,D35*X35)</f>
        <v>0</v>
      </c>
      <c r="Z35" s="75"/>
      <c r="AA35" s="76">
        <f>IF(D35="",0,Z35*Z35)</f>
        <v>0</v>
      </c>
      <c r="AB35" s="84">
        <f t="shared" si="8"/>
        <v>4800</v>
      </c>
    </row>
    <row r="36" spans="1:28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1"/>
        <v>0</v>
      </c>
      <c r="F36" s="156"/>
      <c r="G36" s="157">
        <f t="shared" ca="1" si="2"/>
        <v>0</v>
      </c>
      <c r="H36" s="75"/>
      <c r="I36" s="76">
        <f ca="1">IF(D36="",0,D36*H36)</f>
        <v>0</v>
      </c>
      <c r="J36" s="75"/>
      <c r="K36" s="76">
        <f t="shared" si="10"/>
        <v>0</v>
      </c>
      <c r="L36" s="75"/>
      <c r="M36" s="76">
        <f t="shared" si="4"/>
        <v>0</v>
      </c>
      <c r="N36" s="106"/>
      <c r="O36" s="76">
        <f t="shared" si="5"/>
        <v>0</v>
      </c>
      <c r="P36" s="106"/>
      <c r="Q36" s="76">
        <f t="shared" si="6"/>
        <v>0</v>
      </c>
      <c r="R36" s="106"/>
      <c r="S36" s="76">
        <f t="shared" si="7"/>
        <v>0</v>
      </c>
      <c r="T36" s="75"/>
      <c r="U36" s="76">
        <f ca="1">IF(D36="",0,D36*T36)</f>
        <v>0</v>
      </c>
      <c r="V36" s="75"/>
      <c r="W36" s="76">
        <f ca="1">IF(D36="",0,D36*V36)</f>
        <v>0</v>
      </c>
      <c r="X36" s="75"/>
      <c r="Y36" s="76">
        <f ca="1">IF(D36="",0,D36*X36)</f>
        <v>0</v>
      </c>
      <c r="Z36" s="75"/>
      <c r="AA36" s="76">
        <f ca="1">IF(D36="",0,Z36*Z36)</f>
        <v>0</v>
      </c>
      <c r="AB36" s="84">
        <f t="shared" ca="1" si="8"/>
        <v>0</v>
      </c>
    </row>
    <row r="37" spans="1:28" ht="15" customHeight="1" x14ac:dyDescent="0.2">
      <c r="A37" s="86" t="s">
        <v>217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1"/>
        <v>0</v>
      </c>
      <c r="F37" s="156"/>
      <c r="G37" s="157">
        <f t="shared" ca="1" si="2"/>
        <v>0</v>
      </c>
      <c r="H37" s="75"/>
      <c r="I37" s="76">
        <f ca="1">IF(D37="",0,D37*H37)</f>
        <v>0</v>
      </c>
      <c r="J37" s="75"/>
      <c r="K37" s="76">
        <f t="shared" si="10"/>
        <v>0</v>
      </c>
      <c r="L37" s="75"/>
      <c r="M37" s="76">
        <f t="shared" si="4"/>
        <v>0</v>
      </c>
      <c r="N37" s="106"/>
      <c r="O37" s="76">
        <f t="shared" si="5"/>
        <v>0</v>
      </c>
      <c r="P37" s="106"/>
      <c r="Q37" s="76">
        <f t="shared" si="6"/>
        <v>0</v>
      </c>
      <c r="R37" s="106"/>
      <c r="S37" s="76">
        <f t="shared" si="7"/>
        <v>0</v>
      </c>
      <c r="T37" s="75"/>
      <c r="U37" s="76">
        <f ca="1">IF(D37="",0,D37*T37)</f>
        <v>0</v>
      </c>
      <c r="V37" s="75"/>
      <c r="W37" s="76">
        <f ca="1">IF(D37="",0,D37*V37)</f>
        <v>0</v>
      </c>
      <c r="X37" s="75"/>
      <c r="Y37" s="76">
        <f ca="1">IF(D37="",0,D37*X37)</f>
        <v>0</v>
      </c>
      <c r="Z37" s="75"/>
      <c r="AA37" s="76">
        <f ca="1">IF(D37="",0,Z37*Z37)</f>
        <v>0</v>
      </c>
      <c r="AB37" s="84">
        <f t="shared" ca="1" si="8"/>
        <v>0</v>
      </c>
    </row>
    <row r="38" spans="1:28" ht="15" customHeight="1" x14ac:dyDescent="0.2">
      <c r="A38" s="86" t="s">
        <v>185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1"/>
        <v>0</v>
      </c>
      <c r="F38" s="156"/>
      <c r="G38" s="157">
        <f t="shared" ca="1" si="2"/>
        <v>0</v>
      </c>
      <c r="H38" s="75"/>
      <c r="I38" s="76">
        <f ca="1">IF(D38="",0,D38*H38)</f>
        <v>0</v>
      </c>
      <c r="J38" s="75"/>
      <c r="K38" s="76">
        <f t="shared" si="10"/>
        <v>0</v>
      </c>
      <c r="L38" s="75"/>
      <c r="M38" s="76">
        <f t="shared" si="4"/>
        <v>0</v>
      </c>
      <c r="N38" s="106"/>
      <c r="O38" s="76">
        <f t="shared" si="5"/>
        <v>0</v>
      </c>
      <c r="P38" s="106"/>
      <c r="Q38" s="76">
        <f t="shared" si="6"/>
        <v>0</v>
      </c>
      <c r="R38" s="106"/>
      <c r="S38" s="76">
        <f t="shared" si="7"/>
        <v>0</v>
      </c>
      <c r="T38" s="75"/>
      <c r="U38" s="76">
        <f ca="1">IF(D38="",0,D38*T38)</f>
        <v>0</v>
      </c>
      <c r="V38" s="75"/>
      <c r="W38" s="76">
        <f ca="1">IF(D38="",0,D38*V38)</f>
        <v>0</v>
      </c>
      <c r="X38" s="75"/>
      <c r="Y38" s="76">
        <f ca="1">IF(D38="",0,D38*X38)</f>
        <v>0</v>
      </c>
      <c r="Z38" s="75"/>
      <c r="AA38" s="76">
        <f ca="1">IF(D38="",0,Z38*Z38)</f>
        <v>0</v>
      </c>
      <c r="AB38" s="84">
        <f t="shared" ca="1" si="8"/>
        <v>0</v>
      </c>
    </row>
    <row r="39" spans="1:28" ht="15" customHeight="1" x14ac:dyDescent="0.2">
      <c r="A39" s="86" t="s">
        <v>186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1"/>
        <v>0</v>
      </c>
      <c r="F39" s="156"/>
      <c r="G39" s="157">
        <f t="shared" ca="1" si="2"/>
        <v>0</v>
      </c>
      <c r="H39" s="75"/>
      <c r="I39" s="76">
        <f ca="1">IF(D39="",0,D39*H39)</f>
        <v>0</v>
      </c>
      <c r="J39" s="75"/>
      <c r="K39" s="76">
        <f t="shared" si="10"/>
        <v>0</v>
      </c>
      <c r="L39" s="75"/>
      <c r="M39" s="76">
        <f t="shared" si="4"/>
        <v>0</v>
      </c>
      <c r="N39" s="106"/>
      <c r="O39" s="76">
        <f t="shared" si="5"/>
        <v>0</v>
      </c>
      <c r="P39" s="106"/>
      <c r="Q39" s="76">
        <f t="shared" si="6"/>
        <v>0</v>
      </c>
      <c r="R39" s="106"/>
      <c r="S39" s="76">
        <f t="shared" si="7"/>
        <v>0</v>
      </c>
      <c r="T39" s="75"/>
      <c r="U39" s="76">
        <f ca="1">IF(D39="",0,D39*T39)</f>
        <v>0</v>
      </c>
      <c r="V39" s="75"/>
      <c r="W39" s="76">
        <f ca="1">IF(D39="",0,D39*V39)</f>
        <v>0</v>
      </c>
      <c r="X39" s="75"/>
      <c r="Y39" s="76">
        <f ca="1">IF(D39="",0,D39*X39)</f>
        <v>0</v>
      </c>
      <c r="Z39" s="75"/>
      <c r="AA39" s="76">
        <f ca="1">IF(D39="",0,Z39*Z39)</f>
        <v>0</v>
      </c>
      <c r="AB39" s="84">
        <f t="shared" ca="1" si="8"/>
        <v>0</v>
      </c>
    </row>
    <row r="40" spans="1:28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 t="shared" si="1"/>
        <v>0</v>
      </c>
      <c r="F40" s="156"/>
      <c r="G40" s="157">
        <f t="shared" ca="1" si="2"/>
        <v>0</v>
      </c>
      <c r="H40" s="75"/>
      <c r="I40" s="76">
        <f ca="1">IF(D40="",0,D40*H40)</f>
        <v>0</v>
      </c>
      <c r="J40" s="75"/>
      <c r="K40" s="76">
        <f t="shared" si="10"/>
        <v>0</v>
      </c>
      <c r="L40" s="75"/>
      <c r="M40" s="76">
        <f t="shared" si="4"/>
        <v>0</v>
      </c>
      <c r="N40" s="106"/>
      <c r="O40" s="76">
        <f t="shared" si="5"/>
        <v>0</v>
      </c>
      <c r="P40" s="106"/>
      <c r="Q40" s="76">
        <f t="shared" si="6"/>
        <v>0</v>
      </c>
      <c r="R40" s="106"/>
      <c r="S40" s="76">
        <f t="shared" si="7"/>
        <v>0</v>
      </c>
      <c r="T40" s="75"/>
      <c r="U40" s="76">
        <f ca="1">IF(D40="",0,D40*T40)</f>
        <v>0</v>
      </c>
      <c r="V40" s="75"/>
      <c r="W40" s="76">
        <f ca="1">IF(D40="",0,D40*V40)</f>
        <v>0</v>
      </c>
      <c r="X40" s="75"/>
      <c r="Y40" s="76">
        <f ca="1">IF(D40="",0,D40*X40)</f>
        <v>0</v>
      </c>
      <c r="Z40" s="75"/>
      <c r="AA40" s="76">
        <v>0</v>
      </c>
      <c r="AB40" s="84">
        <f t="shared" ca="1" si="8"/>
        <v>0</v>
      </c>
    </row>
    <row r="41" spans="1:28" ht="15" customHeight="1" x14ac:dyDescent="0.2">
      <c r="A41" s="86" t="s">
        <v>214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 t="shared" si="1"/>
        <v>0</v>
      </c>
      <c r="F41" s="156"/>
      <c r="G41" s="157">
        <f t="shared" ca="1" si="2"/>
        <v>0</v>
      </c>
      <c r="H41" s="75"/>
      <c r="I41" s="76">
        <f ca="1">IF(D41="",0,D41*H41)</f>
        <v>0</v>
      </c>
      <c r="J41" s="75"/>
      <c r="K41" s="76">
        <f t="shared" si="10"/>
        <v>0</v>
      </c>
      <c r="L41" s="75"/>
      <c r="M41" s="76">
        <f t="shared" si="4"/>
        <v>0</v>
      </c>
      <c r="N41" s="106"/>
      <c r="O41" s="76">
        <f t="shared" si="5"/>
        <v>0</v>
      </c>
      <c r="P41" s="106"/>
      <c r="Q41" s="76">
        <f t="shared" si="6"/>
        <v>0</v>
      </c>
      <c r="R41" s="106"/>
      <c r="S41" s="76">
        <f t="shared" si="7"/>
        <v>0</v>
      </c>
      <c r="T41" s="75"/>
      <c r="U41" s="76">
        <f ca="1">IF(D41="",0,D41*T41)</f>
        <v>0</v>
      </c>
      <c r="V41" s="75"/>
      <c r="W41" s="76">
        <f ca="1">IF(D41="",0,D41*V41)</f>
        <v>0</v>
      </c>
      <c r="X41" s="75"/>
      <c r="Y41" s="76">
        <f ca="1">IF(D41="",0,D41*X41)</f>
        <v>0</v>
      </c>
      <c r="Z41" s="75"/>
      <c r="AA41" s="76">
        <v>0</v>
      </c>
      <c r="AB41" s="84">
        <f t="shared" ca="1" si="8"/>
        <v>0</v>
      </c>
    </row>
    <row r="42" spans="1:28" ht="15" customHeight="1" x14ac:dyDescent="0.2">
      <c r="A42" s="86" t="s">
        <v>240</v>
      </c>
      <c r="B42" t="s">
        <v>66</v>
      </c>
      <c r="C42" s="4" t="s">
        <v>7</v>
      </c>
      <c r="D42" s="19">
        <f t="shared" si="0"/>
        <v>75</v>
      </c>
      <c r="E42" s="20">
        <f t="shared" si="1"/>
        <v>0</v>
      </c>
      <c r="F42" s="156"/>
      <c r="G42" s="157">
        <f t="shared" si="2"/>
        <v>0</v>
      </c>
      <c r="H42" s="75"/>
      <c r="I42" s="76">
        <f>IF(D42="",0,D42*H42)</f>
        <v>0</v>
      </c>
      <c r="J42" s="75"/>
      <c r="K42" s="76">
        <f t="shared" si="10"/>
        <v>0</v>
      </c>
      <c r="L42" s="75"/>
      <c r="M42" s="76">
        <f t="shared" si="4"/>
        <v>0</v>
      </c>
      <c r="N42" s="106"/>
      <c r="O42" s="76">
        <f t="shared" si="5"/>
        <v>0</v>
      </c>
      <c r="P42" s="106"/>
      <c r="Q42" s="76">
        <f t="shared" si="6"/>
        <v>0</v>
      </c>
      <c r="R42" s="106"/>
      <c r="S42" s="76">
        <f t="shared" si="7"/>
        <v>0</v>
      </c>
      <c r="T42" s="75"/>
      <c r="U42" s="76">
        <f>IF(D42="",0,D42*T42)</f>
        <v>0</v>
      </c>
      <c r="V42" s="75"/>
      <c r="W42" s="76">
        <f>IF(D42="",0,D42*V42)</f>
        <v>0</v>
      </c>
      <c r="X42" s="75"/>
      <c r="Y42" s="76">
        <f>IF(D42="",0,D42*X42)</f>
        <v>0</v>
      </c>
      <c r="Z42" s="75"/>
      <c r="AA42" s="76">
        <v>0</v>
      </c>
      <c r="AB42" s="84">
        <f t="shared" si="8"/>
        <v>0</v>
      </c>
    </row>
    <row r="43" spans="1:28" ht="15" customHeight="1" x14ac:dyDescent="0.2">
      <c r="A43" s="86" t="s">
        <v>215</v>
      </c>
      <c r="B43" t="s">
        <v>66</v>
      </c>
      <c r="C43" s="4" t="s">
        <v>5</v>
      </c>
      <c r="D43" s="19">
        <v>118</v>
      </c>
      <c r="E43" s="20">
        <f t="shared" si="1"/>
        <v>5</v>
      </c>
      <c r="F43" s="156"/>
      <c r="G43" s="157">
        <f t="shared" si="2"/>
        <v>0</v>
      </c>
      <c r="H43" s="75"/>
      <c r="I43" s="76">
        <f>IF(D43="",0,D43*H43)</f>
        <v>0</v>
      </c>
      <c r="J43" s="75"/>
      <c r="K43" s="76">
        <f t="shared" si="10"/>
        <v>0</v>
      </c>
      <c r="L43" s="75">
        <v>5</v>
      </c>
      <c r="M43" s="76">
        <f t="shared" si="4"/>
        <v>0</v>
      </c>
      <c r="N43" s="106"/>
      <c r="O43" s="76">
        <f t="shared" si="5"/>
        <v>0</v>
      </c>
      <c r="P43" s="106"/>
      <c r="Q43" s="76">
        <f t="shared" si="6"/>
        <v>0</v>
      </c>
      <c r="R43" s="106"/>
      <c r="S43" s="76">
        <f t="shared" si="7"/>
        <v>0</v>
      </c>
      <c r="T43" s="75"/>
      <c r="U43" s="76">
        <v>0</v>
      </c>
      <c r="V43" s="75"/>
      <c r="W43" s="76">
        <v>0</v>
      </c>
      <c r="X43" s="75"/>
      <c r="Y43" s="76">
        <f>IF(D43="",0,D43*X43)</f>
        <v>0</v>
      </c>
      <c r="Z43" s="75"/>
      <c r="AA43" s="76">
        <v>0</v>
      </c>
      <c r="AB43" s="84">
        <f t="shared" si="8"/>
        <v>590</v>
      </c>
    </row>
    <row r="44" spans="1:28" ht="15.75" customHeight="1" x14ac:dyDescent="0.2">
      <c r="A44" s="92" t="s">
        <v>189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1"/>
        <v>0</v>
      </c>
      <c r="F44" s="156"/>
      <c r="G44" s="157">
        <f t="shared" ca="1" si="2"/>
        <v>0</v>
      </c>
      <c r="H44" s="75"/>
      <c r="I44" s="76">
        <f ca="1">IF(D44="",0,D44*H44)</f>
        <v>0</v>
      </c>
      <c r="J44" s="75"/>
      <c r="K44" s="76">
        <f t="shared" si="10"/>
        <v>0</v>
      </c>
      <c r="L44" s="75"/>
      <c r="M44" s="76">
        <f t="shared" si="4"/>
        <v>0</v>
      </c>
      <c r="N44" s="106"/>
      <c r="O44" s="76">
        <f t="shared" si="5"/>
        <v>0</v>
      </c>
      <c r="P44" s="106"/>
      <c r="Q44" s="76">
        <f t="shared" si="6"/>
        <v>0</v>
      </c>
      <c r="R44" s="106"/>
      <c r="S44" s="76">
        <f t="shared" si="7"/>
        <v>0</v>
      </c>
      <c r="T44" s="75"/>
      <c r="U44" s="76">
        <f ca="1">IF(D44="",0,D44*T44)</f>
        <v>0</v>
      </c>
      <c r="V44" s="75"/>
      <c r="W44" s="76">
        <f ca="1">IF(D44="",0,D44*V44)</f>
        <v>0</v>
      </c>
      <c r="X44" s="75"/>
      <c r="Y44" s="76">
        <f ca="1">IF(D44="",0,D44*X44)</f>
        <v>0</v>
      </c>
      <c r="Z44" s="75"/>
      <c r="AA44" s="76">
        <f ca="1">IF(D44="",0,Z44*Z44)</f>
        <v>0</v>
      </c>
      <c r="AB44" s="84">
        <f t="shared" ca="1" si="8"/>
        <v>0</v>
      </c>
    </row>
    <row r="45" spans="1:28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1"/>
        <v>0</v>
      </c>
      <c r="F45" s="156"/>
      <c r="G45" s="157">
        <f t="shared" si="2"/>
        <v>0</v>
      </c>
      <c r="H45" s="75"/>
      <c r="I45" s="76">
        <f>IF(D45="",0,D45*H45)</f>
        <v>0</v>
      </c>
      <c r="J45" s="75"/>
      <c r="K45" s="76">
        <f t="shared" si="10"/>
        <v>0</v>
      </c>
      <c r="L45" s="75"/>
      <c r="M45" s="76">
        <f t="shared" si="4"/>
        <v>0</v>
      </c>
      <c r="N45" s="106"/>
      <c r="O45" s="76">
        <f t="shared" si="5"/>
        <v>0</v>
      </c>
      <c r="P45" s="106"/>
      <c r="Q45" s="76">
        <f t="shared" si="6"/>
        <v>0</v>
      </c>
      <c r="R45" s="106"/>
      <c r="S45" s="76">
        <f t="shared" si="7"/>
        <v>0</v>
      </c>
      <c r="T45" s="75"/>
      <c r="U45" s="76">
        <f>IF(D45="",0,D45*T45)</f>
        <v>0</v>
      </c>
      <c r="V45" s="75"/>
      <c r="W45" s="76">
        <f>IF(D45="",0,D45*V45)</f>
        <v>0</v>
      </c>
      <c r="X45" s="75"/>
      <c r="Y45" s="76">
        <f>IF(D45="",0,D45*X45)</f>
        <v>0</v>
      </c>
      <c r="Z45" s="75"/>
      <c r="AA45" s="76">
        <f>IF(D45="",0,Z45*Z45)</f>
        <v>0</v>
      </c>
      <c r="AB45" s="84">
        <f t="shared" si="8"/>
        <v>0</v>
      </c>
    </row>
    <row r="46" spans="1:28" ht="15" customHeight="1" x14ac:dyDescent="0.2">
      <c r="A46" s="86" t="s">
        <v>190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1"/>
        <v>0</v>
      </c>
      <c r="F46" s="156"/>
      <c r="G46" s="157">
        <f t="shared" ca="1" si="2"/>
        <v>0</v>
      </c>
      <c r="H46" s="75"/>
      <c r="I46" s="76">
        <f ca="1">IF(D46="",0,D46*H46)</f>
        <v>0</v>
      </c>
      <c r="J46" s="75"/>
      <c r="K46" s="76">
        <f t="shared" si="10"/>
        <v>0</v>
      </c>
      <c r="L46" s="75"/>
      <c r="M46" s="76">
        <f t="shared" si="4"/>
        <v>0</v>
      </c>
      <c r="N46" s="106"/>
      <c r="O46" s="76">
        <f t="shared" si="5"/>
        <v>0</v>
      </c>
      <c r="P46" s="106"/>
      <c r="Q46" s="76">
        <f t="shared" si="6"/>
        <v>0</v>
      </c>
      <c r="R46" s="106"/>
      <c r="S46" s="76">
        <f t="shared" si="7"/>
        <v>0</v>
      </c>
      <c r="T46" s="75"/>
      <c r="U46" s="76">
        <f ca="1">IF(D46="",0,D46*T46)</f>
        <v>0</v>
      </c>
      <c r="V46" s="75"/>
      <c r="W46" s="76">
        <f ca="1">IF(D46="",0,D46*V46)</f>
        <v>0</v>
      </c>
      <c r="X46" s="75"/>
      <c r="Y46" s="76">
        <f ca="1">IF(D46="",0,D46*X46)</f>
        <v>0</v>
      </c>
      <c r="Z46" s="75"/>
      <c r="AA46" s="76">
        <f ca="1">IF(D46="",0,Z46*Z46)</f>
        <v>0</v>
      </c>
      <c r="AB46" s="84">
        <f t="shared" ca="1" si="8"/>
        <v>0</v>
      </c>
    </row>
    <row r="47" spans="1:28" ht="15" customHeight="1" x14ac:dyDescent="0.2">
      <c r="A47" s="86" t="s">
        <v>216</v>
      </c>
      <c r="B47" t="s">
        <v>66</v>
      </c>
      <c r="C47" s="4" t="s">
        <v>7</v>
      </c>
      <c r="D47" s="19">
        <v>75</v>
      </c>
      <c r="E47" s="20">
        <f t="shared" si="1"/>
        <v>0</v>
      </c>
      <c r="F47" s="156"/>
      <c r="G47" s="157">
        <f t="shared" si="2"/>
        <v>0</v>
      </c>
      <c r="H47" s="75"/>
      <c r="I47" s="76">
        <f>IF(D47="",0,D47*H47)</f>
        <v>0</v>
      </c>
      <c r="J47" s="75"/>
      <c r="K47" s="76">
        <f t="shared" si="10"/>
        <v>0</v>
      </c>
      <c r="L47" s="75"/>
      <c r="M47" s="76">
        <f t="shared" si="4"/>
        <v>0</v>
      </c>
      <c r="N47" s="106"/>
      <c r="O47" s="76">
        <f t="shared" si="5"/>
        <v>0</v>
      </c>
      <c r="P47" s="106"/>
      <c r="Q47" s="76">
        <f t="shared" si="6"/>
        <v>0</v>
      </c>
      <c r="R47" s="106"/>
      <c r="S47" s="76">
        <f t="shared" si="7"/>
        <v>0</v>
      </c>
      <c r="T47" s="75"/>
      <c r="U47" s="76">
        <f>IF(D47="",0,D47*T47)</f>
        <v>0</v>
      </c>
      <c r="V47" s="75"/>
      <c r="W47" s="76">
        <f>IF(D47="",0,D47*V47)</f>
        <v>0</v>
      </c>
      <c r="X47" s="75"/>
      <c r="Y47" s="76">
        <f>IF(D47="",0,D47*X47)</f>
        <v>0</v>
      </c>
      <c r="Z47" s="75"/>
      <c r="AA47" s="76">
        <f>IF(D47="",0,Z47*Z47)</f>
        <v>0</v>
      </c>
      <c r="AB47" s="84">
        <f t="shared" si="8"/>
        <v>0</v>
      </c>
    </row>
    <row r="48" spans="1:28" ht="15" customHeight="1" x14ac:dyDescent="0.2">
      <c r="A48" s="86" t="s">
        <v>219</v>
      </c>
      <c r="B48" t="s">
        <v>66</v>
      </c>
      <c r="C48" s="4" t="s">
        <v>6</v>
      </c>
      <c r="D48" s="19">
        <v>100</v>
      </c>
      <c r="E48" s="20">
        <f t="shared" si="1"/>
        <v>0</v>
      </c>
      <c r="F48" s="156"/>
      <c r="G48" s="157">
        <f t="shared" si="2"/>
        <v>0</v>
      </c>
      <c r="H48" s="75"/>
      <c r="I48" s="76">
        <f>IF(D48="",0,D48*H48)</f>
        <v>0</v>
      </c>
      <c r="J48" s="75"/>
      <c r="K48" s="76">
        <f t="shared" si="10"/>
        <v>0</v>
      </c>
      <c r="L48" s="75"/>
      <c r="M48" s="76">
        <f t="shared" si="4"/>
        <v>0</v>
      </c>
      <c r="N48" s="106"/>
      <c r="O48" s="76">
        <f t="shared" si="5"/>
        <v>0</v>
      </c>
      <c r="P48" s="106"/>
      <c r="Q48" s="76">
        <f t="shared" si="6"/>
        <v>0</v>
      </c>
      <c r="R48" s="106"/>
      <c r="S48" s="76">
        <f t="shared" si="7"/>
        <v>0</v>
      </c>
      <c r="T48" s="75"/>
      <c r="U48" s="76">
        <f>IF(D48="",0,D48*T48)</f>
        <v>0</v>
      </c>
      <c r="V48" s="75"/>
      <c r="W48" s="76">
        <f>IF(D48="",0,D48*V48)</f>
        <v>0</v>
      </c>
      <c r="X48" s="75"/>
      <c r="Y48" s="76">
        <f>IF(D48="",0,D48*X48)</f>
        <v>0</v>
      </c>
      <c r="Z48" s="75"/>
      <c r="AA48" s="76">
        <f>IF(D48="",0,Z48*Z48)</f>
        <v>0</v>
      </c>
      <c r="AB48" s="84">
        <f t="shared" si="8"/>
        <v>0</v>
      </c>
    </row>
    <row r="49" spans="1:28" ht="15" customHeight="1" x14ac:dyDescent="0.2">
      <c r="A49" s="86" t="s">
        <v>193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1"/>
        <v>0</v>
      </c>
      <c r="F49" s="156"/>
      <c r="G49" s="157">
        <f t="shared" ca="1" si="2"/>
        <v>0</v>
      </c>
      <c r="H49" s="75"/>
      <c r="I49" s="76">
        <f ca="1">IF(D49="",0,D49*H49)</f>
        <v>0</v>
      </c>
      <c r="J49" s="75"/>
      <c r="K49" s="76">
        <f t="shared" si="10"/>
        <v>0</v>
      </c>
      <c r="L49" s="75"/>
      <c r="M49" s="76">
        <f t="shared" si="4"/>
        <v>0</v>
      </c>
      <c r="N49" s="106"/>
      <c r="O49" s="76">
        <f t="shared" si="5"/>
        <v>0</v>
      </c>
      <c r="P49" s="106"/>
      <c r="Q49" s="76">
        <f t="shared" si="6"/>
        <v>0</v>
      </c>
      <c r="R49" s="106"/>
      <c r="S49" s="76">
        <f t="shared" si="7"/>
        <v>0</v>
      </c>
      <c r="T49" s="75"/>
      <c r="U49" s="76">
        <f ca="1">IF(D49="",0,D49*T49)</f>
        <v>0</v>
      </c>
      <c r="V49" s="75"/>
      <c r="W49" s="76">
        <f ca="1">IF(D49="",0,D49*V49)</f>
        <v>0</v>
      </c>
      <c r="X49" s="75"/>
      <c r="Y49" s="76">
        <f ca="1">IF(D49="",0,D49*X49)</f>
        <v>0</v>
      </c>
      <c r="Z49" s="75"/>
      <c r="AA49" s="76">
        <f ca="1">IF(D49="",0,Z49*Z49)</f>
        <v>0</v>
      </c>
      <c r="AB49" s="84">
        <f t="shared" ca="1" si="8"/>
        <v>0</v>
      </c>
    </row>
    <row r="50" spans="1:28" ht="15" customHeight="1" x14ac:dyDescent="0.2">
      <c r="A50" s="86" t="s">
        <v>222</v>
      </c>
      <c r="B50" s="14" t="s">
        <v>66</v>
      </c>
      <c r="C50" s="18" t="s">
        <v>6</v>
      </c>
      <c r="D50" s="19">
        <v>100</v>
      </c>
      <c r="E50" s="20">
        <f t="shared" si="1"/>
        <v>0</v>
      </c>
      <c r="F50" s="156"/>
      <c r="G50" s="157">
        <f t="shared" si="2"/>
        <v>0</v>
      </c>
      <c r="H50" s="75"/>
      <c r="I50" s="76">
        <f>IF(D50="",0,D50*H50)</f>
        <v>0</v>
      </c>
      <c r="J50" s="75"/>
      <c r="K50" s="76">
        <f t="shared" si="10"/>
        <v>0</v>
      </c>
      <c r="L50" s="75"/>
      <c r="M50" s="76">
        <f t="shared" si="4"/>
        <v>0</v>
      </c>
      <c r="N50" s="106"/>
      <c r="O50" s="76">
        <f t="shared" si="5"/>
        <v>0</v>
      </c>
      <c r="P50" s="106"/>
      <c r="Q50" s="76">
        <f t="shared" si="6"/>
        <v>0</v>
      </c>
      <c r="R50" s="106"/>
      <c r="S50" s="76">
        <f t="shared" si="7"/>
        <v>0</v>
      </c>
      <c r="T50" s="75"/>
      <c r="U50" s="76">
        <f>IF(D50="",0,D50*T50)</f>
        <v>0</v>
      </c>
      <c r="V50" s="75"/>
      <c r="W50" s="76">
        <f>IF(D50="",0,D50*V50)</f>
        <v>0</v>
      </c>
      <c r="X50" s="75"/>
      <c r="Y50" s="76">
        <f>IF(D50="",0,D50*X50)</f>
        <v>0</v>
      </c>
      <c r="Z50" s="75"/>
      <c r="AA50" s="76">
        <f>IF(D50="",0,Z50*Z50)</f>
        <v>0</v>
      </c>
      <c r="AB50" s="84">
        <f t="shared" si="8"/>
        <v>0</v>
      </c>
    </row>
    <row r="51" spans="1:28" ht="15" customHeight="1" x14ac:dyDescent="0.2">
      <c r="A51" s="86" t="s">
        <v>223</v>
      </c>
      <c r="B51" s="14" t="s">
        <v>66</v>
      </c>
      <c r="C51" s="18" t="s">
        <v>8</v>
      </c>
      <c r="D51" s="19">
        <v>60</v>
      </c>
      <c r="E51" s="20">
        <f t="shared" si="1"/>
        <v>0</v>
      </c>
      <c r="F51" s="156"/>
      <c r="G51" s="157">
        <f t="shared" si="2"/>
        <v>0</v>
      </c>
      <c r="H51" s="75"/>
      <c r="I51" s="76">
        <f>IF(D51="",0,D51*H51)</f>
        <v>0</v>
      </c>
      <c r="J51" s="75"/>
      <c r="K51" s="76">
        <f t="shared" si="10"/>
        <v>0</v>
      </c>
      <c r="L51" s="75"/>
      <c r="M51" s="76">
        <f t="shared" si="4"/>
        <v>0</v>
      </c>
      <c r="N51" s="106"/>
      <c r="O51" s="76">
        <f t="shared" si="5"/>
        <v>0</v>
      </c>
      <c r="P51" s="106"/>
      <c r="Q51" s="76">
        <f t="shared" si="6"/>
        <v>0</v>
      </c>
      <c r="R51" s="106"/>
      <c r="S51" s="76">
        <f t="shared" si="7"/>
        <v>0</v>
      </c>
      <c r="T51" s="75"/>
      <c r="U51" s="76">
        <f>IF(D51="",0,D51*T51)</f>
        <v>0</v>
      </c>
      <c r="V51" s="75"/>
      <c r="W51" s="76">
        <f>IF(D51="",0,D51*V51)</f>
        <v>0</v>
      </c>
      <c r="X51" s="75"/>
      <c r="Y51" s="76">
        <f>IF(D51="",0,D51*X51)</f>
        <v>0</v>
      </c>
      <c r="Z51" s="75"/>
      <c r="AA51" s="76">
        <f>IF(D51="",0,Z51*Z51)</f>
        <v>0</v>
      </c>
      <c r="AB51" s="84">
        <f t="shared" si="8"/>
        <v>0</v>
      </c>
    </row>
    <row r="52" spans="1:28" ht="15" customHeight="1" x14ac:dyDescent="0.2">
      <c r="A52" s="86" t="s">
        <v>220</v>
      </c>
      <c r="B52" s="14" t="s">
        <v>66</v>
      </c>
      <c r="C52" s="18" t="s">
        <v>9</v>
      </c>
      <c r="D52" s="19">
        <v>35</v>
      </c>
      <c r="E52" s="20">
        <f t="shared" si="1"/>
        <v>0</v>
      </c>
      <c r="F52" s="156"/>
      <c r="G52" s="157">
        <f t="shared" si="2"/>
        <v>0</v>
      </c>
      <c r="H52" s="75"/>
      <c r="I52" s="76">
        <f>IF(D52="",0,D52*H52)</f>
        <v>0</v>
      </c>
      <c r="J52" s="75"/>
      <c r="K52" s="76">
        <f t="shared" si="10"/>
        <v>0</v>
      </c>
      <c r="L52" s="75"/>
      <c r="M52" s="76">
        <f t="shared" si="4"/>
        <v>0</v>
      </c>
      <c r="N52" s="106"/>
      <c r="O52" s="76">
        <f t="shared" si="5"/>
        <v>0</v>
      </c>
      <c r="P52" s="106"/>
      <c r="Q52" s="76">
        <f t="shared" si="6"/>
        <v>0</v>
      </c>
      <c r="R52" s="106"/>
      <c r="S52" s="76">
        <f t="shared" si="7"/>
        <v>0</v>
      </c>
      <c r="T52" s="75"/>
      <c r="U52" s="76">
        <v>0</v>
      </c>
      <c r="V52" s="75"/>
      <c r="W52" s="76">
        <v>0</v>
      </c>
      <c r="X52" s="75"/>
      <c r="Y52" s="76">
        <f>IF(D52="",0,D52*X52)</f>
        <v>0</v>
      </c>
      <c r="Z52" s="75"/>
      <c r="AA52" s="76">
        <v>0</v>
      </c>
      <c r="AB52" s="84">
        <f t="shared" si="8"/>
        <v>0</v>
      </c>
    </row>
    <row r="53" spans="1:28" ht="15" customHeight="1" x14ac:dyDescent="0.2">
      <c r="A53" s="86" t="s">
        <v>196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1"/>
        <v>0</v>
      </c>
      <c r="F53" s="156"/>
      <c r="G53" s="157">
        <f t="shared" ca="1" si="2"/>
        <v>0</v>
      </c>
      <c r="H53" s="75"/>
      <c r="I53" s="76">
        <f ca="1">IF(D53="",0,D53*H53)</f>
        <v>0</v>
      </c>
      <c r="J53" s="75"/>
      <c r="K53" s="76">
        <f t="shared" si="10"/>
        <v>0</v>
      </c>
      <c r="L53" s="75"/>
      <c r="M53" s="76">
        <f t="shared" si="4"/>
        <v>0</v>
      </c>
      <c r="N53" s="106"/>
      <c r="O53" s="76">
        <f t="shared" si="5"/>
        <v>0</v>
      </c>
      <c r="P53" s="106"/>
      <c r="Q53" s="76">
        <f t="shared" si="6"/>
        <v>0</v>
      </c>
      <c r="R53" s="106"/>
      <c r="S53" s="76">
        <f t="shared" si="7"/>
        <v>0</v>
      </c>
      <c r="T53" s="75"/>
      <c r="U53" s="76">
        <v>0</v>
      </c>
      <c r="V53" s="75"/>
      <c r="W53" s="76">
        <f ca="1">IF(D53="",0,D53*V53)</f>
        <v>0</v>
      </c>
      <c r="X53" s="75"/>
      <c r="Y53" s="76">
        <f ca="1">IF(D53="",0,D53*X53)</f>
        <v>0</v>
      </c>
      <c r="Z53" s="75"/>
      <c r="AA53" s="76">
        <f ca="1">IF(D53="",0,Z53*Z53)</f>
        <v>0</v>
      </c>
      <c r="AB53" s="84">
        <f t="shared" ca="1" si="8"/>
        <v>0</v>
      </c>
    </row>
    <row r="54" spans="1:28" ht="15" customHeight="1" x14ac:dyDescent="0.2">
      <c r="A54" s="86" t="s">
        <v>218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1"/>
        <v>0</v>
      </c>
      <c r="F54" s="156"/>
      <c r="G54" s="157">
        <f t="shared" ca="1" si="2"/>
        <v>0</v>
      </c>
      <c r="H54" s="75"/>
      <c r="I54" s="76">
        <f ca="1">IF(D54="",0,D54*H54)</f>
        <v>0</v>
      </c>
      <c r="J54" s="75"/>
      <c r="K54" s="76">
        <f t="shared" si="10"/>
        <v>0</v>
      </c>
      <c r="L54" s="75"/>
      <c r="M54" s="76">
        <f t="shared" si="4"/>
        <v>0</v>
      </c>
      <c r="N54" s="106"/>
      <c r="O54" s="76">
        <f t="shared" si="5"/>
        <v>0</v>
      </c>
      <c r="P54" s="106"/>
      <c r="Q54" s="76">
        <f t="shared" si="6"/>
        <v>0</v>
      </c>
      <c r="R54" s="106"/>
      <c r="S54" s="76">
        <f t="shared" si="7"/>
        <v>0</v>
      </c>
      <c r="T54" s="75"/>
      <c r="U54" s="76">
        <v>0</v>
      </c>
      <c r="V54" s="75"/>
      <c r="W54" s="76">
        <f ca="1">IF(D54="",0,D54*V54)</f>
        <v>0</v>
      </c>
      <c r="X54" s="75"/>
      <c r="Y54" s="76">
        <f ca="1">IF(D54="",0,D54*X54)</f>
        <v>0</v>
      </c>
      <c r="Z54" s="75"/>
      <c r="AA54" s="76">
        <f ca="1">IF(D54="",0,Z54*Z54)</f>
        <v>0</v>
      </c>
      <c r="AB54" s="84">
        <f t="shared" ca="1" si="8"/>
        <v>0</v>
      </c>
    </row>
    <row r="55" spans="1:28" ht="15" customHeight="1" x14ac:dyDescent="0.2">
      <c r="A55" s="86" t="s">
        <v>229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1"/>
        <v>0</v>
      </c>
      <c r="F55" s="156"/>
      <c r="G55" s="157">
        <f t="shared" ca="1" si="2"/>
        <v>0</v>
      </c>
      <c r="H55" s="75"/>
      <c r="I55" s="76">
        <f ca="1">IF(D55="",0,D55*H55)</f>
        <v>0</v>
      </c>
      <c r="J55" s="75"/>
      <c r="K55" s="76">
        <f t="shared" si="10"/>
        <v>0</v>
      </c>
      <c r="L55" s="75"/>
      <c r="M55" s="76">
        <f t="shared" si="4"/>
        <v>0</v>
      </c>
      <c r="N55" s="106"/>
      <c r="O55" s="76">
        <f t="shared" si="5"/>
        <v>0</v>
      </c>
      <c r="P55" s="106"/>
      <c r="Q55" s="76">
        <f t="shared" si="6"/>
        <v>0</v>
      </c>
      <c r="R55" s="106"/>
      <c r="S55" s="76">
        <f t="shared" si="7"/>
        <v>0</v>
      </c>
      <c r="T55" s="75"/>
      <c r="U55" s="76">
        <v>0</v>
      </c>
      <c r="V55" s="75"/>
      <c r="W55" s="76">
        <f ca="1">IF(D55="",0,D55*V55)</f>
        <v>0</v>
      </c>
      <c r="X55" s="75"/>
      <c r="Y55" s="76">
        <f ca="1">IF(D55="",0,D55*X55)</f>
        <v>0</v>
      </c>
      <c r="Z55" s="75"/>
      <c r="AA55" s="76">
        <f ca="1">IF(D55="",0,Z55*Z55)</f>
        <v>0</v>
      </c>
      <c r="AB55" s="84">
        <f t="shared" ca="1" si="8"/>
        <v>0</v>
      </c>
    </row>
    <row r="56" spans="1:28" ht="15" customHeight="1" x14ac:dyDescent="0.2">
      <c r="A56" s="86" t="s">
        <v>165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1"/>
        <v>0</v>
      </c>
      <c r="F56" s="156"/>
      <c r="G56" s="157">
        <f t="shared" ca="1" si="2"/>
        <v>0</v>
      </c>
      <c r="H56" s="75"/>
      <c r="I56" s="76">
        <f ca="1">IF(D56="",0,D56*H56)</f>
        <v>0</v>
      </c>
      <c r="J56" s="75"/>
      <c r="K56" s="76">
        <f t="shared" si="10"/>
        <v>0</v>
      </c>
      <c r="L56" s="75"/>
      <c r="M56" s="76">
        <f t="shared" si="4"/>
        <v>0</v>
      </c>
      <c r="N56" s="106"/>
      <c r="O56" s="76">
        <f t="shared" si="5"/>
        <v>0</v>
      </c>
      <c r="P56" s="106"/>
      <c r="Q56" s="76">
        <f t="shared" si="6"/>
        <v>0</v>
      </c>
      <c r="R56" s="106"/>
      <c r="S56" s="76">
        <f t="shared" si="7"/>
        <v>0</v>
      </c>
      <c r="T56" s="75"/>
      <c r="U56" s="76">
        <v>0</v>
      </c>
      <c r="V56" s="75"/>
      <c r="W56" s="76">
        <f ca="1">IF(D56="",0,D56*V56)</f>
        <v>0</v>
      </c>
      <c r="X56" s="75"/>
      <c r="Y56" s="76">
        <f ca="1">IF(D56="",0,D56*X56)</f>
        <v>0</v>
      </c>
      <c r="Z56" s="75"/>
      <c r="AA56" s="76">
        <f ca="1">IF(D56="",0,Z56*Z56)</f>
        <v>0</v>
      </c>
      <c r="AB56" s="84">
        <f t="shared" ca="1" si="8"/>
        <v>0</v>
      </c>
    </row>
    <row r="57" spans="1:28" ht="15" customHeight="1" x14ac:dyDescent="0.2">
      <c r="A57" s="86" t="s">
        <v>230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1"/>
        <v>0</v>
      </c>
      <c r="F57" s="156"/>
      <c r="G57" s="157">
        <f t="shared" ca="1" si="2"/>
        <v>0</v>
      </c>
      <c r="H57" s="75"/>
      <c r="I57" s="76">
        <f ca="1">IF(D57="",0,D57*H57)</f>
        <v>0</v>
      </c>
      <c r="J57" s="75"/>
      <c r="K57" s="76">
        <f t="shared" si="10"/>
        <v>0</v>
      </c>
      <c r="L57" s="75"/>
      <c r="M57" s="76">
        <f t="shared" si="4"/>
        <v>0</v>
      </c>
      <c r="N57" s="106"/>
      <c r="O57" s="76">
        <f t="shared" si="5"/>
        <v>0</v>
      </c>
      <c r="P57" s="106"/>
      <c r="Q57" s="76">
        <f t="shared" si="6"/>
        <v>0</v>
      </c>
      <c r="R57" s="106"/>
      <c r="S57" s="76">
        <f t="shared" si="7"/>
        <v>0</v>
      </c>
      <c r="T57" s="75"/>
      <c r="U57" s="76">
        <v>0</v>
      </c>
      <c r="V57" s="75"/>
      <c r="W57" s="76">
        <f ca="1">IF(D57="",0,D57*V57)</f>
        <v>0</v>
      </c>
      <c r="X57" s="75"/>
      <c r="Y57" s="76">
        <f ca="1">IF(D57="",0,D57*X57)</f>
        <v>0</v>
      </c>
      <c r="Z57" s="75"/>
      <c r="AA57" s="76">
        <f ca="1">IF(D57="",0,Z57*Z57)</f>
        <v>0</v>
      </c>
      <c r="AB57" s="84">
        <f t="shared" ca="1" si="8"/>
        <v>0</v>
      </c>
    </row>
    <row r="58" spans="1:28" ht="15" customHeight="1" x14ac:dyDescent="0.2">
      <c r="A58" s="86" t="s">
        <v>241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1"/>
        <v>0</v>
      </c>
      <c r="F58" s="156"/>
      <c r="G58" s="157">
        <f t="shared" ca="1" si="2"/>
        <v>0</v>
      </c>
      <c r="H58" s="75"/>
      <c r="I58" s="76">
        <f ca="1">IF(D58="",0,D58*H58)</f>
        <v>0</v>
      </c>
      <c r="J58" s="75"/>
      <c r="K58" s="76">
        <f t="shared" si="10"/>
        <v>0</v>
      </c>
      <c r="L58" s="75"/>
      <c r="M58" s="76">
        <f t="shared" si="4"/>
        <v>0</v>
      </c>
      <c r="N58" s="106"/>
      <c r="O58" s="76">
        <f t="shared" si="5"/>
        <v>0</v>
      </c>
      <c r="P58" s="106"/>
      <c r="Q58" s="76">
        <f t="shared" si="6"/>
        <v>0</v>
      </c>
      <c r="R58" s="106"/>
      <c r="S58" s="76">
        <f t="shared" si="7"/>
        <v>0</v>
      </c>
      <c r="T58" s="75"/>
      <c r="U58" s="76">
        <v>0</v>
      </c>
      <c r="V58" s="75"/>
      <c r="W58" s="76">
        <f ca="1">IF(D58="",0,D58*V58)</f>
        <v>0</v>
      </c>
      <c r="X58" s="75"/>
      <c r="Y58" s="76">
        <f ca="1">IF(D58="",0,D58*X58)</f>
        <v>0</v>
      </c>
      <c r="Z58" s="75"/>
      <c r="AA58" s="76">
        <f ca="1">IF(D58="",0,Z58*Z58)</f>
        <v>0</v>
      </c>
      <c r="AB58" s="84">
        <f t="shared" ca="1" si="8"/>
        <v>0</v>
      </c>
    </row>
    <row r="59" spans="1:28" ht="15" customHeight="1" x14ac:dyDescent="0.2">
      <c r="A59" s="86" t="s">
        <v>232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1"/>
        <v>0</v>
      </c>
      <c r="F59" s="156"/>
      <c r="G59" s="157">
        <f t="shared" ca="1" si="2"/>
        <v>0</v>
      </c>
      <c r="H59" s="75"/>
      <c r="I59" s="76">
        <f ca="1">IF(D59="",0,D59*H59)</f>
        <v>0</v>
      </c>
      <c r="J59" s="75"/>
      <c r="K59" s="76">
        <f t="shared" si="10"/>
        <v>0</v>
      </c>
      <c r="L59" s="75"/>
      <c r="M59" s="76">
        <f t="shared" si="4"/>
        <v>0</v>
      </c>
      <c r="N59" s="106"/>
      <c r="O59" s="76">
        <f t="shared" si="5"/>
        <v>0</v>
      </c>
      <c r="P59" s="106"/>
      <c r="Q59" s="76">
        <f t="shared" si="6"/>
        <v>0</v>
      </c>
      <c r="R59" s="106"/>
      <c r="S59" s="76">
        <f t="shared" si="7"/>
        <v>0</v>
      </c>
      <c r="T59" s="75"/>
      <c r="U59" s="76">
        <v>0</v>
      </c>
      <c r="V59" s="75"/>
      <c r="W59" s="76">
        <f ca="1">IF(D59="",0,D59*V59)</f>
        <v>0</v>
      </c>
      <c r="X59" s="75"/>
      <c r="Y59" s="76">
        <f ca="1">IF(D59="",0,D59*X59)</f>
        <v>0</v>
      </c>
      <c r="Z59" s="75"/>
      <c r="AA59" s="76">
        <f ca="1">IF(D59="",0,Z59*Z59)</f>
        <v>0</v>
      </c>
      <c r="AB59" s="84">
        <f t="shared" ca="1" si="8"/>
        <v>0</v>
      </c>
    </row>
    <row r="60" spans="1:28" ht="15" customHeight="1" x14ac:dyDescent="0.2">
      <c r="A60" s="86" t="s">
        <v>237</v>
      </c>
      <c r="B60" t="s">
        <v>66</v>
      </c>
      <c r="C60" s="4" t="s">
        <v>7</v>
      </c>
      <c r="D60" s="19">
        <f t="shared" si="0"/>
        <v>75</v>
      </c>
      <c r="E60" s="20">
        <f t="shared" si="1"/>
        <v>0</v>
      </c>
      <c r="F60" s="156"/>
      <c r="G60" s="157">
        <f t="shared" si="2"/>
        <v>0</v>
      </c>
      <c r="H60" s="75"/>
      <c r="I60" s="76">
        <f>IF(D60="",0,D60*H60)</f>
        <v>0</v>
      </c>
      <c r="J60" s="75"/>
      <c r="K60" s="76">
        <f t="shared" si="10"/>
        <v>0</v>
      </c>
      <c r="L60" s="75"/>
      <c r="M60" s="76">
        <f t="shared" si="4"/>
        <v>0</v>
      </c>
      <c r="N60" s="106"/>
      <c r="O60" s="76">
        <f t="shared" si="5"/>
        <v>0</v>
      </c>
      <c r="P60" s="106"/>
      <c r="Q60" s="76">
        <f t="shared" si="6"/>
        <v>0</v>
      </c>
      <c r="R60" s="106"/>
      <c r="S60" s="76">
        <f t="shared" si="7"/>
        <v>0</v>
      </c>
      <c r="T60" s="75"/>
      <c r="U60" s="76">
        <v>0</v>
      </c>
      <c r="V60" s="75"/>
      <c r="W60" s="76">
        <f>IF(D60="",0,D60*V60)</f>
        <v>0</v>
      </c>
      <c r="X60" s="75"/>
      <c r="Y60" s="76">
        <f>IF(D60="",0,D60*X60)</f>
        <v>0</v>
      </c>
      <c r="Z60" s="75"/>
      <c r="AA60" s="76">
        <f>IF(D60="",0,Z60*Z60)</f>
        <v>0</v>
      </c>
      <c r="AB60" s="84">
        <f t="shared" si="8"/>
        <v>0</v>
      </c>
    </row>
    <row r="61" spans="1:28" ht="15" customHeight="1" x14ac:dyDescent="0.2">
      <c r="A61" s="86" t="s">
        <v>238</v>
      </c>
      <c r="B61" t="s">
        <v>66</v>
      </c>
      <c r="C61" s="4" t="s">
        <v>9</v>
      </c>
      <c r="D61" s="19">
        <f t="shared" si="0"/>
        <v>35</v>
      </c>
      <c r="E61" s="20">
        <f t="shared" si="1"/>
        <v>0</v>
      </c>
      <c r="F61" s="156"/>
      <c r="G61" s="157">
        <f t="shared" si="2"/>
        <v>0</v>
      </c>
      <c r="H61" s="75"/>
      <c r="I61" s="76">
        <f>IF(D61="",0,D61*H61)</f>
        <v>0</v>
      </c>
      <c r="J61" s="75"/>
      <c r="K61" s="76">
        <f t="shared" si="10"/>
        <v>0</v>
      </c>
      <c r="L61" s="75"/>
      <c r="M61" s="76">
        <f t="shared" si="4"/>
        <v>0</v>
      </c>
      <c r="N61" s="106"/>
      <c r="O61" s="76">
        <f t="shared" si="5"/>
        <v>0</v>
      </c>
      <c r="P61" s="106"/>
      <c r="Q61" s="76">
        <f t="shared" si="6"/>
        <v>0</v>
      </c>
      <c r="R61" s="106"/>
      <c r="S61" s="76">
        <f t="shared" si="7"/>
        <v>0</v>
      </c>
      <c r="T61" s="75"/>
      <c r="U61" s="76">
        <v>0</v>
      </c>
      <c r="V61" s="75"/>
      <c r="W61" s="76">
        <f>IF(D61="",0,D61*V61)</f>
        <v>0</v>
      </c>
      <c r="X61" s="75"/>
      <c r="Y61" s="76">
        <f>IF(D61="",0,D61*X61)</f>
        <v>0</v>
      </c>
      <c r="Z61" s="75"/>
      <c r="AA61" s="76">
        <f>IF(D61="",0,Z61*Z61)</f>
        <v>0</v>
      </c>
      <c r="AB61" s="84">
        <f t="shared" si="8"/>
        <v>0</v>
      </c>
    </row>
    <row r="62" spans="1:28" ht="15" customHeight="1" x14ac:dyDescent="0.2">
      <c r="A62" s="86" t="s">
        <v>233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1"/>
        <v>0</v>
      </c>
      <c r="F62" s="156"/>
      <c r="G62" s="157">
        <f t="shared" ca="1" si="2"/>
        <v>0</v>
      </c>
      <c r="H62" s="75"/>
      <c r="I62" s="76">
        <f ca="1">IF(D62="",0,D62*H62)</f>
        <v>0</v>
      </c>
      <c r="J62" s="75"/>
      <c r="K62" s="76">
        <f t="shared" si="10"/>
        <v>0</v>
      </c>
      <c r="L62" s="75"/>
      <c r="M62" s="76">
        <f t="shared" si="4"/>
        <v>0</v>
      </c>
      <c r="N62" s="106"/>
      <c r="O62" s="76">
        <f t="shared" si="5"/>
        <v>0</v>
      </c>
      <c r="P62" s="106"/>
      <c r="Q62" s="76">
        <f t="shared" si="6"/>
        <v>0</v>
      </c>
      <c r="R62" s="106"/>
      <c r="S62" s="76">
        <f t="shared" si="7"/>
        <v>0</v>
      </c>
      <c r="T62" s="75"/>
      <c r="U62" s="76">
        <v>0</v>
      </c>
      <c r="V62" s="75"/>
      <c r="W62" s="76">
        <f ca="1">IF(D62="",0,D62*V62)</f>
        <v>0</v>
      </c>
      <c r="X62" s="75"/>
      <c r="Y62" s="76">
        <f ca="1">IF(D62="",0,D62*X62)</f>
        <v>0</v>
      </c>
      <c r="Z62" s="75"/>
      <c r="AA62" s="76">
        <f ca="1">IF(D62="",0,Z62*Z62)</f>
        <v>0</v>
      </c>
      <c r="AB62" s="84">
        <f t="shared" ca="1" si="8"/>
        <v>0</v>
      </c>
    </row>
    <row r="63" spans="1:28" ht="15" customHeight="1" x14ac:dyDescent="0.2">
      <c r="A63" s="86" t="s">
        <v>246</v>
      </c>
      <c r="B63" t="s">
        <v>66</v>
      </c>
      <c r="C63" s="4" t="s">
        <v>6</v>
      </c>
      <c r="D63" s="19">
        <v>100</v>
      </c>
      <c r="E63" s="20">
        <f t="shared" si="1"/>
        <v>6.5</v>
      </c>
      <c r="F63" s="156"/>
      <c r="G63" s="157">
        <f t="shared" si="2"/>
        <v>0</v>
      </c>
      <c r="H63" s="75"/>
      <c r="I63" s="76">
        <f>IF(D63="",0,D63*H63)</f>
        <v>0</v>
      </c>
      <c r="J63" s="75"/>
      <c r="K63" s="76">
        <f t="shared" si="10"/>
        <v>0</v>
      </c>
      <c r="L63" s="75">
        <v>6.5</v>
      </c>
      <c r="M63" s="76">
        <f t="shared" si="4"/>
        <v>0</v>
      </c>
      <c r="N63" s="106"/>
      <c r="O63" s="76">
        <f t="shared" si="5"/>
        <v>0</v>
      </c>
      <c r="P63" s="106"/>
      <c r="Q63" s="76">
        <f t="shared" si="6"/>
        <v>0</v>
      </c>
      <c r="R63" s="106"/>
      <c r="S63" s="76">
        <f t="shared" si="7"/>
        <v>0</v>
      </c>
      <c r="T63" s="75"/>
      <c r="U63" s="76">
        <v>0</v>
      </c>
      <c r="V63" s="75"/>
      <c r="W63" s="76">
        <f>IF(D63="",0,D63*V63)</f>
        <v>0</v>
      </c>
      <c r="X63" s="75"/>
      <c r="Y63" s="76">
        <f>IF(D63="",0,D63*X63)</f>
        <v>0</v>
      </c>
      <c r="Z63" s="75"/>
      <c r="AA63" s="76">
        <f>IF(D63="",0,Z63*Z63)</f>
        <v>0</v>
      </c>
      <c r="AB63" s="84">
        <f t="shared" si="8"/>
        <v>650</v>
      </c>
    </row>
    <row r="64" spans="1:28" ht="15" customHeight="1" x14ac:dyDescent="0.2">
      <c r="A64" s="86" t="s">
        <v>247</v>
      </c>
      <c r="B64" t="s">
        <v>66</v>
      </c>
      <c r="C64" s="4" t="s">
        <v>6</v>
      </c>
      <c r="D64" s="19">
        <v>100</v>
      </c>
      <c r="E64" s="20">
        <f t="shared" si="1"/>
        <v>0</v>
      </c>
      <c r="F64" s="156"/>
      <c r="G64" s="157">
        <f t="shared" si="2"/>
        <v>0</v>
      </c>
      <c r="H64" s="75"/>
      <c r="I64" s="76">
        <f>IF(D64="",0,D64*H64)</f>
        <v>0</v>
      </c>
      <c r="J64" s="75"/>
      <c r="K64" s="76">
        <f t="shared" si="10"/>
        <v>0</v>
      </c>
      <c r="L64" s="75"/>
      <c r="M64" s="76">
        <f t="shared" si="4"/>
        <v>0</v>
      </c>
      <c r="N64" s="106"/>
      <c r="O64" s="76">
        <f t="shared" si="5"/>
        <v>0</v>
      </c>
      <c r="P64" s="106"/>
      <c r="Q64" s="76">
        <f t="shared" si="6"/>
        <v>0</v>
      </c>
      <c r="R64" s="106"/>
      <c r="S64" s="76">
        <f t="shared" si="7"/>
        <v>0</v>
      </c>
      <c r="T64" s="75"/>
      <c r="U64" s="76">
        <v>0</v>
      </c>
      <c r="V64" s="75"/>
      <c r="W64" s="76">
        <f>IF(D64="",0,D64*V64)</f>
        <v>0</v>
      </c>
      <c r="X64" s="75"/>
      <c r="Y64" s="76">
        <f>IF(D64="",0,D64*X64)</f>
        <v>0</v>
      </c>
      <c r="Z64" s="75"/>
      <c r="AA64" s="76">
        <f>IF(D64="",0,Z64*Z64)</f>
        <v>0</v>
      </c>
      <c r="AB64" s="84">
        <f t="shared" si="8"/>
        <v>0</v>
      </c>
    </row>
    <row r="65" spans="1:29" ht="15" customHeight="1" x14ac:dyDescent="0.2">
      <c r="A65" s="86" t="s">
        <v>252</v>
      </c>
      <c r="B65" t="s">
        <v>253</v>
      </c>
      <c r="C65" s="4" t="s">
        <v>9</v>
      </c>
      <c r="D65" s="19">
        <v>35</v>
      </c>
      <c r="E65" s="20">
        <f t="shared" si="1"/>
        <v>0</v>
      </c>
      <c r="F65" s="156"/>
      <c r="G65" s="157">
        <f t="shared" si="2"/>
        <v>0</v>
      </c>
      <c r="H65" s="75"/>
      <c r="I65" s="76">
        <f>IF(D65="",0,D65*H65)</f>
        <v>0</v>
      </c>
      <c r="J65" s="75"/>
      <c r="K65" s="76">
        <f t="shared" si="10"/>
        <v>0</v>
      </c>
      <c r="L65" s="75"/>
      <c r="M65" s="76">
        <f t="shared" si="4"/>
        <v>0</v>
      </c>
      <c r="N65" s="106"/>
      <c r="O65" s="76">
        <f t="shared" si="5"/>
        <v>0</v>
      </c>
      <c r="P65" s="106"/>
      <c r="Q65" s="76">
        <f t="shared" si="6"/>
        <v>0</v>
      </c>
      <c r="R65" s="106"/>
      <c r="S65" s="76">
        <f t="shared" si="7"/>
        <v>0</v>
      </c>
      <c r="T65" s="75"/>
      <c r="U65" s="76">
        <v>0</v>
      </c>
      <c r="V65" s="75"/>
      <c r="W65" s="76">
        <f>IF(D65="",0,D65*V65)</f>
        <v>0</v>
      </c>
      <c r="X65" s="75"/>
      <c r="Y65" s="76">
        <f>IF(D65="",0,D65*X65)</f>
        <v>0</v>
      </c>
      <c r="Z65" s="75"/>
      <c r="AA65" s="76">
        <f>IF(D65="",0,Z65*Z65)</f>
        <v>0</v>
      </c>
      <c r="AB65" s="84">
        <f t="shared" si="8"/>
        <v>0</v>
      </c>
    </row>
    <row r="66" spans="1:29" ht="15" customHeight="1" x14ac:dyDescent="0.2">
      <c r="A66" s="86" t="s">
        <v>249</v>
      </c>
      <c r="B66" t="s">
        <v>66</v>
      </c>
      <c r="C66" s="4" t="s">
        <v>4</v>
      </c>
      <c r="D66" s="19">
        <v>140</v>
      </c>
      <c r="E66" s="20">
        <f t="shared" si="1"/>
        <v>0</v>
      </c>
      <c r="F66" s="156"/>
      <c r="G66" s="157">
        <f t="shared" si="2"/>
        <v>0</v>
      </c>
      <c r="H66" s="75"/>
      <c r="I66" s="76">
        <f>IF(D66="",0,D66*H66)</f>
        <v>0</v>
      </c>
      <c r="J66" s="75"/>
      <c r="K66" s="76">
        <f t="shared" si="10"/>
        <v>0</v>
      </c>
      <c r="L66" s="75"/>
      <c r="M66" s="76">
        <f t="shared" si="4"/>
        <v>0</v>
      </c>
      <c r="N66" s="106"/>
      <c r="O66" s="76">
        <f t="shared" si="5"/>
        <v>0</v>
      </c>
      <c r="P66" s="106"/>
      <c r="Q66" s="76">
        <f t="shared" si="6"/>
        <v>0</v>
      </c>
      <c r="R66" s="106"/>
      <c r="S66" s="76">
        <f t="shared" si="7"/>
        <v>0</v>
      </c>
      <c r="T66" s="75"/>
      <c r="U66" s="76">
        <v>0</v>
      </c>
      <c r="V66" s="75"/>
      <c r="W66" s="76">
        <f>IF(D66="",0,D66*V66)</f>
        <v>0</v>
      </c>
      <c r="X66" s="75"/>
      <c r="Y66" s="76">
        <f>IF(D66="",0,D66*X66)</f>
        <v>0</v>
      </c>
      <c r="Z66" s="75"/>
      <c r="AA66" s="76">
        <f>IF(D66="",0,Z66*Z66)</f>
        <v>0</v>
      </c>
      <c r="AB66" s="84">
        <f t="shared" si="8"/>
        <v>0</v>
      </c>
    </row>
    <row r="67" spans="1:29" ht="15" customHeight="1" x14ac:dyDescent="0.2">
      <c r="A67" s="86" t="s">
        <v>231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1"/>
        <v>0</v>
      </c>
      <c r="F67" s="156"/>
      <c r="G67" s="157">
        <f t="shared" ca="1" si="2"/>
        <v>0</v>
      </c>
      <c r="H67" s="75"/>
      <c r="I67" s="76">
        <f ca="1">IF(D67="",0,D67*H67)</f>
        <v>0</v>
      </c>
      <c r="J67" s="75"/>
      <c r="K67" s="76">
        <f t="shared" si="10"/>
        <v>0</v>
      </c>
      <c r="L67" s="75"/>
      <c r="M67" s="76">
        <f t="shared" si="4"/>
        <v>0</v>
      </c>
      <c r="N67" s="106"/>
      <c r="O67" s="76">
        <f t="shared" si="5"/>
        <v>0</v>
      </c>
      <c r="P67" s="106"/>
      <c r="Q67" s="76">
        <f t="shared" si="6"/>
        <v>0</v>
      </c>
      <c r="R67" s="106"/>
      <c r="S67" s="76">
        <f t="shared" si="7"/>
        <v>0</v>
      </c>
      <c r="T67" s="75"/>
      <c r="U67" s="76">
        <v>0</v>
      </c>
      <c r="V67" s="75"/>
      <c r="W67" s="76">
        <f ca="1">IF(D67="",0,D67*V67)</f>
        <v>0</v>
      </c>
      <c r="X67" s="75"/>
      <c r="Y67" s="76">
        <f ca="1">IF(D67="",0,D67*X67)</f>
        <v>0</v>
      </c>
      <c r="Z67" s="75"/>
      <c r="AA67" s="76">
        <f ca="1">IF(D67="",0,Z67*Z67)</f>
        <v>0</v>
      </c>
      <c r="AB67" s="84">
        <f t="shared" ca="1" si="8"/>
        <v>0</v>
      </c>
    </row>
    <row r="68" spans="1:29" ht="15" customHeight="1" x14ac:dyDescent="0.2">
      <c r="A68" s="86" t="s">
        <v>255</v>
      </c>
      <c r="B68" s="14" t="s">
        <v>66</v>
      </c>
      <c r="C68" s="18" t="s">
        <v>8</v>
      </c>
      <c r="D68" s="19">
        <v>60</v>
      </c>
      <c r="E68" s="20">
        <f t="shared" si="1"/>
        <v>32</v>
      </c>
      <c r="F68" s="156"/>
      <c r="G68" s="157">
        <f t="shared" si="2"/>
        <v>0</v>
      </c>
      <c r="H68" s="75"/>
      <c r="I68" s="76">
        <f>IF(D68="",0,D68*H68)</f>
        <v>0</v>
      </c>
      <c r="J68" s="75"/>
      <c r="K68" s="76">
        <f t="shared" si="10"/>
        <v>0</v>
      </c>
      <c r="L68" s="75">
        <v>21</v>
      </c>
      <c r="M68" s="76">
        <f t="shared" si="4"/>
        <v>0</v>
      </c>
      <c r="N68" s="106"/>
      <c r="O68" s="76">
        <f t="shared" si="5"/>
        <v>0</v>
      </c>
      <c r="P68" s="106">
        <v>5.5</v>
      </c>
      <c r="Q68" s="76">
        <f t="shared" si="6"/>
        <v>0</v>
      </c>
      <c r="R68" s="106">
        <v>5.5</v>
      </c>
      <c r="S68" s="76">
        <f t="shared" si="7"/>
        <v>0</v>
      </c>
      <c r="T68" s="75"/>
      <c r="U68" s="76">
        <v>0</v>
      </c>
      <c r="V68" s="75"/>
      <c r="W68" s="76">
        <f>IF(D68="",0,D68*V68)</f>
        <v>0</v>
      </c>
      <c r="X68" s="75"/>
      <c r="Y68" s="76">
        <f>IF(D68="",0,D68*X68)</f>
        <v>0</v>
      </c>
      <c r="Z68" s="75"/>
      <c r="AA68" s="76">
        <f>IF(D68="",0,Z68*Z68)</f>
        <v>0</v>
      </c>
      <c r="AB68" s="84">
        <f t="shared" si="8"/>
        <v>1920</v>
      </c>
    </row>
    <row r="69" spans="1:29" ht="15" customHeight="1" x14ac:dyDescent="0.2">
      <c r="A69" s="92" t="s">
        <v>256</v>
      </c>
      <c r="B69" s="14" t="s">
        <v>66</v>
      </c>
      <c r="C69" s="18" t="s">
        <v>6</v>
      </c>
      <c r="D69" s="19">
        <v>100</v>
      </c>
      <c r="E69" s="20">
        <f t="shared" si="1"/>
        <v>0</v>
      </c>
      <c r="F69" s="156"/>
      <c r="G69" s="157">
        <f t="shared" si="2"/>
        <v>0</v>
      </c>
      <c r="H69" s="75"/>
      <c r="I69" s="76">
        <f>IF(D69="",0,D69*H69)</f>
        <v>0</v>
      </c>
      <c r="J69" s="75"/>
      <c r="K69" s="76">
        <f t="shared" si="10"/>
        <v>0</v>
      </c>
      <c r="L69" s="75"/>
      <c r="M69" s="76">
        <f t="shared" si="4"/>
        <v>0</v>
      </c>
      <c r="N69" s="106"/>
      <c r="O69" s="76">
        <f t="shared" si="5"/>
        <v>0</v>
      </c>
      <c r="P69" s="106"/>
      <c r="Q69" s="76">
        <f t="shared" si="6"/>
        <v>0</v>
      </c>
      <c r="R69" s="106"/>
      <c r="S69" s="76">
        <f t="shared" si="7"/>
        <v>0</v>
      </c>
      <c r="T69" s="75"/>
      <c r="U69" s="76">
        <v>0</v>
      </c>
      <c r="V69" s="75"/>
      <c r="W69" s="76">
        <f>IF(D69="",0,D69*V69)</f>
        <v>0</v>
      </c>
      <c r="X69" s="75"/>
      <c r="Y69" s="76">
        <f>IF(D69="",0,D69*X69)</f>
        <v>0</v>
      </c>
      <c r="Z69" s="75"/>
      <c r="AA69" s="76">
        <f>IF(D69="",0,Z69*Z69)</f>
        <v>0</v>
      </c>
      <c r="AB69" s="84">
        <f t="shared" si="8"/>
        <v>0</v>
      </c>
    </row>
    <row r="70" spans="1:29" ht="15" customHeight="1" x14ac:dyDescent="0.2">
      <c r="A70" s="92" t="s">
        <v>257</v>
      </c>
      <c r="B70" s="14" t="s">
        <v>66</v>
      </c>
      <c r="C70" s="18" t="s">
        <v>8</v>
      </c>
      <c r="D70" s="19">
        <v>60</v>
      </c>
      <c r="E70" s="20">
        <f t="shared" si="1"/>
        <v>0</v>
      </c>
      <c r="F70" s="156"/>
      <c r="G70" s="157">
        <f t="shared" si="2"/>
        <v>0</v>
      </c>
      <c r="H70" s="75"/>
      <c r="I70" s="76">
        <f>IF(D70="",0,D70*H70)</f>
        <v>0</v>
      </c>
      <c r="J70" s="75"/>
      <c r="K70" s="76">
        <f t="shared" si="10"/>
        <v>0</v>
      </c>
      <c r="L70" s="75"/>
      <c r="M70" s="76">
        <f t="shared" si="4"/>
        <v>0</v>
      </c>
      <c r="N70" s="106"/>
      <c r="O70" s="76">
        <f t="shared" si="5"/>
        <v>0</v>
      </c>
      <c r="P70" s="106"/>
      <c r="Q70" s="76">
        <f t="shared" si="6"/>
        <v>0</v>
      </c>
      <c r="R70" s="106"/>
      <c r="S70" s="76">
        <f t="shared" si="7"/>
        <v>0</v>
      </c>
      <c r="T70" s="75"/>
      <c r="U70" s="76">
        <v>0</v>
      </c>
      <c r="V70" s="75"/>
      <c r="W70" s="76">
        <f>IF(D70="",0,D70*V70)</f>
        <v>0</v>
      </c>
      <c r="X70" s="75"/>
      <c r="Y70" s="76">
        <f>IF(D70="",0,D70*X70)</f>
        <v>0</v>
      </c>
      <c r="Z70" s="75"/>
      <c r="AA70" s="76">
        <f>IF(D70="",0,Z70*Z70)</f>
        <v>0</v>
      </c>
      <c r="AB70" s="84">
        <f t="shared" si="8"/>
        <v>0</v>
      </c>
    </row>
    <row r="71" spans="1:29" ht="15" customHeight="1" x14ac:dyDescent="0.2">
      <c r="A71" s="92" t="s">
        <v>258</v>
      </c>
      <c r="B71" s="14" t="s">
        <v>66</v>
      </c>
      <c r="C71" s="18" t="s">
        <v>5</v>
      </c>
      <c r="D71" s="19">
        <v>118</v>
      </c>
      <c r="E71" s="20">
        <f t="shared" si="1"/>
        <v>29</v>
      </c>
      <c r="F71" s="156"/>
      <c r="G71" s="157">
        <f t="shared" si="2"/>
        <v>0</v>
      </c>
      <c r="H71" s="75"/>
      <c r="I71" s="76">
        <f>IF(D71="",0,D71*H71)</f>
        <v>0</v>
      </c>
      <c r="J71" s="75"/>
      <c r="K71" s="76">
        <f t="shared" si="10"/>
        <v>0</v>
      </c>
      <c r="L71" s="75"/>
      <c r="M71" s="76">
        <f t="shared" si="4"/>
        <v>0</v>
      </c>
      <c r="N71" s="106"/>
      <c r="O71" s="76">
        <f t="shared" si="5"/>
        <v>0</v>
      </c>
      <c r="P71" s="106">
        <v>14.5</v>
      </c>
      <c r="Q71" s="76">
        <f t="shared" si="6"/>
        <v>0</v>
      </c>
      <c r="R71" s="106">
        <v>14.5</v>
      </c>
      <c r="S71" s="76">
        <f t="shared" si="7"/>
        <v>0</v>
      </c>
      <c r="T71" s="75"/>
      <c r="U71" s="76">
        <v>0</v>
      </c>
      <c r="V71" s="75"/>
      <c r="W71" s="76">
        <f>IF(D71="",0,D71*V71)</f>
        <v>0</v>
      </c>
      <c r="X71" s="75"/>
      <c r="Y71" s="76">
        <f>IF(D71="",0,D71*X71)</f>
        <v>0</v>
      </c>
      <c r="Z71" s="75"/>
      <c r="AA71" s="76">
        <f>IF(D71="",0,Z71*Z71)</f>
        <v>0</v>
      </c>
      <c r="AB71" s="84">
        <f t="shared" si="8"/>
        <v>3422</v>
      </c>
    </row>
    <row r="72" spans="1:29" ht="15" customHeight="1" x14ac:dyDescent="0.2">
      <c r="A72" s="92" t="s">
        <v>259</v>
      </c>
      <c r="B72" s="14" t="s">
        <v>66</v>
      </c>
      <c r="C72" s="18" t="s">
        <v>5</v>
      </c>
      <c r="D72" s="19">
        <v>118</v>
      </c>
      <c r="E72" s="20">
        <f t="shared" si="1"/>
        <v>0</v>
      </c>
      <c r="F72" s="156"/>
      <c r="G72" s="157">
        <f t="shared" si="2"/>
        <v>0</v>
      </c>
      <c r="H72" s="75"/>
      <c r="I72" s="76">
        <f>IF(D72="",0,D72*H72)</f>
        <v>0</v>
      </c>
      <c r="J72" s="75"/>
      <c r="K72" s="76">
        <f t="shared" si="10"/>
        <v>0</v>
      </c>
      <c r="L72" s="75"/>
      <c r="M72" s="76">
        <f t="shared" si="4"/>
        <v>0</v>
      </c>
      <c r="N72" s="106"/>
      <c r="O72" s="76">
        <f t="shared" si="5"/>
        <v>0</v>
      </c>
      <c r="P72" s="106"/>
      <c r="Q72" s="76">
        <f t="shared" si="6"/>
        <v>0</v>
      </c>
      <c r="R72" s="106"/>
      <c r="S72" s="76">
        <f t="shared" si="7"/>
        <v>0</v>
      </c>
      <c r="T72" s="75"/>
      <c r="U72" s="76">
        <v>0</v>
      </c>
      <c r="V72" s="75"/>
      <c r="W72" s="76">
        <f>IF(D72="",0,D72*V72)</f>
        <v>0</v>
      </c>
      <c r="X72" s="75"/>
      <c r="Y72" s="76">
        <f>IF(D72="",0,D72*X72)</f>
        <v>0</v>
      </c>
      <c r="Z72" s="75"/>
      <c r="AA72" s="76">
        <f>IF(D72="",0,Z72*Z72)</f>
        <v>0</v>
      </c>
      <c r="AB72" s="84">
        <f t="shared" si="8"/>
        <v>0</v>
      </c>
    </row>
    <row r="73" spans="1:29" ht="15" customHeight="1" x14ac:dyDescent="0.2">
      <c r="A73" s="92" t="s">
        <v>260</v>
      </c>
      <c r="B73" s="14" t="s">
        <v>66</v>
      </c>
      <c r="C73" s="18" t="s">
        <v>5</v>
      </c>
      <c r="D73" s="19">
        <v>118</v>
      </c>
      <c r="E73" s="20">
        <f t="shared" si="1"/>
        <v>0</v>
      </c>
      <c r="F73" s="156"/>
      <c r="G73" s="157">
        <f t="shared" si="2"/>
        <v>0</v>
      </c>
      <c r="H73" s="75"/>
      <c r="I73" s="76">
        <f>IF(D73="",0,D73*H73)</f>
        <v>0</v>
      </c>
      <c r="J73" s="75"/>
      <c r="K73" s="76">
        <f t="shared" si="10"/>
        <v>0</v>
      </c>
      <c r="L73" s="75"/>
      <c r="M73" s="76">
        <f t="shared" si="4"/>
        <v>0</v>
      </c>
      <c r="N73" s="106"/>
      <c r="O73" s="76">
        <f t="shared" si="5"/>
        <v>0</v>
      </c>
      <c r="P73" s="106"/>
      <c r="Q73" s="76">
        <f t="shared" si="6"/>
        <v>0</v>
      </c>
      <c r="R73" s="106"/>
      <c r="S73" s="76">
        <f t="shared" si="7"/>
        <v>0</v>
      </c>
      <c r="T73" s="75"/>
      <c r="U73" s="76">
        <v>0</v>
      </c>
      <c r="V73" s="75"/>
      <c r="W73" s="76">
        <f>IF(D73="",0,D73*V73)</f>
        <v>0</v>
      </c>
      <c r="X73" s="75"/>
      <c r="Y73" s="76">
        <f>IF(D73="",0,D73*X73)</f>
        <v>0</v>
      </c>
      <c r="Z73" s="75"/>
      <c r="AA73" s="76">
        <f>IF(D73="",0,Z73*Z73)</f>
        <v>0</v>
      </c>
      <c r="AB73" s="84">
        <f t="shared" si="8"/>
        <v>0</v>
      </c>
    </row>
    <row r="74" spans="1:29" ht="15" customHeight="1" x14ac:dyDescent="0.2">
      <c r="A74" s="92" t="s">
        <v>267</v>
      </c>
      <c r="B74" s="14" t="s">
        <v>66</v>
      </c>
      <c r="C74" s="18" t="s">
        <v>6</v>
      </c>
      <c r="D74" s="19">
        <v>100</v>
      </c>
      <c r="E74" s="20">
        <f t="shared" si="1"/>
        <v>0</v>
      </c>
      <c r="F74" s="156"/>
      <c r="G74" s="157">
        <f t="shared" si="2"/>
        <v>0</v>
      </c>
      <c r="H74" s="75"/>
      <c r="I74" s="76">
        <f>IF(D74="",0,D74*H74)</f>
        <v>0</v>
      </c>
      <c r="J74" s="75"/>
      <c r="K74" s="76">
        <f t="shared" si="10"/>
        <v>0</v>
      </c>
      <c r="L74" s="75"/>
      <c r="M74" s="76">
        <f t="shared" si="4"/>
        <v>0</v>
      </c>
      <c r="N74" s="106"/>
      <c r="O74" s="76">
        <f t="shared" si="5"/>
        <v>0</v>
      </c>
      <c r="P74" s="106"/>
      <c r="Q74" s="76">
        <f t="shared" si="6"/>
        <v>0</v>
      </c>
      <c r="R74" s="106"/>
      <c r="S74" s="76">
        <f t="shared" si="7"/>
        <v>0</v>
      </c>
      <c r="T74" s="75"/>
      <c r="U74" s="76">
        <v>0</v>
      </c>
      <c r="V74" s="75"/>
      <c r="W74" s="76">
        <f>IF(D74="",0,D74*V74)</f>
        <v>0</v>
      </c>
      <c r="X74" s="75"/>
      <c r="Y74" s="76">
        <f>IF(D74="",0,D74*X74)</f>
        <v>0</v>
      </c>
      <c r="Z74" s="75"/>
      <c r="AA74" s="76">
        <f>IF(D74="",0,Z74*Z74)</f>
        <v>0</v>
      </c>
      <c r="AB74" s="84">
        <f t="shared" si="8"/>
        <v>0</v>
      </c>
    </row>
    <row r="75" spans="1:29" ht="15" customHeight="1" x14ac:dyDescent="0.2">
      <c r="A75" s="92" t="s">
        <v>263</v>
      </c>
      <c r="B75" s="14" t="s">
        <v>66</v>
      </c>
      <c r="C75" s="18" t="s">
        <v>6</v>
      </c>
      <c r="D75" s="19">
        <v>100</v>
      </c>
      <c r="E75" s="20">
        <f t="shared" si="1"/>
        <v>0</v>
      </c>
      <c r="F75" s="156"/>
      <c r="G75" s="157">
        <f t="shared" si="2"/>
        <v>0</v>
      </c>
      <c r="H75" s="75"/>
      <c r="I75" s="76">
        <f>IF(D75="",0,D75*H75)</f>
        <v>0</v>
      </c>
      <c r="J75" s="75"/>
      <c r="K75" s="76">
        <f t="shared" si="10"/>
        <v>0</v>
      </c>
      <c r="L75" s="75"/>
      <c r="M75" s="76">
        <f t="shared" si="4"/>
        <v>0</v>
      </c>
      <c r="N75" s="75"/>
      <c r="O75" s="76">
        <f t="shared" si="5"/>
        <v>0</v>
      </c>
      <c r="P75" s="75"/>
      <c r="Q75" s="76">
        <f>IF(F75="",0,F75*P75)</f>
        <v>0</v>
      </c>
      <c r="R75" s="75"/>
      <c r="S75" s="76">
        <f>IF(H75="",0,H75*R75)</f>
        <v>0</v>
      </c>
      <c r="T75" s="75"/>
      <c r="U75" s="76">
        <v>0</v>
      </c>
      <c r="V75" s="75"/>
      <c r="W75" s="76">
        <f>IF(D75="",0,D75*V75)</f>
        <v>0</v>
      </c>
      <c r="X75" s="75"/>
      <c r="Y75" s="76">
        <f>IF(D75="",0,D75*X75)</f>
        <v>0</v>
      </c>
      <c r="Z75" s="75"/>
      <c r="AA75" s="76">
        <f>IF(D75="",0,Z75*Z75)</f>
        <v>0</v>
      </c>
      <c r="AB75" s="84">
        <f t="shared" si="8"/>
        <v>0</v>
      </c>
    </row>
    <row r="76" spans="1:29" ht="15" customHeight="1" x14ac:dyDescent="0.2">
      <c r="A76" s="92" t="s">
        <v>268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ca="1">IF(OR($C76="",$C76=0),"",VLOOKUP($C76,Ansätze,$D$11,FALSE))</f>
        <v>100</v>
      </c>
      <c r="E76" s="20">
        <f t="shared" si="1"/>
        <v>32.5</v>
      </c>
      <c r="F76" s="156"/>
      <c r="G76" s="157">
        <f t="shared" ca="1" si="2"/>
        <v>0</v>
      </c>
      <c r="H76" s="75"/>
      <c r="I76" s="76">
        <f ca="1">IF(D76="",0,D76*H76)</f>
        <v>0</v>
      </c>
      <c r="J76" s="75"/>
      <c r="K76" s="76">
        <f t="shared" si="10"/>
        <v>0</v>
      </c>
      <c r="L76" s="75">
        <v>32.5</v>
      </c>
      <c r="M76" s="76">
        <f t="shared" si="4"/>
        <v>0</v>
      </c>
      <c r="N76" s="75"/>
      <c r="O76" s="76">
        <f t="shared" si="5"/>
        <v>0</v>
      </c>
      <c r="P76" s="75"/>
      <c r="Q76" s="76">
        <f>IF(F76="",0,F76*P76)</f>
        <v>0</v>
      </c>
      <c r="R76" s="75"/>
      <c r="S76" s="76">
        <f>IF(H76="",0,H76*R76)</f>
        <v>0</v>
      </c>
      <c r="T76" s="75"/>
      <c r="U76" s="76">
        <v>0</v>
      </c>
      <c r="V76" s="75"/>
      <c r="W76" s="76">
        <f ca="1">IF(D76="",0,D76*V76)</f>
        <v>0</v>
      </c>
      <c r="X76" s="75"/>
      <c r="Y76" s="76">
        <f ca="1">IF(D76="",0,D76*X76)</f>
        <v>0</v>
      </c>
      <c r="Z76" s="75"/>
      <c r="AA76" s="76">
        <f ca="1">IF(D76="",0,Z76*Z76)</f>
        <v>0</v>
      </c>
      <c r="AB76" s="84">
        <f t="shared" ca="1" si="8"/>
        <v>3250</v>
      </c>
    </row>
    <row r="77" spans="1:29" ht="15" customHeight="1" x14ac:dyDescent="0.2">
      <c r="A77" s="92" t="s">
        <v>266</v>
      </c>
      <c r="B77" s="14" t="s">
        <v>66</v>
      </c>
      <c r="C77" s="18" t="s">
        <v>6</v>
      </c>
      <c r="D77" s="19">
        <v>100</v>
      </c>
      <c r="E77" s="20">
        <f t="shared" si="1"/>
        <v>0</v>
      </c>
      <c r="F77" s="156"/>
      <c r="G77" s="157">
        <f t="shared" si="2"/>
        <v>0</v>
      </c>
      <c r="H77" s="75"/>
      <c r="I77" s="76">
        <f>IF(D77="",0,D77*H77)</f>
        <v>0</v>
      </c>
      <c r="J77" s="75"/>
      <c r="K77" s="76">
        <f t="shared" si="10"/>
        <v>0</v>
      </c>
      <c r="L77" s="75"/>
      <c r="M77" s="76">
        <f t="shared" si="4"/>
        <v>0</v>
      </c>
      <c r="N77" s="75"/>
      <c r="O77" s="76">
        <f t="shared" si="5"/>
        <v>0</v>
      </c>
      <c r="P77" s="75"/>
      <c r="Q77" s="76">
        <f t="shared" ref="Q77:Q78" si="11">IF(F77="",0,F77*P77)</f>
        <v>0</v>
      </c>
      <c r="R77" s="75"/>
      <c r="S77" s="76">
        <f t="shared" ref="S77:S78" si="12">IF(H77="",0,H77*R77)</f>
        <v>0</v>
      </c>
      <c r="T77" s="75"/>
      <c r="U77" s="76">
        <v>0</v>
      </c>
      <c r="V77" s="75"/>
      <c r="W77" s="76">
        <f>IF(D77="",0,D77*V77)</f>
        <v>0</v>
      </c>
      <c r="X77" s="75"/>
      <c r="Y77" s="76">
        <f>IF(D77="",0,D77*X77)</f>
        <v>0</v>
      </c>
      <c r="Z77" s="75"/>
      <c r="AA77" s="76">
        <f>IF(D77="",0,Z77*Z77)</f>
        <v>0</v>
      </c>
      <c r="AB77" s="84">
        <f t="shared" si="8"/>
        <v>0</v>
      </c>
    </row>
    <row r="78" spans="1:29" ht="15" customHeight="1" x14ac:dyDescent="0.2">
      <c r="A78" s="86"/>
      <c r="D78" s="19"/>
      <c r="E78" s="20">
        <f t="shared" ref="E78" si="13">F78+J78++L78+P78+R78+N78+H78+T78+V78+X78</f>
        <v>0</v>
      </c>
      <c r="F78" s="156"/>
      <c r="G78" s="157">
        <f t="shared" ref="G78" si="14">IF(D78="",0,D78*F78)</f>
        <v>0</v>
      </c>
      <c r="H78" s="75"/>
      <c r="I78" s="76">
        <f>IF(D78="",0,D78*H78)</f>
        <v>0</v>
      </c>
      <c r="J78" s="75"/>
      <c r="K78" s="76">
        <f t="shared" ref="K78" si="15">IF(E78="",0,E78*J78)</f>
        <v>0</v>
      </c>
      <c r="L78" s="75"/>
      <c r="M78" s="76">
        <f t="shared" ref="M78" si="16">IF(H78="",0,H78*L78)</f>
        <v>0</v>
      </c>
      <c r="N78" s="75"/>
      <c r="O78" s="76">
        <f t="shared" ref="O78" si="17">IF(J78="",0,J78*N78)</f>
        <v>0</v>
      </c>
      <c r="P78" s="75"/>
      <c r="Q78" s="76">
        <f t="shared" si="11"/>
        <v>0</v>
      </c>
      <c r="R78" s="75"/>
      <c r="S78" s="76">
        <f t="shared" si="12"/>
        <v>0</v>
      </c>
      <c r="T78" s="75"/>
      <c r="U78" s="76">
        <f>IF(D78="",0,D78*T78)</f>
        <v>0</v>
      </c>
      <c r="V78" s="75"/>
      <c r="W78" s="76">
        <f>IF(D78="",0,D78*V78)</f>
        <v>0</v>
      </c>
      <c r="X78" s="75"/>
      <c r="Y78" s="76">
        <f>IF(D78="",0,D78*X78)</f>
        <v>0</v>
      </c>
      <c r="Z78" s="75"/>
      <c r="AA78" s="76">
        <f>IF(D78="",0,Z78*Z78)</f>
        <v>0</v>
      </c>
      <c r="AB78" s="84">
        <f t="shared" ref="AB78" si="18">IF(D78="",0,D78*E78)</f>
        <v>0</v>
      </c>
    </row>
    <row r="79" spans="1:29" s="62" customFormat="1" ht="15" customHeight="1" x14ac:dyDescent="0.2">
      <c r="A79" s="87"/>
      <c r="C79" s="63" t="s">
        <v>155</v>
      </c>
      <c r="D79" s="57"/>
      <c r="E79" s="57">
        <f>SUM(E13:E78)</f>
        <v>223</v>
      </c>
      <c r="F79" s="57">
        <f>SUM(F13:F78)</f>
        <v>0</v>
      </c>
      <c r="G79" s="57"/>
      <c r="H79" s="77">
        <f>SUM(H13:H78)</f>
        <v>2.25</v>
      </c>
      <c r="I79" s="78"/>
      <c r="J79" s="77">
        <f>SUM(J13:J78)</f>
        <v>2.25</v>
      </c>
      <c r="K79" s="78"/>
      <c r="L79" s="77">
        <f>SUM(L13:L78)</f>
        <v>134</v>
      </c>
      <c r="M79" s="78"/>
      <c r="N79" s="77">
        <f>SUM(N13:N78)</f>
        <v>0</v>
      </c>
      <c r="O79" s="78"/>
      <c r="P79" s="77">
        <f>SUM(P13:P78)</f>
        <v>42.25</v>
      </c>
      <c r="Q79" s="78"/>
      <c r="R79" s="77">
        <f>SUM(R13:R78)</f>
        <v>42.25</v>
      </c>
      <c r="S79" s="78"/>
      <c r="T79" s="77">
        <f>SUM(T13:T78)</f>
        <v>0</v>
      </c>
      <c r="U79" s="78">
        <f ca="1">SUM(U13:U78)</f>
        <v>0</v>
      </c>
      <c r="V79" s="77">
        <f>SUM(V13:V78)</f>
        <v>0</v>
      </c>
      <c r="W79" s="78">
        <f ca="1">SUM(W13:W78)</f>
        <v>0</v>
      </c>
      <c r="X79" s="77">
        <f>SUM(X13:X78)</f>
        <v>0</v>
      </c>
      <c r="Y79" s="78"/>
      <c r="Z79" s="77">
        <f>SUM(Z13:Z78)</f>
        <v>0</v>
      </c>
      <c r="AA79" s="78">
        <f ca="1">SUM(AA13:AA78)</f>
        <v>0</v>
      </c>
      <c r="AB79" s="78"/>
    </row>
    <row r="80" spans="1:29" ht="4.5" customHeight="1" x14ac:dyDescent="0.2">
      <c r="A80" s="88"/>
      <c r="B80" s="40"/>
      <c r="C80" s="69"/>
      <c r="D80" s="70"/>
      <c r="E80" s="70"/>
      <c r="F80" s="70"/>
      <c r="G80" s="70"/>
      <c r="H80" s="79"/>
      <c r="I80" s="80"/>
      <c r="J80" s="79"/>
      <c r="K80" s="80"/>
      <c r="L80" s="79"/>
      <c r="M80" s="80"/>
      <c r="N80" s="79"/>
      <c r="O80" s="80"/>
      <c r="P80" s="79"/>
      <c r="Q80" s="80"/>
      <c r="R80" s="79"/>
      <c r="S80" s="80"/>
      <c r="T80" s="79"/>
      <c r="U80" s="80"/>
      <c r="V80" s="79"/>
      <c r="W80" s="80"/>
      <c r="X80" s="79"/>
      <c r="Y80" s="80"/>
      <c r="Z80" s="70"/>
      <c r="AA80" s="70"/>
      <c r="AB80" s="70"/>
      <c r="AC80" s="65"/>
    </row>
    <row r="81" spans="1:28" ht="15" customHeight="1" x14ac:dyDescent="0.2">
      <c r="A81" s="66"/>
      <c r="B81" s="66"/>
      <c r="C81" s="67" t="s">
        <v>156</v>
      </c>
      <c r="D81" s="68"/>
      <c r="E81" s="19"/>
      <c r="F81" s="81"/>
      <c r="G81" s="82">
        <f ca="1">SUM(G13:G80)</f>
        <v>0</v>
      </c>
      <c r="H81" s="81"/>
      <c r="I81" s="82">
        <f ca="1">SUM(I13:I80)</f>
        <v>265.5</v>
      </c>
      <c r="J81" s="81"/>
      <c r="K81" s="82">
        <f>SUM(K13:K80)</f>
        <v>10.125</v>
      </c>
      <c r="L81" s="81"/>
      <c r="M81" s="82">
        <f>SUM(M13:M80)</f>
        <v>0</v>
      </c>
      <c r="N81" s="81"/>
      <c r="O81" s="82">
        <f>SUM(O13:O80)</f>
        <v>0</v>
      </c>
      <c r="P81" s="81"/>
      <c r="Q81" s="82">
        <f>SUM(Q13:Q80)</f>
        <v>0</v>
      </c>
      <c r="R81" s="81"/>
      <c r="S81" s="82">
        <f>SUM(S13:S80)</f>
        <v>0</v>
      </c>
      <c r="T81" s="81"/>
      <c r="U81" s="82">
        <f ca="1">SUM(U13:U80)</f>
        <v>0</v>
      </c>
      <c r="V81" s="81"/>
      <c r="W81" s="82">
        <f ca="1">SUM(W13:W80)</f>
        <v>0</v>
      </c>
      <c r="X81" s="81"/>
      <c r="Y81" s="82">
        <f ca="1">SUM(Y13:Y80)</f>
        <v>0</v>
      </c>
      <c r="Z81" s="102"/>
      <c r="AA81" s="82">
        <f ca="1">SUM(AA13:AA80)</f>
        <v>0</v>
      </c>
      <c r="AB81" s="82">
        <f ca="1">G81+I81+K81+M81+O81+Q81+S81+U81+W81+Y81+Y81+AA81</f>
        <v>275.625</v>
      </c>
    </row>
    <row r="82" spans="1:28" x14ac:dyDescent="0.2">
      <c r="C82" s="41" t="s">
        <v>25</v>
      </c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2">
        <f ca="1">SUBTOTAL(9,AB13:AB80)</f>
        <v>23973</v>
      </c>
    </row>
    <row r="83" spans="1:28" x14ac:dyDescent="0.2">
      <c r="C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</row>
    <row r="84" spans="1:28" x14ac:dyDescent="0.2">
      <c r="A84" s="108"/>
      <c r="AB84" s="19"/>
    </row>
    <row r="93" spans="1:28" x14ac:dyDescent="0.2">
      <c r="AB93" s="21">
        <f>SUM(AB91-AB90)</f>
        <v>0</v>
      </c>
    </row>
  </sheetData>
  <autoFilter ref="A12:AB81"/>
  <mergeCells count="13">
    <mergeCell ref="V10:W10"/>
    <mergeCell ref="X10:Y10"/>
    <mergeCell ref="Z10:AA10"/>
    <mergeCell ref="B6:D6"/>
    <mergeCell ref="B8:D8"/>
    <mergeCell ref="N10:O10"/>
    <mergeCell ref="H10:I10"/>
    <mergeCell ref="T10:U10"/>
    <mergeCell ref="F10:G10"/>
    <mergeCell ref="J10:K10"/>
    <mergeCell ref="L10:M10"/>
    <mergeCell ref="P10:Q10"/>
    <mergeCell ref="R10:S10"/>
  </mergeCells>
  <dataValidations disablePrompts="1" count="3">
    <dataValidation type="list" allowBlank="1" showInputMessage="1" showErrorMessage="1" sqref="A13:A81">
      <formula1>Name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C12">
      <formula1>Kategorie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94"/>
  <sheetViews>
    <sheetView view="pageBreakPreview" topLeftCell="A49" zoomScaleNormal="110" zoomScaleSheetLayoutView="100" workbookViewId="0">
      <selection activeCell="Q82" sqref="Q82"/>
    </sheetView>
  </sheetViews>
  <sheetFormatPr baseColWidth="10" defaultRowHeight="12.75" x14ac:dyDescent="0.2"/>
  <cols>
    <col min="1" max="1" width="19.7109375" customWidth="1"/>
    <col min="2" max="2" width="9.7109375" customWidth="1"/>
    <col min="3" max="3" width="10" style="4" customWidth="1"/>
    <col min="4" max="19" width="9.7109375" style="21" customWidth="1"/>
    <col min="20" max="20" width="11.85546875" style="21" customWidth="1"/>
    <col min="21" max="21" width="9.7109375" customWidth="1"/>
  </cols>
  <sheetData>
    <row r="1" spans="1:2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2" s="15" customFormat="1" ht="15" customHeight="1" x14ac:dyDescent="0.25">
      <c r="A2" s="105" t="s">
        <v>22</v>
      </c>
    </row>
    <row r="3" spans="1:22" s="15" customFormat="1" ht="14.25" x14ac:dyDescent="0.2">
      <c r="A3" s="104"/>
    </row>
    <row r="4" spans="1:22" s="15" customFormat="1" ht="15" x14ac:dyDescent="0.25">
      <c r="A4" s="105" t="s">
        <v>160</v>
      </c>
      <c r="B4" s="113" t="str">
        <f>IF(Vertragsdaten!B6="","",Vertragsdaten!B6)</f>
        <v>EP SIEP</v>
      </c>
      <c r="C4" s="113"/>
      <c r="D4" s="113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</row>
    <row r="5" spans="1:22" s="15" customFormat="1" ht="8.25" customHeight="1" x14ac:dyDescent="0.25">
      <c r="A5" s="105"/>
      <c r="B5" s="91"/>
      <c r="C5" s="91"/>
      <c r="D5" s="91"/>
    </row>
    <row r="6" spans="1:22" s="15" customFormat="1" ht="15" x14ac:dyDescent="0.25">
      <c r="A6" s="105" t="s">
        <v>161</v>
      </c>
      <c r="B6" s="144" t="str">
        <f>Vertragsdaten!B8</f>
        <v>070017/000025</v>
      </c>
      <c r="C6" s="144"/>
      <c r="D6" s="144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85"/>
      <c r="U6" s="85"/>
    </row>
    <row r="7" spans="1:22" s="15" customFormat="1" ht="15" customHeight="1" x14ac:dyDescent="0.25">
      <c r="A7" s="105"/>
      <c r="T7" s="64"/>
      <c r="U7" s="64"/>
    </row>
    <row r="8" spans="1:22" s="8" customFormat="1" ht="15" x14ac:dyDescent="0.25">
      <c r="A8" s="105" t="s">
        <v>162</v>
      </c>
      <c r="B8" s="151">
        <v>42401</v>
      </c>
      <c r="C8" s="147"/>
      <c r="D8" s="147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85"/>
      <c r="U8" s="85"/>
    </row>
    <row r="9" spans="1:22" x14ac:dyDescent="0.2">
      <c r="A9" s="66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</row>
    <row r="10" spans="1:22" ht="27.75" customHeight="1" x14ac:dyDescent="0.2">
      <c r="A10" s="66"/>
      <c r="C10"/>
      <c r="D10"/>
      <c r="E10"/>
      <c r="F10" s="145" t="s">
        <v>198</v>
      </c>
      <c r="G10" s="148"/>
      <c r="H10" s="145" t="s">
        <v>199</v>
      </c>
      <c r="I10" s="146"/>
      <c r="J10" s="145" t="s">
        <v>200</v>
      </c>
      <c r="K10" s="146"/>
      <c r="L10" s="149" t="s">
        <v>201</v>
      </c>
      <c r="M10" s="150"/>
      <c r="N10" s="149" t="s">
        <v>202</v>
      </c>
      <c r="O10" s="152"/>
      <c r="P10" s="149" t="s">
        <v>203</v>
      </c>
      <c r="Q10" s="152"/>
      <c r="R10" s="149" t="s">
        <v>211</v>
      </c>
      <c r="S10" s="152"/>
      <c r="T10"/>
    </row>
    <row r="11" spans="1:22" ht="3.75" hidden="1" customHeight="1" x14ac:dyDescent="0.2">
      <c r="C11" s="4" t="str">
        <f>VLOOKUP(C12,'MA-Liste'!A191:B197,2,FALSE)</f>
        <v>$K:$K</v>
      </c>
      <c r="D11">
        <f>VLOOKUP(D12,Vertragsdaten!A37:B42,2,FALSE)</f>
        <v>2</v>
      </c>
      <c r="E11"/>
      <c r="F11" s="72"/>
      <c r="G11" s="73"/>
      <c r="H11" s="72"/>
      <c r="I11" s="73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/>
    </row>
    <row r="12" spans="1:22" s="1" customFormat="1" ht="31.5" customHeight="1" x14ac:dyDescent="0.2">
      <c r="A12" s="44" t="s">
        <v>24</v>
      </c>
      <c r="B12" s="45" t="s">
        <v>18</v>
      </c>
      <c r="C12" s="89" t="str">
        <f>'MA-Liste'!K7</f>
        <v>Kategorie</v>
      </c>
      <c r="D12" s="90" t="s">
        <v>158</v>
      </c>
      <c r="E12" s="60" t="s">
        <v>153</v>
      </c>
      <c r="F12" s="74" t="s">
        <v>23</v>
      </c>
      <c r="G12" s="46" t="s">
        <v>157</v>
      </c>
      <c r="H12" s="74" t="s">
        <v>23</v>
      </c>
      <c r="I12" s="46" t="s">
        <v>157</v>
      </c>
      <c r="J12" s="74" t="s">
        <v>23</v>
      </c>
      <c r="K12" s="46" t="s">
        <v>157</v>
      </c>
      <c r="L12" s="83" t="s">
        <v>23</v>
      </c>
      <c r="M12" s="13" t="s">
        <v>157</v>
      </c>
      <c r="N12" s="83" t="s">
        <v>23</v>
      </c>
      <c r="O12" s="13" t="s">
        <v>157</v>
      </c>
      <c r="P12" s="83" t="s">
        <v>23</v>
      </c>
      <c r="Q12" s="13" t="s">
        <v>157</v>
      </c>
      <c r="R12" s="83" t="s">
        <v>23</v>
      </c>
      <c r="S12" s="13" t="s">
        <v>157</v>
      </c>
      <c r="T12" s="61" t="s">
        <v>154</v>
      </c>
    </row>
    <row r="13" spans="1:22" ht="15" customHeight="1" x14ac:dyDescent="0.2">
      <c r="A13" s="92" t="s">
        <v>146</v>
      </c>
      <c r="B13" t="str">
        <f>IF($A13="","",INDEX('MA-Liste'!$D:$D,MATCH($A13,'MA-Liste'!$M:$M,FALSE)))</f>
        <v>AeBo</v>
      </c>
      <c r="C13" s="4" t="str">
        <f ca="1">IF($A13="","",INDEX(INDIRECT("'MA-Liste'!"&amp;$C$11),MATCH($A13,'MA-Liste'!$M:$M,FALSE)))</f>
        <v>B</v>
      </c>
      <c r="D13" s="19">
        <f t="shared" ref="D13:D67" ca="1" si="0">IF(OR($C13="",$C13=0),"",VLOOKUP($C13,Ansätze,$D$11,FALSE))</f>
        <v>140</v>
      </c>
      <c r="E13" s="20">
        <f>F13+H13+J13+L13+N13+P13</f>
        <v>0</v>
      </c>
      <c r="F13" s="106"/>
      <c r="G13" s="76">
        <f ca="1">IF(D13="",0,D13*F13)</f>
        <v>0</v>
      </c>
      <c r="H13" s="75"/>
      <c r="I13" s="76">
        <f ca="1">IF(D13="",0,D13*H13)</f>
        <v>0</v>
      </c>
      <c r="J13" s="75"/>
      <c r="K13" s="76">
        <f ca="1">IF(D13="",0,D13*J13)</f>
        <v>0</v>
      </c>
      <c r="L13" s="75"/>
      <c r="M13" s="76">
        <f ca="1">IF(D13="",0,D13*L13)</f>
        <v>0</v>
      </c>
      <c r="N13" s="75"/>
      <c r="O13" s="76">
        <f ca="1">IF(D13="",0,D13*N13)</f>
        <v>0</v>
      </c>
      <c r="P13" s="75"/>
      <c r="Q13" s="76">
        <f ca="1">IF(D13="",0,D13*P13)</f>
        <v>0</v>
      </c>
      <c r="R13" s="75"/>
      <c r="S13" s="76">
        <f ca="1">IF(D13="",0,R13*R13)</f>
        <v>0</v>
      </c>
      <c r="T13" s="84">
        <f t="shared" ref="T13:T79" ca="1" si="1">IF(D13="",0,D13*E13)</f>
        <v>0</v>
      </c>
      <c r="V13" s="71" t="s">
        <v>159</v>
      </c>
    </row>
    <row r="14" spans="1:22" ht="15" customHeight="1" x14ac:dyDescent="0.2">
      <c r="A14" s="92" t="s">
        <v>164</v>
      </c>
      <c r="B14" t="str">
        <f>IF($A14="","",INDEX('MA-Liste'!$D:$D,MATCH($A14,'MA-Liste'!$M:$M,FALSE)))</f>
        <v>AeBo</v>
      </c>
      <c r="C14" s="4" t="str">
        <f ca="1">IF($A14="","",INDEX(INDIRECT("'MA-Liste'!"&amp;$C$11),MATCH($A14,'MA-Liste'!$M:$M,FALSE)))</f>
        <v>D</v>
      </c>
      <c r="D14" s="19">
        <f t="shared" ca="1" si="0"/>
        <v>100</v>
      </c>
      <c r="E14" s="20">
        <f t="shared" ref="E14:E79" si="2">F14+H14+J14+L14+N14+P14</f>
        <v>0</v>
      </c>
      <c r="F14" s="106"/>
      <c r="G14" s="76">
        <f t="shared" ref="G14:G79" ca="1" si="3">IF(D14="",0,D14*F14)</f>
        <v>0</v>
      </c>
      <c r="H14" s="75"/>
      <c r="I14" s="76">
        <f t="shared" ref="I14:I79" ca="1" si="4">IF(D14="",0,D14*H14)</f>
        <v>0</v>
      </c>
      <c r="J14" s="75"/>
      <c r="K14" s="76">
        <f t="shared" ref="K14:K79" ca="1" si="5">IF(D14="",0,D14*J14)</f>
        <v>0</v>
      </c>
      <c r="L14" s="75"/>
      <c r="M14" s="76">
        <f t="shared" ref="M14:M79" ca="1" si="6">IF(D14="",0,D14*L14)</f>
        <v>0</v>
      </c>
      <c r="N14" s="75"/>
      <c r="O14" s="76">
        <f t="shared" ref="O14:O79" ca="1" si="7">IF(D14="",0,D14*N14)</f>
        <v>0</v>
      </c>
      <c r="P14" s="75"/>
      <c r="Q14" s="76">
        <f t="shared" ref="Q14:Q79" ca="1" si="8">IF(D14="",0,D14*P14)</f>
        <v>0</v>
      </c>
      <c r="R14" s="75"/>
      <c r="S14" s="76">
        <f t="shared" ref="S14:S79" ca="1" si="9">IF(D14="",0,R14*R14)</f>
        <v>0</v>
      </c>
      <c r="T14" s="84">
        <f t="shared" ca="1" si="1"/>
        <v>0</v>
      </c>
    </row>
    <row r="15" spans="1:22" ht="15" customHeight="1" x14ac:dyDescent="0.2">
      <c r="A15" s="92" t="s">
        <v>147</v>
      </c>
      <c r="B15" t="str">
        <f>IF($A15="","",INDEX('MA-Liste'!$D:$D,MATCH($A15,'MA-Liste'!$M:$M,FALSE)))</f>
        <v>AeBo</v>
      </c>
      <c r="C15" s="4" t="str">
        <f ca="1">IF($A15="","",INDEX(INDIRECT("'MA-Liste'!"&amp;$C$11),MATCH($A15,'MA-Liste'!$M:$M,FALSE)))</f>
        <v>C</v>
      </c>
      <c r="D15" s="19">
        <f t="shared" ca="1" si="0"/>
        <v>118</v>
      </c>
      <c r="E15" s="20">
        <f t="shared" si="2"/>
        <v>0</v>
      </c>
      <c r="F15" s="106"/>
      <c r="G15" s="76">
        <f t="shared" ca="1" si="3"/>
        <v>0</v>
      </c>
      <c r="H15" s="75"/>
      <c r="I15" s="76">
        <f t="shared" ca="1" si="4"/>
        <v>0</v>
      </c>
      <c r="J15" s="75"/>
      <c r="K15" s="76">
        <f t="shared" ca="1" si="5"/>
        <v>0</v>
      </c>
      <c r="L15" s="75"/>
      <c r="M15" s="76">
        <f t="shared" ca="1" si="6"/>
        <v>0</v>
      </c>
      <c r="N15" s="75"/>
      <c r="O15" s="76">
        <f t="shared" ca="1" si="7"/>
        <v>0</v>
      </c>
      <c r="P15" s="75"/>
      <c r="Q15" s="76">
        <f t="shared" ca="1" si="8"/>
        <v>0</v>
      </c>
      <c r="R15" s="75"/>
      <c r="S15" s="76">
        <f t="shared" ca="1" si="9"/>
        <v>0</v>
      </c>
      <c r="T15" s="84">
        <f t="shared" ca="1" si="1"/>
        <v>0</v>
      </c>
    </row>
    <row r="16" spans="1:22" ht="15" customHeight="1" x14ac:dyDescent="0.2">
      <c r="A16" s="92" t="s">
        <v>150</v>
      </c>
      <c r="B16" t="str">
        <f>IF($A16="","",INDEX('MA-Liste'!$D:$D,MATCH($A16,'MA-Liste'!$M:$M,FALSE)))</f>
        <v>AeBo</v>
      </c>
      <c r="C16" s="4" t="str">
        <f ca="1">IF($A16="","",INDEX(INDIRECT("'MA-Liste'!"&amp;$C$11),MATCH($A16,'MA-Liste'!$M:$M,FALSE)))</f>
        <v>B</v>
      </c>
      <c r="D16" s="19">
        <f t="shared" ca="1" si="0"/>
        <v>140</v>
      </c>
      <c r="E16" s="20">
        <f t="shared" si="2"/>
        <v>0</v>
      </c>
      <c r="F16" s="106"/>
      <c r="G16" s="76">
        <f t="shared" ca="1" si="3"/>
        <v>0</v>
      </c>
      <c r="H16" s="75"/>
      <c r="I16" s="76">
        <f t="shared" ca="1" si="4"/>
        <v>0</v>
      </c>
      <c r="J16" s="75"/>
      <c r="K16" s="76">
        <f t="shared" ca="1" si="5"/>
        <v>0</v>
      </c>
      <c r="L16" s="75"/>
      <c r="M16" s="76">
        <f t="shared" ca="1" si="6"/>
        <v>0</v>
      </c>
      <c r="N16" s="75"/>
      <c r="O16" s="76">
        <f t="shared" ca="1" si="7"/>
        <v>0</v>
      </c>
      <c r="P16" s="75"/>
      <c r="Q16" s="76">
        <f t="shared" ca="1" si="8"/>
        <v>0</v>
      </c>
      <c r="R16" s="75"/>
      <c r="S16" s="76">
        <f t="shared" ca="1" si="9"/>
        <v>0</v>
      </c>
      <c r="T16" s="84">
        <f t="shared" ca="1" si="1"/>
        <v>0</v>
      </c>
    </row>
    <row r="17" spans="1:24" ht="15" customHeight="1" x14ac:dyDescent="0.2">
      <c r="A17" s="92" t="s">
        <v>239</v>
      </c>
      <c r="B17" t="s">
        <v>66</v>
      </c>
      <c r="C17" s="4" t="s">
        <v>4</v>
      </c>
      <c r="D17" s="19">
        <f t="shared" si="0"/>
        <v>140</v>
      </c>
      <c r="E17" s="20">
        <f t="shared" si="2"/>
        <v>0</v>
      </c>
      <c r="F17" s="106"/>
      <c r="G17" s="76">
        <f t="shared" si="3"/>
        <v>0</v>
      </c>
      <c r="H17" s="75"/>
      <c r="I17" s="76">
        <f t="shared" si="4"/>
        <v>0</v>
      </c>
      <c r="J17" s="75"/>
      <c r="K17" s="76">
        <f t="shared" si="5"/>
        <v>0</v>
      </c>
      <c r="L17" s="75"/>
      <c r="M17" s="76">
        <f t="shared" si="6"/>
        <v>0</v>
      </c>
      <c r="N17" s="75"/>
      <c r="O17" s="76">
        <f>IF(D17="",0,D17*N17)</f>
        <v>0</v>
      </c>
      <c r="P17" s="75"/>
      <c r="Q17" s="76">
        <f t="shared" si="8"/>
        <v>0</v>
      </c>
      <c r="R17" s="75"/>
      <c r="S17" s="76">
        <f t="shared" si="9"/>
        <v>0</v>
      </c>
      <c r="T17" s="84">
        <f t="shared" si="1"/>
        <v>0</v>
      </c>
    </row>
    <row r="18" spans="1:24" ht="15" customHeight="1" x14ac:dyDescent="0.2">
      <c r="A18" s="92" t="s">
        <v>152</v>
      </c>
      <c r="B18" t="str">
        <f>IF($A18="","",INDEX('MA-Liste'!$D:$D,MATCH($A18,'MA-Liste'!$M:$M,FALSE)))</f>
        <v>AeBo</v>
      </c>
      <c r="C18" s="4" t="str">
        <f ca="1">IF($A18="","",INDEX(INDIRECT("'MA-Liste'!"&amp;$C$11),MATCH($A18,'MA-Liste'!$M:$M,FALSE)))</f>
        <v>B</v>
      </c>
      <c r="D18" s="19">
        <f t="shared" ca="1" si="0"/>
        <v>140</v>
      </c>
      <c r="E18" s="20">
        <f t="shared" si="2"/>
        <v>5</v>
      </c>
      <c r="F18" s="106"/>
      <c r="G18" s="76">
        <f t="shared" ca="1" si="3"/>
        <v>0</v>
      </c>
      <c r="H18" s="75"/>
      <c r="I18" s="76">
        <f t="shared" ca="1" si="4"/>
        <v>0</v>
      </c>
      <c r="J18" s="75">
        <v>5</v>
      </c>
      <c r="K18" s="76">
        <f t="shared" ca="1" si="5"/>
        <v>700</v>
      </c>
      <c r="L18" s="75"/>
      <c r="M18" s="76">
        <f t="shared" ca="1" si="6"/>
        <v>0</v>
      </c>
      <c r="N18" s="75"/>
      <c r="O18" s="76">
        <f t="shared" ca="1" si="7"/>
        <v>0</v>
      </c>
      <c r="P18" s="75"/>
      <c r="Q18" s="76">
        <f t="shared" ca="1" si="8"/>
        <v>0</v>
      </c>
      <c r="R18" s="75"/>
      <c r="S18" s="76">
        <f t="shared" ca="1" si="9"/>
        <v>0</v>
      </c>
      <c r="T18" s="84">
        <f t="shared" ca="1" si="1"/>
        <v>700</v>
      </c>
    </row>
    <row r="19" spans="1:24" ht="15" customHeight="1" x14ac:dyDescent="0.2">
      <c r="A19" s="92" t="s">
        <v>166</v>
      </c>
      <c r="B19" t="str">
        <f>IF($A19="","",INDEX('MA-Liste'!$D:$D,MATCH($A19,'MA-Liste'!$M:$M,FALSE)))</f>
        <v>AeBo</v>
      </c>
      <c r="C19" s="4" t="str">
        <f ca="1">IF($A19="","",INDEX(INDIRECT("'MA-Liste'!"&amp;$C$11),MATCH($A19,'MA-Liste'!$M:$M,FALSE)))</f>
        <v>D</v>
      </c>
      <c r="D19" s="19">
        <f t="shared" ca="1" si="0"/>
        <v>100</v>
      </c>
      <c r="E19" s="20">
        <f t="shared" si="2"/>
        <v>0</v>
      </c>
      <c r="F19" s="106"/>
      <c r="G19" s="76">
        <f t="shared" ca="1" si="3"/>
        <v>0</v>
      </c>
      <c r="H19" s="75"/>
      <c r="I19" s="76">
        <f t="shared" ca="1" si="4"/>
        <v>0</v>
      </c>
      <c r="J19" s="75"/>
      <c r="K19" s="76">
        <f t="shared" ca="1" si="5"/>
        <v>0</v>
      </c>
      <c r="L19" s="75"/>
      <c r="M19" s="76">
        <f t="shared" ca="1" si="6"/>
        <v>0</v>
      </c>
      <c r="N19" s="75"/>
      <c r="O19" s="76">
        <f t="shared" ca="1" si="7"/>
        <v>0</v>
      </c>
      <c r="P19" s="75"/>
      <c r="Q19" s="76">
        <f t="shared" ca="1" si="8"/>
        <v>0</v>
      </c>
      <c r="R19" s="75"/>
      <c r="S19" s="76">
        <f t="shared" ca="1" si="9"/>
        <v>0</v>
      </c>
      <c r="T19" s="84">
        <f t="shared" ca="1" si="1"/>
        <v>0</v>
      </c>
    </row>
    <row r="20" spans="1:24" ht="15" customHeight="1" x14ac:dyDescent="0.2">
      <c r="A20" s="92" t="s">
        <v>170</v>
      </c>
      <c r="B20" t="str">
        <f>IF($A20="","",INDEX('MA-Liste'!$D:$D,MATCH($A20,'MA-Liste'!$M:$M,FALSE)))</f>
        <v>AeBo</v>
      </c>
      <c r="C20" s="4" t="str">
        <f ca="1">IF($A20="","",INDEX(INDIRECT("'MA-Liste'!"&amp;$C$11),MATCH($A20,'MA-Liste'!$M:$M,FALSE)))</f>
        <v>D</v>
      </c>
      <c r="D20" s="19">
        <f t="shared" ca="1" si="0"/>
        <v>100</v>
      </c>
      <c r="E20" s="20">
        <f t="shared" si="2"/>
        <v>0</v>
      </c>
      <c r="F20" s="106"/>
      <c r="G20" s="76">
        <f t="shared" ca="1" si="3"/>
        <v>0</v>
      </c>
      <c r="H20" s="75"/>
      <c r="I20" s="76">
        <f t="shared" ca="1" si="4"/>
        <v>0</v>
      </c>
      <c r="J20" s="75"/>
      <c r="K20" s="76">
        <f t="shared" ca="1" si="5"/>
        <v>0</v>
      </c>
      <c r="L20" s="75"/>
      <c r="M20" s="76">
        <f t="shared" ca="1" si="6"/>
        <v>0</v>
      </c>
      <c r="N20" s="75"/>
      <c r="O20" s="76">
        <f t="shared" ca="1" si="7"/>
        <v>0</v>
      </c>
      <c r="P20" s="75"/>
      <c r="Q20" s="76">
        <f t="shared" ca="1" si="8"/>
        <v>0</v>
      </c>
      <c r="R20" s="75"/>
      <c r="S20" s="76">
        <f t="shared" ca="1" si="9"/>
        <v>0</v>
      </c>
      <c r="T20" s="84">
        <f t="shared" ca="1" si="1"/>
        <v>0</v>
      </c>
    </row>
    <row r="21" spans="1:24" ht="15" customHeight="1" x14ac:dyDescent="0.2">
      <c r="A21" s="92" t="s">
        <v>171</v>
      </c>
      <c r="B21" t="str">
        <f>IF($A21="","",INDEX('MA-Liste'!$D:$D,MATCH($A21,'MA-Liste'!$M:$M,FALSE)))</f>
        <v>AeBo</v>
      </c>
      <c r="C21" s="4" t="str">
        <f ca="1">IF($A21="","",INDEX(INDIRECT("'MA-Liste'!"&amp;$C$11),MATCH($A21,'MA-Liste'!$M:$M,FALSE)))</f>
        <v>D</v>
      </c>
      <c r="D21" s="19">
        <f t="shared" ca="1" si="0"/>
        <v>100</v>
      </c>
      <c r="E21" s="20">
        <f t="shared" si="2"/>
        <v>12.75</v>
      </c>
      <c r="F21" s="106">
        <v>12.75</v>
      </c>
      <c r="G21" s="76">
        <f t="shared" ca="1" si="3"/>
        <v>1275</v>
      </c>
      <c r="H21" s="75"/>
      <c r="I21" s="76">
        <f t="shared" ca="1" si="4"/>
        <v>0</v>
      </c>
      <c r="J21" s="75"/>
      <c r="K21" s="76">
        <f t="shared" ca="1" si="5"/>
        <v>0</v>
      </c>
      <c r="L21" s="75"/>
      <c r="M21" s="76">
        <f t="shared" ca="1" si="6"/>
        <v>0</v>
      </c>
      <c r="N21" s="75"/>
      <c r="O21" s="76">
        <f t="shared" ca="1" si="7"/>
        <v>0</v>
      </c>
      <c r="P21" s="75"/>
      <c r="Q21" s="76">
        <f t="shared" ca="1" si="8"/>
        <v>0</v>
      </c>
      <c r="R21" s="75"/>
      <c r="S21" s="76">
        <f t="shared" ca="1" si="9"/>
        <v>0</v>
      </c>
      <c r="T21" s="84">
        <f t="shared" ca="1" si="1"/>
        <v>1275</v>
      </c>
    </row>
    <row r="22" spans="1:24" ht="15" customHeight="1" x14ac:dyDescent="0.2">
      <c r="A22" s="92" t="s">
        <v>172</v>
      </c>
      <c r="B22" t="str">
        <f>IF($A22="","",INDEX('MA-Liste'!$D:$D,MATCH($A22,'MA-Liste'!$M:$M,FALSE)))</f>
        <v>AeBo</v>
      </c>
      <c r="C22" s="4" t="str">
        <f ca="1">IF($A22="","",INDEX(INDIRECT("'MA-Liste'!"&amp;$C$11),MATCH($A22,'MA-Liste'!$M:$M,FALSE)))</f>
        <v>D</v>
      </c>
      <c r="D22" s="19">
        <f t="shared" ca="1" si="0"/>
        <v>100</v>
      </c>
      <c r="E22" s="20">
        <f t="shared" si="2"/>
        <v>0</v>
      </c>
      <c r="F22" s="106"/>
      <c r="G22" s="76">
        <f t="shared" ca="1" si="3"/>
        <v>0</v>
      </c>
      <c r="H22" s="75"/>
      <c r="I22" s="76">
        <f t="shared" ca="1" si="4"/>
        <v>0</v>
      </c>
      <c r="J22" s="75"/>
      <c r="K22" s="76">
        <f t="shared" ca="1" si="5"/>
        <v>0</v>
      </c>
      <c r="L22" s="75"/>
      <c r="M22" s="76">
        <f t="shared" ca="1" si="6"/>
        <v>0</v>
      </c>
      <c r="N22" s="75"/>
      <c r="O22" s="76">
        <f t="shared" ca="1" si="7"/>
        <v>0</v>
      </c>
      <c r="P22" s="75"/>
      <c r="Q22" s="76">
        <f t="shared" ca="1" si="8"/>
        <v>0</v>
      </c>
      <c r="R22" s="75"/>
      <c r="S22" s="76">
        <f t="shared" ca="1" si="9"/>
        <v>0</v>
      </c>
      <c r="T22" s="84">
        <f t="shared" ca="1" si="1"/>
        <v>0</v>
      </c>
    </row>
    <row r="23" spans="1:24" ht="15" customHeight="1" x14ac:dyDescent="0.2">
      <c r="A23" s="92" t="s">
        <v>173</v>
      </c>
      <c r="B23" t="str">
        <f>IF($A23="","",INDEX('MA-Liste'!$D:$D,MATCH($A23,'MA-Liste'!$M:$M,FALSE)))</f>
        <v>AeBo</v>
      </c>
      <c r="C23" s="4" t="str">
        <f ca="1">IF($A23="","",INDEX(INDIRECT("'MA-Liste'!"&amp;$C$11),MATCH($A23,'MA-Liste'!$M:$M,FALSE)))</f>
        <v>G</v>
      </c>
      <c r="D23" s="19">
        <f t="shared" ca="1" si="0"/>
        <v>35</v>
      </c>
      <c r="E23" s="20">
        <f t="shared" si="2"/>
        <v>0</v>
      </c>
      <c r="F23" s="106"/>
      <c r="G23" s="76">
        <f t="shared" ca="1" si="3"/>
        <v>0</v>
      </c>
      <c r="H23" s="75"/>
      <c r="I23" s="76">
        <f t="shared" ca="1" si="4"/>
        <v>0</v>
      </c>
      <c r="J23" s="75"/>
      <c r="K23" s="76">
        <f t="shared" ca="1" si="5"/>
        <v>0</v>
      </c>
      <c r="L23" s="75"/>
      <c r="M23" s="76">
        <f t="shared" ca="1" si="6"/>
        <v>0</v>
      </c>
      <c r="N23" s="75"/>
      <c r="O23" s="76">
        <f t="shared" ca="1" si="7"/>
        <v>0</v>
      </c>
      <c r="P23" s="75"/>
      <c r="Q23" s="76">
        <f t="shared" ca="1" si="8"/>
        <v>0</v>
      </c>
      <c r="R23" s="75"/>
      <c r="S23" s="76">
        <f t="shared" ca="1" si="9"/>
        <v>0</v>
      </c>
      <c r="T23" s="84">
        <f t="shared" ca="1" si="1"/>
        <v>0</v>
      </c>
    </row>
    <row r="24" spans="1:24" ht="15" customHeight="1" x14ac:dyDescent="0.2">
      <c r="A24" s="92" t="s">
        <v>151</v>
      </c>
      <c r="B24" t="str">
        <f>IF($A24="","",INDEX('MA-Liste'!$D:$D,MATCH($A24,'MA-Liste'!$M:$M,FALSE)))</f>
        <v>AeBo</v>
      </c>
      <c r="C24" s="4" t="str">
        <f ca="1">IF($A24="","",INDEX(INDIRECT("'MA-Liste'!"&amp;$C$11),MATCH($A24,'MA-Liste'!$M:$M,FALSE)))</f>
        <v>B</v>
      </c>
      <c r="D24" s="19">
        <f t="shared" ca="1" si="0"/>
        <v>140</v>
      </c>
      <c r="E24" s="20">
        <f t="shared" si="2"/>
        <v>2.5</v>
      </c>
      <c r="F24" s="106">
        <v>2.5</v>
      </c>
      <c r="G24" s="76">
        <f t="shared" ca="1" si="3"/>
        <v>350</v>
      </c>
      <c r="H24" s="75"/>
      <c r="I24" s="76">
        <f t="shared" ca="1" si="4"/>
        <v>0</v>
      </c>
      <c r="J24" s="75"/>
      <c r="K24" s="76">
        <f t="shared" ca="1" si="5"/>
        <v>0</v>
      </c>
      <c r="L24" s="75"/>
      <c r="M24" s="76">
        <f t="shared" ca="1" si="6"/>
        <v>0</v>
      </c>
      <c r="N24" s="75"/>
      <c r="O24" s="76">
        <f t="shared" ca="1" si="7"/>
        <v>0</v>
      </c>
      <c r="P24" s="75"/>
      <c r="Q24" s="76">
        <f t="shared" ca="1" si="8"/>
        <v>0</v>
      </c>
      <c r="R24" s="75"/>
      <c r="S24" s="76">
        <f t="shared" ca="1" si="9"/>
        <v>0</v>
      </c>
      <c r="T24" s="84">
        <f t="shared" ca="1" si="1"/>
        <v>350</v>
      </c>
    </row>
    <row r="25" spans="1:24" ht="15" customHeight="1" x14ac:dyDescent="0.2">
      <c r="A25" s="92" t="s">
        <v>147</v>
      </c>
      <c r="B25" t="str">
        <f>IF($A25="","",INDEX('MA-Liste'!$D:$D,MATCH($A25,'MA-Liste'!$M:$M,FALSE)))</f>
        <v>AeBo</v>
      </c>
      <c r="C25" s="4" t="str">
        <f ca="1">IF($A25="","",INDEX(INDIRECT("'MA-Liste'!"&amp;$C$11),MATCH($A25,'MA-Liste'!$M:$M,FALSE)))</f>
        <v>C</v>
      </c>
      <c r="D25" s="19">
        <f t="shared" ca="1" si="0"/>
        <v>118</v>
      </c>
      <c r="E25" s="20">
        <f t="shared" si="2"/>
        <v>0</v>
      </c>
      <c r="F25" s="106"/>
      <c r="G25" s="76">
        <f t="shared" ca="1" si="3"/>
        <v>0</v>
      </c>
      <c r="H25" s="75"/>
      <c r="I25" s="76">
        <f t="shared" ca="1" si="4"/>
        <v>0</v>
      </c>
      <c r="J25" s="75"/>
      <c r="K25" s="76">
        <f t="shared" ca="1" si="5"/>
        <v>0</v>
      </c>
      <c r="L25" s="75"/>
      <c r="M25" s="76">
        <f t="shared" ca="1" si="6"/>
        <v>0</v>
      </c>
      <c r="N25" s="75"/>
      <c r="O25" s="76">
        <f t="shared" ca="1" si="7"/>
        <v>0</v>
      </c>
      <c r="P25" s="75"/>
      <c r="Q25" s="76">
        <f t="shared" ca="1" si="8"/>
        <v>0</v>
      </c>
      <c r="R25" s="75"/>
      <c r="S25" s="76">
        <f t="shared" ca="1" si="9"/>
        <v>0</v>
      </c>
      <c r="T25" s="84">
        <f t="shared" ca="1" si="1"/>
        <v>0</v>
      </c>
      <c r="X25" s="4"/>
    </row>
    <row r="26" spans="1:24" ht="15" customHeight="1" x14ac:dyDescent="0.2">
      <c r="A26" s="92" t="s">
        <v>176</v>
      </c>
      <c r="B26" t="str">
        <f>IF($A26="","",INDEX('MA-Liste'!$D:$D,MATCH($A26,'MA-Liste'!$M:$M,FALSE)))</f>
        <v>AeBo</v>
      </c>
      <c r="C26" s="4" t="str">
        <f ca="1">IF($A26="","",INDEX(INDIRECT("'MA-Liste'!"&amp;$C$11),MATCH($A26,'MA-Liste'!$M:$M,FALSE)))</f>
        <v>C</v>
      </c>
      <c r="D26" s="19">
        <f t="shared" ca="1" si="0"/>
        <v>118</v>
      </c>
      <c r="E26" s="20">
        <f t="shared" si="2"/>
        <v>0</v>
      </c>
      <c r="F26" s="106"/>
      <c r="G26" s="76">
        <f t="shared" ca="1" si="3"/>
        <v>0</v>
      </c>
      <c r="H26" s="75"/>
      <c r="I26" s="76">
        <f t="shared" ca="1" si="4"/>
        <v>0</v>
      </c>
      <c r="J26" s="75"/>
      <c r="K26" s="76">
        <f t="shared" ca="1" si="5"/>
        <v>0</v>
      </c>
      <c r="L26" s="75"/>
      <c r="M26" s="76">
        <f t="shared" ca="1" si="6"/>
        <v>0</v>
      </c>
      <c r="N26" s="75"/>
      <c r="O26" s="76">
        <f t="shared" ca="1" si="7"/>
        <v>0</v>
      </c>
      <c r="P26" s="75"/>
      <c r="Q26" s="76">
        <f t="shared" ca="1" si="8"/>
        <v>0</v>
      </c>
      <c r="R26" s="75"/>
      <c r="S26" s="76">
        <f t="shared" ca="1" si="9"/>
        <v>0</v>
      </c>
      <c r="T26" s="84">
        <f t="shared" ca="1" si="1"/>
        <v>0</v>
      </c>
    </row>
    <row r="27" spans="1:24" ht="15" customHeight="1" x14ac:dyDescent="0.2">
      <c r="A27" s="92" t="s">
        <v>204</v>
      </c>
      <c r="B27" t="str">
        <f>IF($A27="","",INDEX('MA-Liste'!$D:$D,MATCH($A27,'MA-Liste'!$M:$M,FALSE)))</f>
        <v>AeBo</v>
      </c>
      <c r="C27" s="4" t="str">
        <f ca="1">IF($A27="","",INDEX(INDIRECT("'MA-Liste'!"&amp;$C$11),MATCH($A27,'MA-Liste'!$M:$M,FALSE)))</f>
        <v>C</v>
      </c>
      <c r="D27" s="19">
        <f t="shared" ca="1" si="0"/>
        <v>118</v>
      </c>
      <c r="E27" s="20">
        <f t="shared" si="2"/>
        <v>0</v>
      </c>
      <c r="F27" s="106"/>
      <c r="G27" s="76">
        <f t="shared" ca="1" si="3"/>
        <v>0</v>
      </c>
      <c r="H27" s="75"/>
      <c r="I27" s="76">
        <f t="shared" ca="1" si="4"/>
        <v>0</v>
      </c>
      <c r="J27" s="75"/>
      <c r="K27" s="76">
        <f t="shared" ca="1" si="5"/>
        <v>0</v>
      </c>
      <c r="L27" s="75"/>
      <c r="M27" s="76">
        <f t="shared" ca="1" si="6"/>
        <v>0</v>
      </c>
      <c r="N27" s="75"/>
      <c r="O27" s="76">
        <f t="shared" ca="1" si="7"/>
        <v>0</v>
      </c>
      <c r="P27" s="75"/>
      <c r="Q27" s="76">
        <f t="shared" ca="1" si="8"/>
        <v>0</v>
      </c>
      <c r="R27" s="75"/>
      <c r="S27" s="76">
        <f t="shared" ca="1" si="9"/>
        <v>0</v>
      </c>
      <c r="T27" s="84">
        <f t="shared" ca="1" si="1"/>
        <v>0</v>
      </c>
    </row>
    <row r="28" spans="1:24" ht="15" customHeight="1" x14ac:dyDescent="0.2">
      <c r="A28" s="92" t="s">
        <v>168</v>
      </c>
      <c r="B28" t="str">
        <f>IF($A28="","",INDEX('MA-Liste'!$D:$D,MATCH($A28,'MA-Liste'!$M:$M,FALSE)))</f>
        <v>AeBo</v>
      </c>
      <c r="C28" s="4" t="str">
        <f ca="1">IF($A28="","",INDEX(INDIRECT("'MA-Liste'!"&amp;$C$11),MATCH($A28,'MA-Liste'!$M:$M,FALSE)))</f>
        <v>D</v>
      </c>
      <c r="D28" s="19">
        <f t="shared" ca="1" si="0"/>
        <v>100</v>
      </c>
      <c r="E28" s="20">
        <f t="shared" si="2"/>
        <v>0</v>
      </c>
      <c r="F28" s="106"/>
      <c r="G28" s="76">
        <f t="shared" ca="1" si="3"/>
        <v>0</v>
      </c>
      <c r="H28" s="75"/>
      <c r="I28" s="76">
        <f t="shared" ca="1" si="4"/>
        <v>0</v>
      </c>
      <c r="J28" s="75"/>
      <c r="K28" s="76">
        <f t="shared" ca="1" si="5"/>
        <v>0</v>
      </c>
      <c r="L28" s="75"/>
      <c r="M28" s="76">
        <f t="shared" ca="1" si="6"/>
        <v>0</v>
      </c>
      <c r="N28" s="75"/>
      <c r="O28" s="76">
        <f t="shared" ca="1" si="7"/>
        <v>0</v>
      </c>
      <c r="P28" s="75"/>
      <c r="Q28" s="76">
        <f t="shared" ca="1" si="8"/>
        <v>0</v>
      </c>
      <c r="R28" s="75"/>
      <c r="S28" s="76">
        <f t="shared" ca="1" si="9"/>
        <v>0</v>
      </c>
      <c r="T28" s="84">
        <f t="shared" ca="1" si="1"/>
        <v>0</v>
      </c>
    </row>
    <row r="29" spans="1:24" ht="15" customHeight="1" x14ac:dyDescent="0.2">
      <c r="A29" s="92" t="s">
        <v>169</v>
      </c>
      <c r="B29" t="str">
        <f>IF($A29="","",INDEX('MA-Liste'!$D:$D,MATCH($A29,'MA-Liste'!$M:$M,FALSE)))</f>
        <v>AeBo</v>
      </c>
      <c r="C29" s="4" t="str">
        <f ca="1">IF($A29="","",INDEX(INDIRECT("'MA-Liste'!"&amp;$C$11),MATCH($A29,'MA-Liste'!$M:$M,FALSE)))</f>
        <v>F</v>
      </c>
      <c r="D29" s="19">
        <f t="shared" ca="1" si="0"/>
        <v>60</v>
      </c>
      <c r="E29" s="20">
        <f t="shared" si="2"/>
        <v>0</v>
      </c>
      <c r="F29" s="106"/>
      <c r="G29" s="76">
        <f t="shared" ca="1" si="3"/>
        <v>0</v>
      </c>
      <c r="H29" s="75"/>
      <c r="I29" s="76">
        <f t="shared" ca="1" si="4"/>
        <v>0</v>
      </c>
      <c r="J29" s="75"/>
      <c r="K29" s="76">
        <f t="shared" ca="1" si="5"/>
        <v>0</v>
      </c>
      <c r="L29" s="75"/>
      <c r="M29" s="76">
        <f t="shared" ca="1" si="6"/>
        <v>0</v>
      </c>
      <c r="N29" s="75"/>
      <c r="O29" s="76">
        <f t="shared" ca="1" si="7"/>
        <v>0</v>
      </c>
      <c r="P29" s="75"/>
      <c r="Q29" s="76">
        <f t="shared" ca="1" si="8"/>
        <v>0</v>
      </c>
      <c r="R29" s="75"/>
      <c r="S29" s="76">
        <f t="shared" ca="1" si="9"/>
        <v>0</v>
      </c>
      <c r="T29" s="84">
        <f t="shared" ca="1" si="1"/>
        <v>0</v>
      </c>
    </row>
    <row r="30" spans="1:24" ht="15" customHeight="1" x14ac:dyDescent="0.2">
      <c r="A30" s="92" t="s">
        <v>178</v>
      </c>
      <c r="B30" t="str">
        <f>IF($A30="","",INDEX('MA-Liste'!$D:$D,MATCH($A30,'MA-Liste'!$M:$M,FALSE)))</f>
        <v>AeBo</v>
      </c>
      <c r="C30" s="4" t="str">
        <f ca="1">IF($A30="","",INDEX(INDIRECT("'MA-Liste'!"&amp;$C$11),MATCH($A30,'MA-Liste'!$M:$M,FALSE)))</f>
        <v>G</v>
      </c>
      <c r="D30" s="19">
        <f t="shared" ca="1" si="0"/>
        <v>35</v>
      </c>
      <c r="E30" s="20">
        <f t="shared" si="2"/>
        <v>0</v>
      </c>
      <c r="F30" s="106"/>
      <c r="G30" s="76">
        <f t="shared" ca="1" si="3"/>
        <v>0</v>
      </c>
      <c r="H30" s="75"/>
      <c r="I30" s="76">
        <f t="shared" ca="1" si="4"/>
        <v>0</v>
      </c>
      <c r="J30" s="75"/>
      <c r="K30" s="76">
        <f t="shared" ca="1" si="5"/>
        <v>0</v>
      </c>
      <c r="L30" s="75"/>
      <c r="M30" s="76">
        <f t="shared" ca="1" si="6"/>
        <v>0</v>
      </c>
      <c r="N30" s="75"/>
      <c r="O30" s="76">
        <f t="shared" ca="1" si="7"/>
        <v>0</v>
      </c>
      <c r="P30" s="75"/>
      <c r="Q30" s="76">
        <f t="shared" ca="1" si="8"/>
        <v>0</v>
      </c>
      <c r="R30" s="75"/>
      <c r="S30" s="76">
        <f t="shared" ca="1" si="9"/>
        <v>0</v>
      </c>
      <c r="T30" s="84">
        <f t="shared" ca="1" si="1"/>
        <v>0</v>
      </c>
    </row>
    <row r="31" spans="1:24" ht="15" customHeight="1" x14ac:dyDescent="0.2">
      <c r="A31" s="86" t="s">
        <v>144</v>
      </c>
      <c r="B31" t="str">
        <f>IF($A31="","",INDEX('MA-Liste'!$D:$D,MATCH($A31,'MA-Liste'!$M:$M,FALSE)))</f>
        <v>AeBo</v>
      </c>
      <c r="C31" s="4" t="str">
        <f ca="1">IF($A31="","",INDEX(INDIRECT("'MA-Liste'!"&amp;$C$11),MATCH($A31,'MA-Liste'!$M:$M,FALSE)))</f>
        <v>D</v>
      </c>
      <c r="D31" s="19">
        <f t="shared" ca="1" si="0"/>
        <v>100</v>
      </c>
      <c r="E31" s="20">
        <f t="shared" si="2"/>
        <v>0</v>
      </c>
      <c r="F31" s="106"/>
      <c r="G31" s="76">
        <f t="shared" ca="1" si="3"/>
        <v>0</v>
      </c>
      <c r="H31" s="75"/>
      <c r="I31" s="76">
        <f t="shared" ca="1" si="4"/>
        <v>0</v>
      </c>
      <c r="J31" s="75"/>
      <c r="K31" s="76">
        <f t="shared" ca="1" si="5"/>
        <v>0</v>
      </c>
      <c r="L31" s="75"/>
      <c r="M31" s="76">
        <f t="shared" ca="1" si="6"/>
        <v>0</v>
      </c>
      <c r="N31" s="75"/>
      <c r="O31" s="76">
        <f t="shared" ca="1" si="7"/>
        <v>0</v>
      </c>
      <c r="P31" s="75"/>
      <c r="Q31" s="76">
        <f t="shared" ca="1" si="8"/>
        <v>0</v>
      </c>
      <c r="R31" s="75"/>
      <c r="S31" s="76">
        <f t="shared" ca="1" si="9"/>
        <v>0</v>
      </c>
      <c r="T31" s="84">
        <f t="shared" ca="1" si="1"/>
        <v>0</v>
      </c>
    </row>
    <row r="32" spans="1:24" ht="15" customHeight="1" x14ac:dyDescent="0.2">
      <c r="A32" s="86" t="s">
        <v>184</v>
      </c>
      <c r="B32" t="str">
        <f>IF($A32="","",INDEX('MA-Liste'!$D:$D,MATCH($A32,'MA-Liste'!$M:$M,FALSE)))</f>
        <v>AeBo</v>
      </c>
      <c r="C32" s="4" t="str">
        <f ca="1">IF($A32="","",INDEX(INDIRECT("'MA-Liste'!"&amp;$C$11),MATCH($A32,'MA-Liste'!$M:$M,FALSE)))</f>
        <v>G</v>
      </c>
      <c r="D32" s="19">
        <f t="shared" ca="1" si="0"/>
        <v>35</v>
      </c>
      <c r="E32" s="20">
        <f t="shared" si="2"/>
        <v>0</v>
      </c>
      <c r="F32" s="106"/>
      <c r="G32" s="76">
        <f t="shared" ca="1" si="3"/>
        <v>0</v>
      </c>
      <c r="H32" s="75"/>
      <c r="I32" s="76">
        <f t="shared" ca="1" si="4"/>
        <v>0</v>
      </c>
      <c r="J32" s="75"/>
      <c r="K32" s="76">
        <f t="shared" ca="1" si="5"/>
        <v>0</v>
      </c>
      <c r="L32" s="75"/>
      <c r="M32" s="76">
        <f t="shared" ca="1" si="6"/>
        <v>0</v>
      </c>
      <c r="N32" s="75"/>
      <c r="O32" s="76">
        <f t="shared" ca="1" si="7"/>
        <v>0</v>
      </c>
      <c r="P32" s="75"/>
      <c r="Q32" s="76">
        <f t="shared" ca="1" si="8"/>
        <v>0</v>
      </c>
      <c r="R32" s="75"/>
      <c r="S32" s="76">
        <f t="shared" ca="1" si="9"/>
        <v>0</v>
      </c>
      <c r="T32" s="84">
        <f t="shared" ca="1" si="1"/>
        <v>0</v>
      </c>
    </row>
    <row r="33" spans="1:20" ht="15" customHeight="1" x14ac:dyDescent="0.2">
      <c r="A33" s="86" t="s">
        <v>148</v>
      </c>
      <c r="B33" t="str">
        <f>IF($A33="","",INDEX('MA-Liste'!$D:$D,MATCH($A33,'MA-Liste'!$M:$M,FALSE)))</f>
        <v>AeBo</v>
      </c>
      <c r="C33" s="4" t="str">
        <f ca="1">IF($A33="","",INDEX(INDIRECT("'MA-Liste'!"&amp;$C$11),MATCH($A33,'MA-Liste'!$M:$M,FALSE)))</f>
        <v>B</v>
      </c>
      <c r="D33" s="19">
        <f t="shared" ca="1" si="0"/>
        <v>140</v>
      </c>
      <c r="E33" s="20">
        <f t="shared" si="2"/>
        <v>20.5</v>
      </c>
      <c r="F33" s="106"/>
      <c r="G33" s="76">
        <f t="shared" ca="1" si="3"/>
        <v>0</v>
      </c>
      <c r="H33" s="75"/>
      <c r="I33" s="76">
        <f t="shared" ca="1" si="4"/>
        <v>0</v>
      </c>
      <c r="J33" s="75"/>
      <c r="K33" s="76">
        <f t="shared" ca="1" si="5"/>
        <v>0</v>
      </c>
      <c r="L33" s="75"/>
      <c r="M33" s="76">
        <f t="shared" ca="1" si="6"/>
        <v>0</v>
      </c>
      <c r="N33" s="75"/>
      <c r="O33" s="76">
        <f t="shared" ca="1" si="7"/>
        <v>0</v>
      </c>
      <c r="P33" s="75">
        <v>20.5</v>
      </c>
      <c r="Q33" s="76">
        <f t="shared" ca="1" si="8"/>
        <v>2870</v>
      </c>
      <c r="R33" s="75"/>
      <c r="S33" s="76">
        <f t="shared" ca="1" si="9"/>
        <v>0</v>
      </c>
      <c r="T33" s="84">
        <f t="shared" ca="1" si="1"/>
        <v>2870</v>
      </c>
    </row>
    <row r="34" spans="1:20" ht="15" customHeight="1" x14ac:dyDescent="0.2">
      <c r="A34" s="86" t="s">
        <v>207</v>
      </c>
      <c r="B34" t="str">
        <f>IF($A34="","",INDEX('MA-Liste'!$D:$D,MATCH($A34,'MA-Liste'!$M:$M,FALSE)))</f>
        <v>AeBo</v>
      </c>
      <c r="C34" s="4" t="str">
        <f ca="1">IF($A34="","",INDEX(INDIRECT("'MA-Liste'!"&amp;$C$11),MATCH($A34,'MA-Liste'!$M:$M,FALSE)))</f>
        <v>D</v>
      </c>
      <c r="D34" s="19">
        <f t="shared" ca="1" si="0"/>
        <v>100</v>
      </c>
      <c r="E34" s="20">
        <f t="shared" si="2"/>
        <v>0</v>
      </c>
      <c r="F34" s="106"/>
      <c r="G34" s="76">
        <f t="shared" ca="1" si="3"/>
        <v>0</v>
      </c>
      <c r="H34" s="75"/>
      <c r="I34" s="76">
        <f t="shared" ca="1" si="4"/>
        <v>0</v>
      </c>
      <c r="J34" s="75"/>
      <c r="K34" s="76">
        <f t="shared" ca="1" si="5"/>
        <v>0</v>
      </c>
      <c r="L34" s="75"/>
      <c r="M34" s="76">
        <f t="shared" ca="1" si="6"/>
        <v>0</v>
      </c>
      <c r="N34" s="75"/>
      <c r="O34" s="76">
        <f t="shared" ca="1" si="7"/>
        <v>0</v>
      </c>
      <c r="P34" s="75"/>
      <c r="Q34" s="76">
        <f t="shared" ca="1" si="8"/>
        <v>0</v>
      </c>
      <c r="R34" s="75"/>
      <c r="S34" s="76">
        <f t="shared" ca="1" si="9"/>
        <v>0</v>
      </c>
      <c r="T34" s="84">
        <f t="shared" ca="1" si="1"/>
        <v>0</v>
      </c>
    </row>
    <row r="35" spans="1:20" ht="15" customHeight="1" x14ac:dyDescent="0.2">
      <c r="A35" s="86" t="s">
        <v>210</v>
      </c>
      <c r="B35" t="s">
        <v>66</v>
      </c>
      <c r="C35" s="4" t="s">
        <v>6</v>
      </c>
      <c r="D35" s="19">
        <f t="shared" si="0"/>
        <v>100</v>
      </c>
      <c r="E35" s="20">
        <f t="shared" si="2"/>
        <v>42.5</v>
      </c>
      <c r="F35" s="106"/>
      <c r="G35" s="76">
        <f t="shared" si="3"/>
        <v>0</v>
      </c>
      <c r="H35" s="75"/>
      <c r="I35" s="76">
        <f t="shared" si="4"/>
        <v>0</v>
      </c>
      <c r="J35" s="75">
        <v>42.5</v>
      </c>
      <c r="K35" s="76">
        <f t="shared" si="5"/>
        <v>4250</v>
      </c>
      <c r="L35" s="75"/>
      <c r="M35" s="76">
        <f t="shared" si="6"/>
        <v>0</v>
      </c>
      <c r="N35" s="75"/>
      <c r="O35" s="76">
        <f t="shared" si="7"/>
        <v>0</v>
      </c>
      <c r="P35" s="75"/>
      <c r="Q35" s="76">
        <f t="shared" si="8"/>
        <v>0</v>
      </c>
      <c r="R35" s="75"/>
      <c r="S35" s="76">
        <f t="shared" si="9"/>
        <v>0</v>
      </c>
      <c r="T35" s="84">
        <f t="shared" si="1"/>
        <v>4250</v>
      </c>
    </row>
    <row r="36" spans="1:20" ht="15" customHeight="1" x14ac:dyDescent="0.2">
      <c r="A36" s="86" t="s">
        <v>149</v>
      </c>
      <c r="B36" t="str">
        <f>IF($A36="","",INDEX('MA-Liste'!$D:$D,MATCH($A36,'MA-Liste'!$M:$M,FALSE)))</f>
        <v>AeBo</v>
      </c>
      <c r="C36" s="4" t="str">
        <f ca="1">IF($A36="","",INDEX(INDIRECT("'MA-Liste'!"&amp;$C$11),MATCH($A36,'MA-Liste'!$M:$M,FALSE)))</f>
        <v>D</v>
      </c>
      <c r="D36" s="19">
        <f t="shared" ca="1" si="0"/>
        <v>100</v>
      </c>
      <c r="E36" s="20">
        <f t="shared" si="2"/>
        <v>0</v>
      </c>
      <c r="F36" s="106"/>
      <c r="G36" s="76">
        <f t="shared" ca="1" si="3"/>
        <v>0</v>
      </c>
      <c r="H36" s="75"/>
      <c r="I36" s="76">
        <f t="shared" ca="1" si="4"/>
        <v>0</v>
      </c>
      <c r="J36" s="75"/>
      <c r="K36" s="76">
        <f t="shared" ca="1" si="5"/>
        <v>0</v>
      </c>
      <c r="L36" s="75"/>
      <c r="M36" s="76">
        <f t="shared" ca="1" si="6"/>
        <v>0</v>
      </c>
      <c r="N36" s="75"/>
      <c r="O36" s="76">
        <f ca="1">IF(D36="",0,D36*N36)</f>
        <v>0</v>
      </c>
      <c r="P36" s="75"/>
      <c r="Q36" s="76">
        <f t="shared" ca="1" si="8"/>
        <v>0</v>
      </c>
      <c r="R36" s="75"/>
      <c r="S36" s="76">
        <f t="shared" ca="1" si="9"/>
        <v>0</v>
      </c>
      <c r="T36" s="84">
        <f ca="1">IF(D36="",0,D36*E36)</f>
        <v>0</v>
      </c>
    </row>
    <row r="37" spans="1:20" ht="15" customHeight="1" x14ac:dyDescent="0.2">
      <c r="A37" s="86" t="s">
        <v>217</v>
      </c>
      <c r="B37" s="14" t="s">
        <v>66</v>
      </c>
      <c r="C37" s="4" t="str">
        <f ca="1">IF($A37="","",INDEX(INDIRECT("'MA-Liste'!"&amp;$C$11),MATCH($A37,'MA-Liste'!$M:$M,FALSE)))</f>
        <v>D</v>
      </c>
      <c r="D37" s="19">
        <f t="shared" ca="1" si="0"/>
        <v>100</v>
      </c>
      <c r="E37" s="20">
        <f t="shared" si="2"/>
        <v>0</v>
      </c>
      <c r="F37" s="106"/>
      <c r="G37" s="76">
        <f t="shared" ca="1" si="3"/>
        <v>0</v>
      </c>
      <c r="H37" s="75"/>
      <c r="I37" s="76">
        <f t="shared" ca="1" si="4"/>
        <v>0</v>
      </c>
      <c r="J37" s="75"/>
      <c r="K37" s="76">
        <f t="shared" ca="1" si="5"/>
        <v>0</v>
      </c>
      <c r="L37" s="75"/>
      <c r="M37" s="76">
        <f t="shared" ca="1" si="6"/>
        <v>0</v>
      </c>
      <c r="N37" s="75"/>
      <c r="O37" s="76">
        <f ca="1">IF(D37="",0,D37*N37)</f>
        <v>0</v>
      </c>
      <c r="P37" s="75"/>
      <c r="Q37" s="76">
        <f t="shared" ca="1" si="8"/>
        <v>0</v>
      </c>
      <c r="R37" s="75"/>
      <c r="S37" s="76">
        <f t="shared" ca="1" si="9"/>
        <v>0</v>
      </c>
      <c r="T37" s="84">
        <f ca="1">IF(D37="",0,D37*E37)</f>
        <v>0</v>
      </c>
    </row>
    <row r="38" spans="1:20" ht="15" customHeight="1" x14ac:dyDescent="0.2">
      <c r="A38" s="86" t="s">
        <v>185</v>
      </c>
      <c r="B38" t="str">
        <f>IF($A38="","",INDEX('MA-Liste'!$D:$D,MATCH($A38,'MA-Liste'!$M:$M,FALSE)))</f>
        <v>AeBo</v>
      </c>
      <c r="C38" s="4" t="str">
        <f ca="1">IF($A38="","",INDEX(INDIRECT("'MA-Liste'!"&amp;$C$11),MATCH($A38,'MA-Liste'!$M:$M,FALSE)))</f>
        <v>F</v>
      </c>
      <c r="D38" s="19">
        <f t="shared" ca="1" si="0"/>
        <v>60</v>
      </c>
      <c r="E38" s="20">
        <f t="shared" si="2"/>
        <v>0</v>
      </c>
      <c r="F38" s="106"/>
      <c r="G38" s="76">
        <f t="shared" ca="1" si="3"/>
        <v>0</v>
      </c>
      <c r="H38" s="75"/>
      <c r="I38" s="76">
        <f t="shared" ca="1" si="4"/>
        <v>0</v>
      </c>
      <c r="J38" s="75"/>
      <c r="K38" s="76">
        <f t="shared" ca="1" si="5"/>
        <v>0</v>
      </c>
      <c r="L38" s="75"/>
      <c r="M38" s="76">
        <f ca="1">IF(D38="",0,D38*L38)</f>
        <v>0</v>
      </c>
      <c r="N38" s="75"/>
      <c r="O38" s="76">
        <f t="shared" ca="1" si="7"/>
        <v>0</v>
      </c>
      <c r="P38" s="75"/>
      <c r="Q38" s="76">
        <f t="shared" ca="1" si="8"/>
        <v>0</v>
      </c>
      <c r="R38" s="75"/>
      <c r="S38" s="76">
        <f t="shared" ca="1" si="9"/>
        <v>0</v>
      </c>
      <c r="T38" s="84">
        <f ca="1">IF(D38="",0,D38*E38)</f>
        <v>0</v>
      </c>
    </row>
    <row r="39" spans="1:20" ht="15" customHeight="1" x14ac:dyDescent="0.2">
      <c r="A39" s="86" t="s">
        <v>186</v>
      </c>
      <c r="B39" t="str">
        <f>IF($A39="","",INDEX('MA-Liste'!$D:$D,MATCH($A39,'MA-Liste'!$M:$M,FALSE)))</f>
        <v>AeBo</v>
      </c>
      <c r="C39" s="4" t="str">
        <f ca="1">IF($A39="","",INDEX(INDIRECT("'MA-Liste'!"&amp;$C$11),MATCH($A39,'MA-Liste'!$M:$M,FALSE)))</f>
        <v>B</v>
      </c>
      <c r="D39" s="19">
        <f t="shared" ca="1" si="0"/>
        <v>140</v>
      </c>
      <c r="E39" s="20">
        <f t="shared" si="2"/>
        <v>0</v>
      </c>
      <c r="F39" s="106"/>
      <c r="G39" s="76">
        <f t="shared" ca="1" si="3"/>
        <v>0</v>
      </c>
      <c r="H39" s="75"/>
      <c r="I39" s="76">
        <f t="shared" ca="1" si="4"/>
        <v>0</v>
      </c>
      <c r="J39" s="75"/>
      <c r="K39" s="76">
        <f t="shared" ca="1" si="5"/>
        <v>0</v>
      </c>
      <c r="L39" s="75"/>
      <c r="M39" s="76">
        <f t="shared" ca="1" si="6"/>
        <v>0</v>
      </c>
      <c r="N39" s="75"/>
      <c r="O39" s="76">
        <f t="shared" ca="1" si="7"/>
        <v>0</v>
      </c>
      <c r="P39" s="75"/>
      <c r="Q39" s="76">
        <f t="shared" ca="1" si="8"/>
        <v>0</v>
      </c>
      <c r="R39" s="75"/>
      <c r="S39" s="76">
        <f t="shared" ca="1" si="9"/>
        <v>0</v>
      </c>
      <c r="T39" s="84">
        <f t="shared" ca="1" si="1"/>
        <v>0</v>
      </c>
    </row>
    <row r="40" spans="1:20" ht="15" customHeight="1" x14ac:dyDescent="0.2">
      <c r="A40" s="86" t="s">
        <v>148</v>
      </c>
      <c r="B40" t="str">
        <f>IF($A40="","",INDEX('MA-Liste'!$D:$D,MATCH($A40,'MA-Liste'!$M:$M,FALSE)))</f>
        <v>AeBo</v>
      </c>
      <c r="C40" s="4" t="str">
        <f ca="1">IF($A40="","",INDEX(INDIRECT("'MA-Liste'!"&amp;$C$11),MATCH($A40,'MA-Liste'!$M:$M,FALSE)))</f>
        <v>B</v>
      </c>
      <c r="D40" s="19">
        <f t="shared" ca="1" si="0"/>
        <v>140</v>
      </c>
      <c r="E40" s="20">
        <f>F40+H40+J40+L40+N40+P40+R40</f>
        <v>0</v>
      </c>
      <c r="F40" s="106"/>
      <c r="G40" s="76">
        <f t="shared" ca="1" si="3"/>
        <v>0</v>
      </c>
      <c r="H40" s="75"/>
      <c r="I40" s="76">
        <f t="shared" ca="1" si="4"/>
        <v>0</v>
      </c>
      <c r="J40" s="75"/>
      <c r="K40" s="76">
        <f t="shared" ca="1" si="5"/>
        <v>0</v>
      </c>
      <c r="L40" s="75"/>
      <c r="M40" s="76">
        <f t="shared" ca="1" si="6"/>
        <v>0</v>
      </c>
      <c r="N40" s="75"/>
      <c r="O40" s="76">
        <f t="shared" ca="1" si="7"/>
        <v>0</v>
      </c>
      <c r="P40" s="75"/>
      <c r="Q40" s="76">
        <f t="shared" ca="1" si="8"/>
        <v>0</v>
      </c>
      <c r="R40" s="75"/>
      <c r="S40" s="76">
        <v>0</v>
      </c>
      <c r="T40" s="84">
        <f t="shared" ca="1" si="1"/>
        <v>0</v>
      </c>
    </row>
    <row r="41" spans="1:20" ht="15" customHeight="1" x14ac:dyDescent="0.2">
      <c r="A41" s="86" t="s">
        <v>214</v>
      </c>
      <c r="B41" t="str">
        <f>IF($A41="","",INDEX('MA-Liste'!$D:$D,MATCH($A41,'MA-Liste'!$M:$M,FALSE)))</f>
        <v>AeBo</v>
      </c>
      <c r="C41" s="4" t="str">
        <f ca="1">IF($A41="","",INDEX(INDIRECT("'MA-Liste'!"&amp;$C$11),MATCH($A41,'MA-Liste'!$M:$M,FALSE)))</f>
        <v>D</v>
      </c>
      <c r="D41" s="19">
        <f t="shared" ca="1" si="0"/>
        <v>100</v>
      </c>
      <c r="E41" s="20">
        <f>F41+H41+J41+L41+N41+P41+R41</f>
        <v>0</v>
      </c>
      <c r="F41" s="106"/>
      <c r="G41" s="76">
        <f t="shared" ca="1" si="3"/>
        <v>0</v>
      </c>
      <c r="H41" s="75"/>
      <c r="I41" s="76">
        <f t="shared" ca="1" si="4"/>
        <v>0</v>
      </c>
      <c r="J41" s="75"/>
      <c r="K41" s="76">
        <f t="shared" ca="1" si="5"/>
        <v>0</v>
      </c>
      <c r="L41" s="75"/>
      <c r="M41" s="76">
        <f t="shared" ca="1" si="6"/>
        <v>0</v>
      </c>
      <c r="N41" s="75"/>
      <c r="O41" s="76">
        <f t="shared" ca="1" si="7"/>
        <v>0</v>
      </c>
      <c r="P41" s="75"/>
      <c r="Q41" s="76">
        <f t="shared" ca="1" si="8"/>
        <v>0</v>
      </c>
      <c r="R41" s="75"/>
      <c r="S41" s="76">
        <v>0</v>
      </c>
      <c r="T41" s="84">
        <f t="shared" ca="1" si="1"/>
        <v>0</v>
      </c>
    </row>
    <row r="42" spans="1:20" ht="15" customHeight="1" x14ac:dyDescent="0.2">
      <c r="A42" s="86" t="s">
        <v>240</v>
      </c>
      <c r="B42" t="s">
        <v>66</v>
      </c>
      <c r="C42" s="4" t="s">
        <v>7</v>
      </c>
      <c r="D42" s="19">
        <f t="shared" si="0"/>
        <v>75</v>
      </c>
      <c r="E42" s="20">
        <f>F42+H42+J42+L42+N42+P42+R42</f>
        <v>0</v>
      </c>
      <c r="F42" s="106"/>
      <c r="G42" s="76">
        <f t="shared" si="3"/>
        <v>0</v>
      </c>
      <c r="H42" s="75"/>
      <c r="I42" s="76">
        <f t="shared" si="4"/>
        <v>0</v>
      </c>
      <c r="J42" s="75"/>
      <c r="K42" s="76">
        <f t="shared" si="5"/>
        <v>0</v>
      </c>
      <c r="L42" s="75"/>
      <c r="M42" s="76">
        <f t="shared" si="6"/>
        <v>0</v>
      </c>
      <c r="N42" s="75"/>
      <c r="O42" s="76">
        <f t="shared" si="7"/>
        <v>0</v>
      </c>
      <c r="P42" s="75"/>
      <c r="Q42" s="76">
        <f t="shared" si="8"/>
        <v>0</v>
      </c>
      <c r="R42" s="75"/>
      <c r="S42" s="76">
        <v>0</v>
      </c>
      <c r="T42" s="84">
        <f t="shared" si="1"/>
        <v>0</v>
      </c>
    </row>
    <row r="43" spans="1:20" ht="15" customHeight="1" x14ac:dyDescent="0.2">
      <c r="A43" s="86" t="s">
        <v>215</v>
      </c>
      <c r="B43" t="s">
        <v>66</v>
      </c>
      <c r="C43" s="4" t="s">
        <v>5</v>
      </c>
      <c r="D43" s="19">
        <v>118</v>
      </c>
      <c r="E43" s="20">
        <f>F43+H43+J43+L43+N43+P43+R43</f>
        <v>0</v>
      </c>
      <c r="F43" s="106"/>
      <c r="G43" s="76">
        <f t="shared" si="3"/>
        <v>0</v>
      </c>
      <c r="H43" s="75"/>
      <c r="I43" s="76">
        <f t="shared" si="4"/>
        <v>0</v>
      </c>
      <c r="J43" s="75"/>
      <c r="K43" s="76">
        <f t="shared" si="5"/>
        <v>0</v>
      </c>
      <c r="L43" s="75"/>
      <c r="M43" s="76">
        <v>0</v>
      </c>
      <c r="N43" s="75"/>
      <c r="O43" s="76">
        <v>0</v>
      </c>
      <c r="P43" s="75"/>
      <c r="Q43" s="76">
        <f t="shared" si="8"/>
        <v>0</v>
      </c>
      <c r="R43" s="75"/>
      <c r="S43" s="76">
        <v>0</v>
      </c>
      <c r="T43" s="84">
        <f>IF(D43="",0,D43*E43)</f>
        <v>0</v>
      </c>
    </row>
    <row r="44" spans="1:20" ht="15.75" customHeight="1" x14ac:dyDescent="0.2">
      <c r="A44" s="92" t="s">
        <v>189</v>
      </c>
      <c r="B44" t="str">
        <f>IF($A44="","",INDEX('MA-Liste'!$D:$D,MATCH($A44,'MA-Liste'!$M:$M,FALSE)))</f>
        <v>AeBo</v>
      </c>
      <c r="C44" s="4" t="str">
        <f ca="1">IF($A44="","",INDEX(INDIRECT("'MA-Liste'!"&amp;$C$11),MATCH($A44,'MA-Liste'!$M:$M,FALSE)))</f>
        <v>D</v>
      </c>
      <c r="D44" s="19">
        <f t="shared" ca="1" si="0"/>
        <v>100</v>
      </c>
      <c r="E44" s="20">
        <f t="shared" si="2"/>
        <v>0</v>
      </c>
      <c r="F44" s="106"/>
      <c r="G44" s="76">
        <f t="shared" ca="1" si="3"/>
        <v>0</v>
      </c>
      <c r="H44" s="75"/>
      <c r="I44" s="76">
        <f t="shared" ca="1" si="4"/>
        <v>0</v>
      </c>
      <c r="J44" s="75"/>
      <c r="K44" s="76">
        <f t="shared" ca="1" si="5"/>
        <v>0</v>
      </c>
      <c r="L44" s="75"/>
      <c r="M44" s="76">
        <f t="shared" ca="1" si="6"/>
        <v>0</v>
      </c>
      <c r="N44" s="75"/>
      <c r="O44" s="76">
        <f t="shared" ca="1" si="7"/>
        <v>0</v>
      </c>
      <c r="P44" s="75"/>
      <c r="Q44" s="76">
        <f t="shared" ca="1" si="8"/>
        <v>0</v>
      </c>
      <c r="R44" s="75"/>
      <c r="S44" s="76">
        <f t="shared" ca="1" si="9"/>
        <v>0</v>
      </c>
      <c r="T44" s="84">
        <f t="shared" ca="1" si="1"/>
        <v>0</v>
      </c>
    </row>
    <row r="45" spans="1:20" ht="15.75" customHeight="1" x14ac:dyDescent="0.2">
      <c r="A45" s="92" t="s">
        <v>145</v>
      </c>
      <c r="B45" t="s">
        <v>66</v>
      </c>
      <c r="C45" s="4" t="s">
        <v>6</v>
      </c>
      <c r="D45" s="19">
        <v>100</v>
      </c>
      <c r="E45" s="20">
        <f t="shared" si="2"/>
        <v>0</v>
      </c>
      <c r="F45" s="106"/>
      <c r="G45" s="76">
        <f t="shared" si="3"/>
        <v>0</v>
      </c>
      <c r="H45" s="75"/>
      <c r="I45" s="76">
        <f t="shared" si="4"/>
        <v>0</v>
      </c>
      <c r="J45" s="75"/>
      <c r="K45" s="76">
        <f t="shared" si="5"/>
        <v>0</v>
      </c>
      <c r="L45" s="75"/>
      <c r="M45" s="76">
        <f t="shared" si="6"/>
        <v>0</v>
      </c>
      <c r="N45" s="75"/>
      <c r="O45" s="76">
        <f t="shared" si="7"/>
        <v>0</v>
      </c>
      <c r="P45" s="75"/>
      <c r="Q45" s="76">
        <f t="shared" si="8"/>
        <v>0</v>
      </c>
      <c r="R45" s="75"/>
      <c r="S45" s="76">
        <f t="shared" si="9"/>
        <v>0</v>
      </c>
      <c r="T45" s="84">
        <f t="shared" si="1"/>
        <v>0</v>
      </c>
    </row>
    <row r="46" spans="1:20" ht="15" customHeight="1" x14ac:dyDescent="0.2">
      <c r="A46" s="86" t="s">
        <v>190</v>
      </c>
      <c r="B46" t="str">
        <f>IF($A46="","",INDEX('MA-Liste'!$D:$D,MATCH($A46,'MA-Liste'!$M:$M,FALSE)))</f>
        <v>AeBo</v>
      </c>
      <c r="C46" s="4" t="str">
        <f ca="1">IF($A46="","",INDEX(INDIRECT("'MA-Liste'!"&amp;$C$11),MATCH($A46,'MA-Liste'!$M:$M,FALSE)))</f>
        <v>C</v>
      </c>
      <c r="D46" s="19">
        <f t="shared" ca="1" si="0"/>
        <v>118</v>
      </c>
      <c r="E46" s="20">
        <f t="shared" si="2"/>
        <v>0</v>
      </c>
      <c r="F46" s="106"/>
      <c r="G46" s="76">
        <f t="shared" ca="1" si="3"/>
        <v>0</v>
      </c>
      <c r="H46" s="75"/>
      <c r="I46" s="76">
        <f t="shared" ca="1" si="4"/>
        <v>0</v>
      </c>
      <c r="J46" s="75"/>
      <c r="K46" s="76">
        <f t="shared" ca="1" si="5"/>
        <v>0</v>
      </c>
      <c r="L46" s="75"/>
      <c r="M46" s="76">
        <f t="shared" ca="1" si="6"/>
        <v>0</v>
      </c>
      <c r="N46" s="75"/>
      <c r="O46" s="76">
        <f t="shared" ca="1" si="7"/>
        <v>0</v>
      </c>
      <c r="P46" s="75"/>
      <c r="Q46" s="76">
        <f t="shared" ca="1" si="8"/>
        <v>0</v>
      </c>
      <c r="R46" s="75"/>
      <c r="S46" s="76">
        <f t="shared" ca="1" si="9"/>
        <v>0</v>
      </c>
      <c r="T46" s="84">
        <f t="shared" ca="1" si="1"/>
        <v>0</v>
      </c>
    </row>
    <row r="47" spans="1:20" ht="15" customHeight="1" x14ac:dyDescent="0.2">
      <c r="A47" s="86" t="s">
        <v>216</v>
      </c>
      <c r="B47" t="s">
        <v>66</v>
      </c>
      <c r="C47" s="4" t="s">
        <v>7</v>
      </c>
      <c r="D47" s="19">
        <v>75</v>
      </c>
      <c r="E47" s="20">
        <f t="shared" si="2"/>
        <v>7.5</v>
      </c>
      <c r="F47" s="106"/>
      <c r="G47" s="76">
        <f t="shared" si="3"/>
        <v>0</v>
      </c>
      <c r="H47" s="75"/>
      <c r="I47" s="76">
        <f t="shared" si="4"/>
        <v>0</v>
      </c>
      <c r="J47" s="75"/>
      <c r="K47" s="76">
        <f t="shared" si="5"/>
        <v>0</v>
      </c>
      <c r="L47" s="75"/>
      <c r="M47" s="76">
        <f t="shared" si="6"/>
        <v>0</v>
      </c>
      <c r="N47" s="75"/>
      <c r="O47" s="76">
        <f t="shared" si="7"/>
        <v>0</v>
      </c>
      <c r="P47" s="75">
        <v>7.5</v>
      </c>
      <c r="Q47" s="76">
        <f t="shared" si="8"/>
        <v>562.5</v>
      </c>
      <c r="R47" s="75"/>
      <c r="S47" s="76">
        <f t="shared" si="9"/>
        <v>0</v>
      </c>
      <c r="T47" s="84">
        <f t="shared" si="1"/>
        <v>562.5</v>
      </c>
    </row>
    <row r="48" spans="1:20" ht="15" customHeight="1" x14ac:dyDescent="0.2">
      <c r="A48" s="86" t="s">
        <v>219</v>
      </c>
      <c r="B48" t="s">
        <v>66</v>
      </c>
      <c r="C48" s="4" t="s">
        <v>6</v>
      </c>
      <c r="D48" s="19">
        <v>100</v>
      </c>
      <c r="E48" s="20">
        <f t="shared" si="2"/>
        <v>0</v>
      </c>
      <c r="F48" s="106"/>
      <c r="G48" s="76">
        <f t="shared" si="3"/>
        <v>0</v>
      </c>
      <c r="H48" s="75"/>
      <c r="I48" s="76">
        <f t="shared" si="4"/>
        <v>0</v>
      </c>
      <c r="J48" s="75"/>
      <c r="K48" s="76">
        <f t="shared" si="5"/>
        <v>0</v>
      </c>
      <c r="L48" s="75"/>
      <c r="M48" s="76">
        <f t="shared" si="6"/>
        <v>0</v>
      </c>
      <c r="N48" s="75"/>
      <c r="O48" s="76">
        <f t="shared" si="7"/>
        <v>0</v>
      </c>
      <c r="P48" s="75"/>
      <c r="Q48" s="76">
        <f t="shared" si="8"/>
        <v>0</v>
      </c>
      <c r="R48" s="75"/>
      <c r="S48" s="76">
        <f t="shared" si="9"/>
        <v>0</v>
      </c>
      <c r="T48" s="84">
        <f t="shared" si="1"/>
        <v>0</v>
      </c>
    </row>
    <row r="49" spans="1:20" ht="15" customHeight="1" x14ac:dyDescent="0.2">
      <c r="A49" s="86" t="s">
        <v>193</v>
      </c>
      <c r="B49" t="str">
        <f>IF($A49="","",INDEX('MA-Liste'!$D:$D,MATCH($A49,'MA-Liste'!$M:$M,FALSE)))</f>
        <v>AeBo</v>
      </c>
      <c r="C49" s="4" t="str">
        <f ca="1">IF($A49="","",INDEX(INDIRECT("'MA-Liste'!"&amp;$C$11),MATCH($A49,'MA-Liste'!$M:$M,FALSE)))</f>
        <v>B</v>
      </c>
      <c r="D49" s="19">
        <f t="shared" ca="1" si="0"/>
        <v>140</v>
      </c>
      <c r="E49" s="20">
        <f t="shared" si="2"/>
        <v>0</v>
      </c>
      <c r="F49" s="106"/>
      <c r="G49" s="76">
        <f t="shared" ca="1" si="3"/>
        <v>0</v>
      </c>
      <c r="H49" s="75"/>
      <c r="I49" s="76">
        <f t="shared" ca="1" si="4"/>
        <v>0</v>
      </c>
      <c r="J49" s="75"/>
      <c r="K49" s="76">
        <f t="shared" ca="1" si="5"/>
        <v>0</v>
      </c>
      <c r="L49" s="75"/>
      <c r="M49" s="76">
        <f t="shared" ca="1" si="6"/>
        <v>0</v>
      </c>
      <c r="N49" s="75"/>
      <c r="O49" s="76">
        <f t="shared" ca="1" si="7"/>
        <v>0</v>
      </c>
      <c r="P49" s="75"/>
      <c r="Q49" s="76">
        <f t="shared" ca="1" si="8"/>
        <v>0</v>
      </c>
      <c r="R49" s="75"/>
      <c r="S49" s="76">
        <f t="shared" ca="1" si="9"/>
        <v>0</v>
      </c>
      <c r="T49" s="84">
        <f t="shared" ca="1" si="1"/>
        <v>0</v>
      </c>
    </row>
    <row r="50" spans="1:20" ht="15" customHeight="1" x14ac:dyDescent="0.2">
      <c r="A50" s="86" t="s">
        <v>222</v>
      </c>
      <c r="B50" s="14" t="s">
        <v>66</v>
      </c>
      <c r="C50" s="18" t="s">
        <v>6</v>
      </c>
      <c r="D50" s="19">
        <v>100</v>
      </c>
      <c r="E50" s="20">
        <f t="shared" si="2"/>
        <v>0</v>
      </c>
      <c r="F50" s="106"/>
      <c r="G50" s="76">
        <f t="shared" si="3"/>
        <v>0</v>
      </c>
      <c r="H50" s="75"/>
      <c r="I50" s="76">
        <f t="shared" si="4"/>
        <v>0</v>
      </c>
      <c r="J50" s="75"/>
      <c r="K50" s="76">
        <f t="shared" si="5"/>
        <v>0</v>
      </c>
      <c r="L50" s="75"/>
      <c r="M50" s="76">
        <f t="shared" si="6"/>
        <v>0</v>
      </c>
      <c r="N50" s="75"/>
      <c r="O50" s="76">
        <f t="shared" si="7"/>
        <v>0</v>
      </c>
      <c r="P50" s="75"/>
      <c r="Q50" s="76">
        <f t="shared" si="8"/>
        <v>0</v>
      </c>
      <c r="R50" s="75"/>
      <c r="S50" s="76">
        <f t="shared" si="9"/>
        <v>0</v>
      </c>
      <c r="T50" s="84">
        <f t="shared" si="1"/>
        <v>0</v>
      </c>
    </row>
    <row r="51" spans="1:20" ht="15" customHeight="1" x14ac:dyDescent="0.2">
      <c r="A51" s="86" t="s">
        <v>223</v>
      </c>
      <c r="B51" s="14" t="s">
        <v>66</v>
      </c>
      <c r="C51" s="18" t="s">
        <v>8</v>
      </c>
      <c r="D51" s="19">
        <v>60</v>
      </c>
      <c r="E51" s="20">
        <f t="shared" si="2"/>
        <v>0</v>
      </c>
      <c r="F51" s="106"/>
      <c r="G51" s="76">
        <f t="shared" si="3"/>
        <v>0</v>
      </c>
      <c r="H51" s="75"/>
      <c r="I51" s="76">
        <f t="shared" si="4"/>
        <v>0</v>
      </c>
      <c r="J51" s="75"/>
      <c r="K51" s="76">
        <f t="shared" si="5"/>
        <v>0</v>
      </c>
      <c r="L51" s="75"/>
      <c r="M51" s="76">
        <f t="shared" si="6"/>
        <v>0</v>
      </c>
      <c r="N51" s="75"/>
      <c r="O51" s="76">
        <f t="shared" si="7"/>
        <v>0</v>
      </c>
      <c r="P51" s="75"/>
      <c r="Q51" s="76">
        <f t="shared" si="8"/>
        <v>0</v>
      </c>
      <c r="R51" s="75"/>
      <c r="S51" s="76">
        <f t="shared" si="9"/>
        <v>0</v>
      </c>
      <c r="T51" s="84">
        <f t="shared" si="1"/>
        <v>0</v>
      </c>
    </row>
    <row r="52" spans="1:20" ht="15" customHeight="1" x14ac:dyDescent="0.2">
      <c r="A52" s="86" t="s">
        <v>220</v>
      </c>
      <c r="B52" s="14" t="s">
        <v>66</v>
      </c>
      <c r="C52" s="18" t="s">
        <v>9</v>
      </c>
      <c r="D52" s="19">
        <v>35</v>
      </c>
      <c r="E52" s="20">
        <f t="shared" si="2"/>
        <v>0</v>
      </c>
      <c r="F52" s="106"/>
      <c r="G52" s="76">
        <f t="shared" si="3"/>
        <v>0</v>
      </c>
      <c r="H52" s="75"/>
      <c r="I52" s="76">
        <f t="shared" si="4"/>
        <v>0</v>
      </c>
      <c r="J52" s="75"/>
      <c r="K52" s="76">
        <f t="shared" si="5"/>
        <v>0</v>
      </c>
      <c r="L52" s="75"/>
      <c r="M52" s="76">
        <v>0</v>
      </c>
      <c r="N52" s="75"/>
      <c r="O52" s="76">
        <v>0</v>
      </c>
      <c r="P52" s="75"/>
      <c r="Q52" s="76">
        <f t="shared" si="8"/>
        <v>0</v>
      </c>
      <c r="R52" s="75"/>
      <c r="S52" s="76">
        <v>0</v>
      </c>
      <c r="T52" s="84">
        <f t="shared" si="1"/>
        <v>0</v>
      </c>
    </row>
    <row r="53" spans="1:20" ht="15" customHeight="1" x14ac:dyDescent="0.2">
      <c r="A53" s="86" t="s">
        <v>196</v>
      </c>
      <c r="B53" t="str">
        <f>IF($A53="","",INDEX('MA-Liste'!$D:$D,MATCH($A53,'MA-Liste'!$M:$M,FALSE)))</f>
        <v>AeBo</v>
      </c>
      <c r="C53" s="4" t="str">
        <f ca="1">IF($A53="","",INDEX(INDIRECT("'MA-Liste'!"&amp;$C$11),MATCH($A53,'MA-Liste'!$M:$M,FALSE)))</f>
        <v>D</v>
      </c>
      <c r="D53" s="19">
        <f t="shared" ca="1" si="0"/>
        <v>100</v>
      </c>
      <c r="E53" s="20">
        <f t="shared" si="2"/>
        <v>0</v>
      </c>
      <c r="F53" s="106"/>
      <c r="G53" s="76">
        <f t="shared" ca="1" si="3"/>
        <v>0</v>
      </c>
      <c r="H53" s="75"/>
      <c r="I53" s="76">
        <f t="shared" ca="1" si="4"/>
        <v>0</v>
      </c>
      <c r="J53" s="75"/>
      <c r="K53" s="76">
        <f t="shared" ca="1" si="5"/>
        <v>0</v>
      </c>
      <c r="L53" s="75"/>
      <c r="M53" s="76">
        <v>0</v>
      </c>
      <c r="N53" s="75"/>
      <c r="O53" s="76">
        <f t="shared" ca="1" si="7"/>
        <v>0</v>
      </c>
      <c r="P53" s="75"/>
      <c r="Q53" s="76">
        <f t="shared" ca="1" si="8"/>
        <v>0</v>
      </c>
      <c r="R53" s="75"/>
      <c r="S53" s="76">
        <f t="shared" ca="1" si="9"/>
        <v>0</v>
      </c>
      <c r="T53" s="84">
        <f t="shared" ca="1" si="1"/>
        <v>0</v>
      </c>
    </row>
    <row r="54" spans="1:20" ht="15" customHeight="1" x14ac:dyDescent="0.2">
      <c r="A54" s="86" t="s">
        <v>218</v>
      </c>
      <c r="B54" t="str">
        <f>IF($A54="","",INDEX('MA-Liste'!$D:$D,MATCH($A54,'MA-Liste'!$M:$M,FALSE)))</f>
        <v>AeBo</v>
      </c>
      <c r="C54" s="4" t="str">
        <f ca="1">IF($A54="","",INDEX(INDIRECT("'MA-Liste'!"&amp;$C$11),MATCH($A54,'MA-Liste'!$M:$M,FALSE)))</f>
        <v>D</v>
      </c>
      <c r="D54" s="19">
        <f t="shared" ca="1" si="0"/>
        <v>100</v>
      </c>
      <c r="E54" s="20">
        <f t="shared" si="2"/>
        <v>0</v>
      </c>
      <c r="F54" s="106"/>
      <c r="G54" s="76">
        <f t="shared" ca="1" si="3"/>
        <v>0</v>
      </c>
      <c r="H54" s="75"/>
      <c r="I54" s="76">
        <f t="shared" ca="1" si="4"/>
        <v>0</v>
      </c>
      <c r="J54" s="75"/>
      <c r="K54" s="76">
        <f t="shared" ca="1" si="5"/>
        <v>0</v>
      </c>
      <c r="L54" s="75"/>
      <c r="M54" s="76">
        <v>0</v>
      </c>
      <c r="N54" s="75"/>
      <c r="O54" s="76">
        <f t="shared" ca="1" si="7"/>
        <v>0</v>
      </c>
      <c r="P54" s="75"/>
      <c r="Q54" s="76">
        <f t="shared" ca="1" si="8"/>
        <v>0</v>
      </c>
      <c r="R54" s="75"/>
      <c r="S54" s="76">
        <f t="shared" ca="1" si="9"/>
        <v>0</v>
      </c>
      <c r="T54" s="84">
        <f t="shared" ca="1" si="1"/>
        <v>0</v>
      </c>
    </row>
    <row r="55" spans="1:20" ht="15" customHeight="1" x14ac:dyDescent="0.2">
      <c r="A55" s="86" t="s">
        <v>229</v>
      </c>
      <c r="B55" t="str">
        <f>IF($A55="","",INDEX('MA-Liste'!$D:$D,MATCH($A55,'MA-Liste'!$M:$M,FALSE)))</f>
        <v>AeBo</v>
      </c>
      <c r="C55" s="4" t="str">
        <f ca="1">IF($A55="","",INDEX(INDIRECT("'MA-Liste'!"&amp;$C$11),MATCH($A55,'MA-Liste'!$M:$M,FALSE)))</f>
        <v>B</v>
      </c>
      <c r="D55" s="19">
        <f t="shared" ca="1" si="0"/>
        <v>140</v>
      </c>
      <c r="E55" s="20">
        <f t="shared" si="2"/>
        <v>0</v>
      </c>
      <c r="F55" s="106"/>
      <c r="G55" s="76">
        <f t="shared" ca="1" si="3"/>
        <v>0</v>
      </c>
      <c r="H55" s="75"/>
      <c r="I55" s="76">
        <f t="shared" ca="1" si="4"/>
        <v>0</v>
      </c>
      <c r="J55" s="75"/>
      <c r="K55" s="76">
        <f t="shared" ca="1" si="5"/>
        <v>0</v>
      </c>
      <c r="L55" s="75"/>
      <c r="M55" s="76">
        <v>0</v>
      </c>
      <c r="N55" s="75"/>
      <c r="O55" s="76">
        <f t="shared" ca="1" si="7"/>
        <v>0</v>
      </c>
      <c r="P55" s="75"/>
      <c r="Q55" s="76">
        <f t="shared" ca="1" si="8"/>
        <v>0</v>
      </c>
      <c r="R55" s="75"/>
      <c r="S55" s="76">
        <f t="shared" ca="1" si="9"/>
        <v>0</v>
      </c>
      <c r="T55" s="84">
        <f t="shared" ca="1" si="1"/>
        <v>0</v>
      </c>
    </row>
    <row r="56" spans="1:20" ht="15" customHeight="1" x14ac:dyDescent="0.2">
      <c r="A56" s="86" t="s">
        <v>165</v>
      </c>
      <c r="B56" t="str">
        <f>IF($A56="","",INDEX('MA-Liste'!$D:$D,MATCH($A56,'MA-Liste'!$M:$M,FALSE)))</f>
        <v>AeBo</v>
      </c>
      <c r="C56" s="4" t="str">
        <f ca="1">IF($A56="","",INDEX(INDIRECT("'MA-Liste'!"&amp;$C$11),MATCH($A56,'MA-Liste'!$M:$M,FALSE)))</f>
        <v>B</v>
      </c>
      <c r="D56" s="19">
        <f t="shared" ca="1" si="0"/>
        <v>140</v>
      </c>
      <c r="E56" s="20">
        <f t="shared" si="2"/>
        <v>0</v>
      </c>
      <c r="F56" s="106"/>
      <c r="G56" s="76">
        <f t="shared" ca="1" si="3"/>
        <v>0</v>
      </c>
      <c r="H56" s="75"/>
      <c r="I56" s="76">
        <f t="shared" ca="1" si="4"/>
        <v>0</v>
      </c>
      <c r="J56" s="75"/>
      <c r="K56" s="76">
        <f t="shared" ca="1" si="5"/>
        <v>0</v>
      </c>
      <c r="L56" s="75"/>
      <c r="M56" s="76">
        <v>0</v>
      </c>
      <c r="N56" s="75"/>
      <c r="O56" s="76">
        <f t="shared" ca="1" si="7"/>
        <v>0</v>
      </c>
      <c r="P56" s="75"/>
      <c r="Q56" s="76">
        <f t="shared" ca="1" si="8"/>
        <v>0</v>
      </c>
      <c r="R56" s="75"/>
      <c r="S56" s="76">
        <f t="shared" ca="1" si="9"/>
        <v>0</v>
      </c>
      <c r="T56" s="84">
        <f t="shared" ca="1" si="1"/>
        <v>0</v>
      </c>
    </row>
    <row r="57" spans="1:20" ht="15" customHeight="1" x14ac:dyDescent="0.2">
      <c r="A57" s="86" t="s">
        <v>230</v>
      </c>
      <c r="B57" t="str">
        <f>IF($A57="","",INDEX('MA-Liste'!$D:$D,MATCH($A57,'MA-Liste'!$M:$M,FALSE)))</f>
        <v>AeBo</v>
      </c>
      <c r="C57" s="4" t="str">
        <f ca="1">IF($A57="","",INDEX(INDIRECT("'MA-Liste'!"&amp;$C$11),MATCH($A57,'MA-Liste'!$M:$M,FALSE)))</f>
        <v>C</v>
      </c>
      <c r="D57" s="19">
        <f t="shared" ca="1" si="0"/>
        <v>118</v>
      </c>
      <c r="E57" s="20">
        <f t="shared" si="2"/>
        <v>0</v>
      </c>
      <c r="F57" s="106"/>
      <c r="G57" s="76">
        <f t="shared" ca="1" si="3"/>
        <v>0</v>
      </c>
      <c r="H57" s="75"/>
      <c r="I57" s="76">
        <f t="shared" ca="1" si="4"/>
        <v>0</v>
      </c>
      <c r="J57" s="75"/>
      <c r="K57" s="76">
        <f t="shared" ca="1" si="5"/>
        <v>0</v>
      </c>
      <c r="L57" s="75"/>
      <c r="M57" s="76">
        <v>0</v>
      </c>
      <c r="N57" s="75"/>
      <c r="O57" s="76">
        <f t="shared" ca="1" si="7"/>
        <v>0</v>
      </c>
      <c r="P57" s="75"/>
      <c r="Q57" s="76">
        <f t="shared" ca="1" si="8"/>
        <v>0</v>
      </c>
      <c r="R57" s="75"/>
      <c r="S57" s="76">
        <f t="shared" ca="1" si="9"/>
        <v>0</v>
      </c>
      <c r="T57" s="84">
        <f t="shared" ca="1" si="1"/>
        <v>0</v>
      </c>
    </row>
    <row r="58" spans="1:20" ht="15" customHeight="1" x14ac:dyDescent="0.2">
      <c r="A58" s="86" t="s">
        <v>241</v>
      </c>
      <c r="B58" t="s">
        <v>66</v>
      </c>
      <c r="C58" s="4" t="str">
        <f ca="1">IF($A58="","",INDEX(INDIRECT("'MA-Liste'!"&amp;$C$11),MATCH($A58,'MA-Liste'!$M:$M,FALSE)))</f>
        <v>G</v>
      </c>
      <c r="D58" s="19">
        <f t="shared" ca="1" si="0"/>
        <v>35</v>
      </c>
      <c r="E58" s="20">
        <f t="shared" si="2"/>
        <v>0</v>
      </c>
      <c r="F58" s="106"/>
      <c r="G58" s="76">
        <f t="shared" ca="1" si="3"/>
        <v>0</v>
      </c>
      <c r="H58" s="75"/>
      <c r="I58" s="76">
        <f t="shared" ca="1" si="4"/>
        <v>0</v>
      </c>
      <c r="J58" s="75"/>
      <c r="K58" s="76">
        <f t="shared" ca="1" si="5"/>
        <v>0</v>
      </c>
      <c r="L58" s="75"/>
      <c r="M58" s="76">
        <v>0</v>
      </c>
      <c r="N58" s="75"/>
      <c r="O58" s="76">
        <f t="shared" ca="1" si="7"/>
        <v>0</v>
      </c>
      <c r="P58" s="75"/>
      <c r="Q58" s="76">
        <f t="shared" ca="1" si="8"/>
        <v>0</v>
      </c>
      <c r="R58" s="75"/>
      <c r="S58" s="76">
        <f t="shared" ca="1" si="9"/>
        <v>0</v>
      </c>
      <c r="T58" s="84">
        <f t="shared" ca="1" si="1"/>
        <v>0</v>
      </c>
    </row>
    <row r="59" spans="1:20" ht="15" customHeight="1" x14ac:dyDescent="0.2">
      <c r="A59" s="86" t="s">
        <v>232</v>
      </c>
      <c r="B59" t="str">
        <f>IF($A59="","",INDEX('MA-Liste'!$D:$D,MATCH($A59,'MA-Liste'!$M:$M,FALSE)))</f>
        <v>AeBo</v>
      </c>
      <c r="C59" s="4" t="str">
        <f ca="1">IF($A59="","",INDEX(INDIRECT("'MA-Liste'!"&amp;$C$11),MATCH($A59,'MA-Liste'!$M:$M,FALSE)))</f>
        <v>G</v>
      </c>
      <c r="D59" s="19">
        <f t="shared" ca="1" si="0"/>
        <v>35</v>
      </c>
      <c r="E59" s="20">
        <f t="shared" si="2"/>
        <v>0</v>
      </c>
      <c r="F59" s="106"/>
      <c r="G59" s="76">
        <f t="shared" ca="1" si="3"/>
        <v>0</v>
      </c>
      <c r="H59" s="75"/>
      <c r="I59" s="76">
        <f t="shared" ca="1" si="4"/>
        <v>0</v>
      </c>
      <c r="J59" s="75"/>
      <c r="K59" s="76">
        <f t="shared" ca="1" si="5"/>
        <v>0</v>
      </c>
      <c r="L59" s="75"/>
      <c r="M59" s="76">
        <v>0</v>
      </c>
      <c r="N59" s="75"/>
      <c r="O59" s="76">
        <f t="shared" ca="1" si="7"/>
        <v>0</v>
      </c>
      <c r="P59" s="75"/>
      <c r="Q59" s="76">
        <f t="shared" ca="1" si="8"/>
        <v>0</v>
      </c>
      <c r="R59" s="75"/>
      <c r="S59" s="76">
        <f t="shared" ca="1" si="9"/>
        <v>0</v>
      </c>
      <c r="T59" s="84">
        <f t="shared" ca="1" si="1"/>
        <v>0</v>
      </c>
    </row>
    <row r="60" spans="1:20" ht="15" customHeight="1" x14ac:dyDescent="0.2">
      <c r="A60" s="86" t="s">
        <v>237</v>
      </c>
      <c r="B60" t="s">
        <v>66</v>
      </c>
      <c r="C60" s="4" t="s">
        <v>7</v>
      </c>
      <c r="D60" s="19">
        <f t="shared" si="0"/>
        <v>75</v>
      </c>
      <c r="E60" s="20">
        <f t="shared" si="2"/>
        <v>0</v>
      </c>
      <c r="F60" s="106"/>
      <c r="G60" s="76">
        <f t="shared" si="3"/>
        <v>0</v>
      </c>
      <c r="H60" s="75"/>
      <c r="I60" s="76">
        <f t="shared" si="4"/>
        <v>0</v>
      </c>
      <c r="J60" s="75"/>
      <c r="K60" s="76">
        <f t="shared" si="5"/>
        <v>0</v>
      </c>
      <c r="L60" s="75"/>
      <c r="M60" s="76">
        <v>0</v>
      </c>
      <c r="N60" s="75"/>
      <c r="O60" s="76">
        <f t="shared" si="7"/>
        <v>0</v>
      </c>
      <c r="P60" s="75"/>
      <c r="Q60" s="76">
        <f t="shared" si="8"/>
        <v>0</v>
      </c>
      <c r="R60" s="75"/>
      <c r="S60" s="76">
        <f t="shared" si="9"/>
        <v>0</v>
      </c>
      <c r="T60" s="84">
        <f t="shared" si="1"/>
        <v>0</v>
      </c>
    </row>
    <row r="61" spans="1:20" ht="15" customHeight="1" x14ac:dyDescent="0.2">
      <c r="A61" s="86" t="s">
        <v>238</v>
      </c>
      <c r="B61" t="s">
        <v>66</v>
      </c>
      <c r="C61" s="4" t="s">
        <v>9</v>
      </c>
      <c r="D61" s="19">
        <f t="shared" si="0"/>
        <v>35</v>
      </c>
      <c r="E61" s="20">
        <f t="shared" si="2"/>
        <v>0</v>
      </c>
      <c r="F61" s="106"/>
      <c r="G61" s="76">
        <f t="shared" si="3"/>
        <v>0</v>
      </c>
      <c r="H61" s="75"/>
      <c r="I61" s="76">
        <f t="shared" si="4"/>
        <v>0</v>
      </c>
      <c r="J61" s="75"/>
      <c r="K61" s="76">
        <f t="shared" si="5"/>
        <v>0</v>
      </c>
      <c r="L61" s="75"/>
      <c r="M61" s="76">
        <v>0</v>
      </c>
      <c r="N61" s="75"/>
      <c r="O61" s="76">
        <f t="shared" si="7"/>
        <v>0</v>
      </c>
      <c r="P61" s="75"/>
      <c r="Q61" s="76">
        <f t="shared" si="8"/>
        <v>0</v>
      </c>
      <c r="R61" s="75"/>
      <c r="S61" s="76">
        <f t="shared" si="9"/>
        <v>0</v>
      </c>
      <c r="T61" s="84">
        <f t="shared" si="1"/>
        <v>0</v>
      </c>
    </row>
    <row r="62" spans="1:20" ht="15" customHeight="1" x14ac:dyDescent="0.2">
      <c r="A62" s="86" t="s">
        <v>233</v>
      </c>
      <c r="B62" t="str">
        <f>IF($A62="","",INDEX('MA-Liste'!$D:$D,MATCH($A62,'MA-Liste'!$M:$M,FALSE)))</f>
        <v>AeBo</v>
      </c>
      <c r="C62" s="4" t="str">
        <f ca="1">IF($A62="","",INDEX(INDIRECT("'MA-Liste'!"&amp;$C$11),MATCH($A62,'MA-Liste'!$M:$M,FALSE)))</f>
        <v>G</v>
      </c>
      <c r="D62" s="19">
        <f t="shared" ca="1" si="0"/>
        <v>35</v>
      </c>
      <c r="E62" s="20">
        <f t="shared" si="2"/>
        <v>0</v>
      </c>
      <c r="F62" s="106"/>
      <c r="G62" s="76">
        <f t="shared" ca="1" si="3"/>
        <v>0</v>
      </c>
      <c r="H62" s="75"/>
      <c r="I62" s="76">
        <f t="shared" ca="1" si="4"/>
        <v>0</v>
      </c>
      <c r="J62" s="75"/>
      <c r="K62" s="76">
        <f t="shared" ca="1" si="5"/>
        <v>0</v>
      </c>
      <c r="L62" s="75"/>
      <c r="M62" s="76">
        <v>0</v>
      </c>
      <c r="N62" s="75"/>
      <c r="O62" s="76">
        <f t="shared" ca="1" si="7"/>
        <v>0</v>
      </c>
      <c r="P62" s="75"/>
      <c r="Q62" s="76">
        <f t="shared" ca="1" si="8"/>
        <v>0</v>
      </c>
      <c r="R62" s="75"/>
      <c r="S62" s="76">
        <f t="shared" ca="1" si="9"/>
        <v>0</v>
      </c>
      <c r="T62" s="84">
        <f t="shared" ca="1" si="1"/>
        <v>0</v>
      </c>
    </row>
    <row r="63" spans="1:20" ht="15" customHeight="1" x14ac:dyDescent="0.2">
      <c r="A63" s="86" t="s">
        <v>246</v>
      </c>
      <c r="B63" t="s">
        <v>66</v>
      </c>
      <c r="C63" s="4" t="s">
        <v>6</v>
      </c>
      <c r="D63" s="19">
        <v>100</v>
      </c>
      <c r="E63" s="20">
        <f t="shared" si="2"/>
        <v>6.75</v>
      </c>
      <c r="F63" s="106">
        <v>4.75</v>
      </c>
      <c r="G63" s="76">
        <f t="shared" si="3"/>
        <v>475</v>
      </c>
      <c r="H63" s="75">
        <v>1.5</v>
      </c>
      <c r="I63" s="76">
        <f t="shared" si="4"/>
        <v>150</v>
      </c>
      <c r="J63" s="75">
        <v>0.5</v>
      </c>
      <c r="K63" s="76">
        <f t="shared" si="5"/>
        <v>50</v>
      </c>
      <c r="L63" s="75"/>
      <c r="M63" s="76">
        <v>0</v>
      </c>
      <c r="N63" s="75"/>
      <c r="O63" s="76">
        <f t="shared" si="7"/>
        <v>0</v>
      </c>
      <c r="P63" s="75"/>
      <c r="Q63" s="76">
        <f t="shared" si="8"/>
        <v>0</v>
      </c>
      <c r="R63" s="75"/>
      <c r="S63" s="76">
        <f t="shared" si="9"/>
        <v>0</v>
      </c>
      <c r="T63" s="84">
        <f t="shared" si="1"/>
        <v>675</v>
      </c>
    </row>
    <row r="64" spans="1:20" ht="15" customHeight="1" x14ac:dyDescent="0.2">
      <c r="A64" s="86" t="s">
        <v>247</v>
      </c>
      <c r="B64" t="s">
        <v>66</v>
      </c>
      <c r="C64" s="4" t="s">
        <v>6</v>
      </c>
      <c r="D64" s="19">
        <v>100</v>
      </c>
      <c r="E64" s="20">
        <f t="shared" si="2"/>
        <v>0</v>
      </c>
      <c r="F64" s="106"/>
      <c r="G64" s="76">
        <f t="shared" si="3"/>
        <v>0</v>
      </c>
      <c r="H64" s="75"/>
      <c r="I64" s="76">
        <f t="shared" si="4"/>
        <v>0</v>
      </c>
      <c r="J64" s="75"/>
      <c r="K64" s="76">
        <f t="shared" si="5"/>
        <v>0</v>
      </c>
      <c r="L64" s="75"/>
      <c r="M64" s="76">
        <v>0</v>
      </c>
      <c r="N64" s="75"/>
      <c r="O64" s="76">
        <f t="shared" si="7"/>
        <v>0</v>
      </c>
      <c r="P64" s="75"/>
      <c r="Q64" s="76">
        <f t="shared" si="8"/>
        <v>0</v>
      </c>
      <c r="R64" s="75"/>
      <c r="S64" s="76">
        <f t="shared" si="9"/>
        <v>0</v>
      </c>
      <c r="T64" s="84">
        <f t="shared" si="1"/>
        <v>0</v>
      </c>
    </row>
    <row r="65" spans="1:20" ht="15" customHeight="1" x14ac:dyDescent="0.2">
      <c r="A65" s="86" t="s">
        <v>252</v>
      </c>
      <c r="B65" t="s">
        <v>253</v>
      </c>
      <c r="C65" s="4" t="s">
        <v>9</v>
      </c>
      <c r="D65" s="19">
        <v>35</v>
      </c>
      <c r="E65" s="20">
        <f t="shared" si="2"/>
        <v>0</v>
      </c>
      <c r="F65" s="106"/>
      <c r="G65" s="76">
        <f t="shared" si="3"/>
        <v>0</v>
      </c>
      <c r="H65" s="75"/>
      <c r="I65" s="76">
        <f t="shared" si="4"/>
        <v>0</v>
      </c>
      <c r="J65" s="75"/>
      <c r="K65" s="76">
        <f t="shared" si="5"/>
        <v>0</v>
      </c>
      <c r="L65" s="75"/>
      <c r="M65" s="76">
        <v>0</v>
      </c>
      <c r="N65" s="75"/>
      <c r="O65" s="76">
        <f t="shared" si="7"/>
        <v>0</v>
      </c>
      <c r="P65" s="75"/>
      <c r="Q65" s="76">
        <f t="shared" si="8"/>
        <v>0</v>
      </c>
      <c r="R65" s="75"/>
      <c r="S65" s="76">
        <f t="shared" si="9"/>
        <v>0</v>
      </c>
      <c r="T65" s="84">
        <f t="shared" si="1"/>
        <v>0</v>
      </c>
    </row>
    <row r="66" spans="1:20" ht="15" customHeight="1" x14ac:dyDescent="0.2">
      <c r="A66" s="86" t="s">
        <v>249</v>
      </c>
      <c r="B66" t="s">
        <v>66</v>
      </c>
      <c r="C66" s="4" t="s">
        <v>4</v>
      </c>
      <c r="D66" s="19">
        <v>140</v>
      </c>
      <c r="E66" s="20">
        <f t="shared" si="2"/>
        <v>0</v>
      </c>
      <c r="F66" s="106"/>
      <c r="G66" s="76">
        <f t="shared" si="3"/>
        <v>0</v>
      </c>
      <c r="H66" s="75"/>
      <c r="I66" s="76">
        <f t="shared" si="4"/>
        <v>0</v>
      </c>
      <c r="J66" s="75"/>
      <c r="K66" s="76">
        <f t="shared" si="5"/>
        <v>0</v>
      </c>
      <c r="L66" s="75"/>
      <c r="M66" s="76">
        <v>0</v>
      </c>
      <c r="N66" s="75"/>
      <c r="O66" s="76">
        <f t="shared" si="7"/>
        <v>0</v>
      </c>
      <c r="P66" s="75"/>
      <c r="Q66" s="76">
        <f t="shared" si="8"/>
        <v>0</v>
      </c>
      <c r="R66" s="75"/>
      <c r="S66" s="76">
        <f t="shared" si="9"/>
        <v>0</v>
      </c>
      <c r="T66" s="84">
        <f t="shared" si="1"/>
        <v>0</v>
      </c>
    </row>
    <row r="67" spans="1:20" ht="15" customHeight="1" x14ac:dyDescent="0.2">
      <c r="A67" s="86" t="s">
        <v>231</v>
      </c>
      <c r="B67" t="str">
        <f>IF($A67="","",INDEX('MA-Liste'!$D:$D,MATCH($A67,'MA-Liste'!$M:$M,FALSE)))</f>
        <v>AeBo</v>
      </c>
      <c r="C67" s="4" t="str">
        <f ca="1">IF($A67="","",INDEX(INDIRECT("'MA-Liste'!"&amp;$C$11),MATCH($A67,'MA-Liste'!$M:$M,FALSE)))</f>
        <v>D</v>
      </c>
      <c r="D67" s="19">
        <f t="shared" ca="1" si="0"/>
        <v>100</v>
      </c>
      <c r="E67" s="20">
        <f t="shared" si="2"/>
        <v>0</v>
      </c>
      <c r="F67" s="106"/>
      <c r="G67" s="76">
        <f t="shared" ca="1" si="3"/>
        <v>0</v>
      </c>
      <c r="H67" s="75"/>
      <c r="I67" s="76">
        <f t="shared" ca="1" si="4"/>
        <v>0</v>
      </c>
      <c r="J67" s="75"/>
      <c r="K67" s="76">
        <f t="shared" ca="1" si="5"/>
        <v>0</v>
      </c>
      <c r="L67" s="75"/>
      <c r="M67" s="76">
        <v>0</v>
      </c>
      <c r="N67" s="75"/>
      <c r="O67" s="76">
        <f t="shared" ca="1" si="7"/>
        <v>0</v>
      </c>
      <c r="P67" s="75"/>
      <c r="Q67" s="76">
        <f t="shared" ca="1" si="8"/>
        <v>0</v>
      </c>
      <c r="R67" s="75"/>
      <c r="S67" s="76">
        <f t="shared" ca="1" si="9"/>
        <v>0</v>
      </c>
      <c r="T67" s="84">
        <f t="shared" ca="1" si="1"/>
        <v>0</v>
      </c>
    </row>
    <row r="68" spans="1:20" ht="15" customHeight="1" x14ac:dyDescent="0.2">
      <c r="A68" s="86" t="s">
        <v>255</v>
      </c>
      <c r="B68" s="14" t="s">
        <v>66</v>
      </c>
      <c r="C68" s="18" t="s">
        <v>8</v>
      </c>
      <c r="D68" s="19">
        <v>60</v>
      </c>
      <c r="E68" s="20">
        <f t="shared" si="2"/>
        <v>2.5</v>
      </c>
      <c r="F68" s="106">
        <v>1.5</v>
      </c>
      <c r="G68" s="76">
        <f t="shared" si="3"/>
        <v>90</v>
      </c>
      <c r="H68" s="75"/>
      <c r="I68" s="76">
        <f t="shared" si="4"/>
        <v>0</v>
      </c>
      <c r="J68" s="75">
        <v>1</v>
      </c>
      <c r="K68" s="76">
        <f t="shared" si="5"/>
        <v>60</v>
      </c>
      <c r="L68" s="75"/>
      <c r="M68" s="76">
        <v>0</v>
      </c>
      <c r="N68" s="75"/>
      <c r="O68" s="76">
        <f t="shared" si="7"/>
        <v>0</v>
      </c>
      <c r="P68" s="75"/>
      <c r="Q68" s="76">
        <f t="shared" si="8"/>
        <v>0</v>
      </c>
      <c r="R68" s="75"/>
      <c r="S68" s="76">
        <f t="shared" si="9"/>
        <v>0</v>
      </c>
      <c r="T68" s="84">
        <f t="shared" si="1"/>
        <v>150</v>
      </c>
    </row>
    <row r="69" spans="1:20" ht="15" customHeight="1" x14ac:dyDescent="0.2">
      <c r="A69" s="92" t="s">
        <v>256</v>
      </c>
      <c r="B69" s="14" t="s">
        <v>66</v>
      </c>
      <c r="C69" s="18" t="s">
        <v>6</v>
      </c>
      <c r="D69" s="19">
        <v>100</v>
      </c>
      <c r="E69" s="20">
        <f t="shared" si="2"/>
        <v>0</v>
      </c>
      <c r="F69" s="106"/>
      <c r="G69" s="76">
        <f t="shared" si="3"/>
        <v>0</v>
      </c>
      <c r="H69" s="75"/>
      <c r="I69" s="76">
        <f t="shared" si="4"/>
        <v>0</v>
      </c>
      <c r="J69" s="75"/>
      <c r="K69" s="76">
        <f t="shared" si="5"/>
        <v>0</v>
      </c>
      <c r="L69" s="75"/>
      <c r="M69" s="76">
        <v>0</v>
      </c>
      <c r="N69" s="75"/>
      <c r="O69" s="76">
        <f t="shared" si="7"/>
        <v>0</v>
      </c>
      <c r="P69" s="75"/>
      <c r="Q69" s="76">
        <f t="shared" si="8"/>
        <v>0</v>
      </c>
      <c r="R69" s="75"/>
      <c r="S69" s="76">
        <f t="shared" si="9"/>
        <v>0</v>
      </c>
      <c r="T69" s="84">
        <f t="shared" si="1"/>
        <v>0</v>
      </c>
    </row>
    <row r="70" spans="1:20" ht="15" customHeight="1" x14ac:dyDescent="0.2">
      <c r="A70" s="92" t="s">
        <v>257</v>
      </c>
      <c r="B70" s="14" t="s">
        <v>66</v>
      </c>
      <c r="C70" s="18" t="s">
        <v>8</v>
      </c>
      <c r="D70" s="19">
        <v>60</v>
      </c>
      <c r="E70" s="20">
        <f t="shared" si="2"/>
        <v>0</v>
      </c>
      <c r="F70" s="106"/>
      <c r="G70" s="76">
        <f t="shared" si="3"/>
        <v>0</v>
      </c>
      <c r="H70" s="75"/>
      <c r="I70" s="76">
        <f t="shared" si="4"/>
        <v>0</v>
      </c>
      <c r="J70" s="75"/>
      <c r="K70" s="76">
        <f t="shared" si="5"/>
        <v>0</v>
      </c>
      <c r="L70" s="75"/>
      <c r="M70" s="76">
        <v>0</v>
      </c>
      <c r="N70" s="75"/>
      <c r="O70" s="76">
        <f t="shared" si="7"/>
        <v>0</v>
      </c>
      <c r="P70" s="75"/>
      <c r="Q70" s="76">
        <f t="shared" si="8"/>
        <v>0</v>
      </c>
      <c r="R70" s="75"/>
      <c r="S70" s="76">
        <f t="shared" si="9"/>
        <v>0</v>
      </c>
      <c r="T70" s="84">
        <f t="shared" si="1"/>
        <v>0</v>
      </c>
    </row>
    <row r="71" spans="1:20" ht="15" customHeight="1" x14ac:dyDescent="0.2">
      <c r="A71" s="92" t="s">
        <v>258</v>
      </c>
      <c r="B71" s="14" t="s">
        <v>66</v>
      </c>
      <c r="C71" s="18" t="s">
        <v>5</v>
      </c>
      <c r="D71" s="19">
        <v>118</v>
      </c>
      <c r="E71" s="20">
        <f t="shared" si="2"/>
        <v>19.5</v>
      </c>
      <c r="F71" s="106">
        <f>2+17.5</f>
        <v>19.5</v>
      </c>
      <c r="G71" s="76">
        <f t="shared" si="3"/>
        <v>2301</v>
      </c>
      <c r="H71" s="75"/>
      <c r="I71" s="76">
        <f t="shared" si="4"/>
        <v>0</v>
      </c>
      <c r="J71" s="75"/>
      <c r="K71" s="76">
        <f t="shared" si="5"/>
        <v>0</v>
      </c>
      <c r="L71" s="75"/>
      <c r="M71" s="76">
        <v>0</v>
      </c>
      <c r="N71" s="75"/>
      <c r="O71" s="76">
        <f t="shared" si="7"/>
        <v>0</v>
      </c>
      <c r="P71" s="75"/>
      <c r="Q71" s="76">
        <f t="shared" si="8"/>
        <v>0</v>
      </c>
      <c r="R71" s="75"/>
      <c r="S71" s="76">
        <f t="shared" si="9"/>
        <v>0</v>
      </c>
      <c r="T71" s="84">
        <f t="shared" si="1"/>
        <v>2301</v>
      </c>
    </row>
    <row r="72" spans="1:20" ht="15" customHeight="1" x14ac:dyDescent="0.2">
      <c r="A72" s="92" t="s">
        <v>259</v>
      </c>
      <c r="B72" s="14" t="s">
        <v>66</v>
      </c>
      <c r="C72" s="18" t="s">
        <v>5</v>
      </c>
      <c r="D72" s="19">
        <v>118</v>
      </c>
      <c r="E72" s="20">
        <f t="shared" si="2"/>
        <v>0</v>
      </c>
      <c r="F72" s="106"/>
      <c r="G72" s="76">
        <f t="shared" si="3"/>
        <v>0</v>
      </c>
      <c r="H72" s="75"/>
      <c r="I72" s="76">
        <f t="shared" si="4"/>
        <v>0</v>
      </c>
      <c r="J72" s="75"/>
      <c r="K72" s="76">
        <f t="shared" si="5"/>
        <v>0</v>
      </c>
      <c r="L72" s="75"/>
      <c r="M72" s="76">
        <v>0</v>
      </c>
      <c r="N72" s="75"/>
      <c r="O72" s="76">
        <f t="shared" si="7"/>
        <v>0</v>
      </c>
      <c r="P72" s="75"/>
      <c r="Q72" s="76">
        <f t="shared" si="8"/>
        <v>0</v>
      </c>
      <c r="R72" s="75"/>
      <c r="S72" s="76">
        <f t="shared" si="9"/>
        <v>0</v>
      </c>
      <c r="T72" s="84">
        <f t="shared" si="1"/>
        <v>0</v>
      </c>
    </row>
    <row r="73" spans="1:20" ht="15" customHeight="1" x14ac:dyDescent="0.2">
      <c r="A73" s="92" t="s">
        <v>260</v>
      </c>
      <c r="B73" s="14" t="s">
        <v>66</v>
      </c>
      <c r="C73" s="18" t="s">
        <v>5</v>
      </c>
      <c r="D73" s="19">
        <v>118</v>
      </c>
      <c r="E73" s="20">
        <f t="shared" si="2"/>
        <v>5.25</v>
      </c>
      <c r="F73" s="106"/>
      <c r="G73" s="76">
        <f t="shared" si="3"/>
        <v>0</v>
      </c>
      <c r="H73" s="75">
        <v>5.25</v>
      </c>
      <c r="I73" s="76">
        <f t="shared" si="4"/>
        <v>619.5</v>
      </c>
      <c r="J73" s="75"/>
      <c r="K73" s="76">
        <f t="shared" si="5"/>
        <v>0</v>
      </c>
      <c r="L73" s="75"/>
      <c r="M73" s="76">
        <v>0</v>
      </c>
      <c r="N73" s="75"/>
      <c r="O73" s="76">
        <f t="shared" si="7"/>
        <v>0</v>
      </c>
      <c r="P73" s="75"/>
      <c r="Q73" s="76">
        <f t="shared" si="8"/>
        <v>0</v>
      </c>
      <c r="R73" s="75"/>
      <c r="S73" s="76">
        <f t="shared" si="9"/>
        <v>0</v>
      </c>
      <c r="T73" s="84">
        <f t="shared" si="1"/>
        <v>619.5</v>
      </c>
    </row>
    <row r="74" spans="1:20" ht="15" customHeight="1" x14ac:dyDescent="0.2">
      <c r="A74" s="92" t="s">
        <v>267</v>
      </c>
      <c r="B74" s="14" t="s">
        <v>66</v>
      </c>
      <c r="C74" s="18" t="s">
        <v>6</v>
      </c>
      <c r="D74" s="19">
        <v>100</v>
      </c>
      <c r="E74" s="20">
        <f t="shared" si="2"/>
        <v>0</v>
      </c>
      <c r="F74" s="106"/>
      <c r="G74" s="76">
        <f t="shared" si="3"/>
        <v>0</v>
      </c>
      <c r="H74" s="75"/>
      <c r="I74" s="76">
        <f t="shared" si="4"/>
        <v>0</v>
      </c>
      <c r="J74" s="75"/>
      <c r="K74" s="76">
        <f t="shared" si="5"/>
        <v>0</v>
      </c>
      <c r="L74" s="75"/>
      <c r="M74" s="76">
        <v>0</v>
      </c>
      <c r="N74" s="75"/>
      <c r="O74" s="76">
        <f t="shared" si="7"/>
        <v>0</v>
      </c>
      <c r="P74" s="75"/>
      <c r="Q74" s="76">
        <f t="shared" si="8"/>
        <v>0</v>
      </c>
      <c r="R74" s="75"/>
      <c r="S74" s="76">
        <f t="shared" si="9"/>
        <v>0</v>
      </c>
      <c r="T74" s="84">
        <f t="shared" si="1"/>
        <v>0</v>
      </c>
    </row>
    <row r="75" spans="1:20" ht="15" customHeight="1" x14ac:dyDescent="0.2">
      <c r="A75" s="92" t="s">
        <v>263</v>
      </c>
      <c r="B75" s="14" t="s">
        <v>66</v>
      </c>
      <c r="C75" s="18" t="s">
        <v>6</v>
      </c>
      <c r="D75" s="19">
        <v>100</v>
      </c>
      <c r="E75" s="20">
        <f t="shared" si="2"/>
        <v>0</v>
      </c>
      <c r="F75" s="75"/>
      <c r="G75" s="76">
        <f>IF(D75="",0,D75*F75)</f>
        <v>0</v>
      </c>
      <c r="H75" s="75"/>
      <c r="I75" s="76">
        <f t="shared" si="4"/>
        <v>0</v>
      </c>
      <c r="J75" s="75"/>
      <c r="K75" s="76">
        <f t="shared" si="5"/>
        <v>0</v>
      </c>
      <c r="L75" s="75"/>
      <c r="M75" s="76">
        <v>0</v>
      </c>
      <c r="N75" s="75"/>
      <c r="O75" s="76">
        <f t="shared" si="7"/>
        <v>0</v>
      </c>
      <c r="P75" s="75"/>
      <c r="Q75" s="76">
        <f t="shared" si="8"/>
        <v>0</v>
      </c>
      <c r="R75" s="75"/>
      <c r="S75" s="76">
        <f t="shared" si="9"/>
        <v>0</v>
      </c>
      <c r="T75" s="84">
        <f t="shared" si="1"/>
        <v>0</v>
      </c>
    </row>
    <row r="76" spans="1:20" ht="15" customHeight="1" x14ac:dyDescent="0.2">
      <c r="A76" s="92" t="s">
        <v>268</v>
      </c>
      <c r="B76" t="str">
        <f>IF($A76="","",INDEX('MA-Liste'!$D:$D,MATCH($A76,'MA-Liste'!$M:$M,FALSE)))</f>
        <v>AeBo</v>
      </c>
      <c r="C76" s="4" t="str">
        <f ca="1">IF($A76="","",INDEX(INDIRECT("'MA-Liste'!"&amp;$C$11),MATCH($A76,'MA-Liste'!$M:$M,FALSE)))</f>
        <v>D</v>
      </c>
      <c r="D76" s="19">
        <f ca="1">IF(OR($C76="",$C76=0),"",VLOOKUP($C76,Ansätze,$D$11,FALSE))</f>
        <v>100</v>
      </c>
      <c r="E76" s="20">
        <f t="shared" si="2"/>
        <v>0</v>
      </c>
      <c r="F76" s="75"/>
      <c r="G76" s="76">
        <f ca="1">IF(D76="",0,D76*F76)</f>
        <v>0</v>
      </c>
      <c r="H76" s="75"/>
      <c r="I76" s="76">
        <f ca="1">IF(D76="",0,D76*H76)</f>
        <v>0</v>
      </c>
      <c r="J76" s="75"/>
      <c r="K76" s="76">
        <f ca="1">IF(D76="",0,D76*J76)</f>
        <v>0</v>
      </c>
      <c r="L76" s="75"/>
      <c r="M76" s="76">
        <v>0</v>
      </c>
      <c r="N76" s="75"/>
      <c r="O76" s="76">
        <f t="shared" ca="1" si="7"/>
        <v>0</v>
      </c>
      <c r="P76" s="75"/>
      <c r="Q76" s="76">
        <f t="shared" ca="1" si="8"/>
        <v>0</v>
      </c>
      <c r="R76" s="75"/>
      <c r="S76" s="76">
        <f t="shared" ca="1" si="9"/>
        <v>0</v>
      </c>
      <c r="T76" s="84">
        <f t="shared" ca="1" si="1"/>
        <v>0</v>
      </c>
    </row>
    <row r="77" spans="1:20" ht="15" customHeight="1" x14ac:dyDescent="0.2">
      <c r="A77" s="92" t="s">
        <v>271</v>
      </c>
      <c r="B77" t="str">
        <f>IF($A77="","",INDEX('MA-Liste'!$D:$D,MATCH($A77,'MA-Liste'!$M:$M,FALSE)))</f>
        <v>AeBo</v>
      </c>
      <c r="C77" s="4" t="str">
        <f ca="1">IF($A77="","",INDEX(INDIRECT("'MA-Liste'!"&amp;$C$11),MATCH($A77,'MA-Liste'!$M:$M,FALSE)))</f>
        <v>D</v>
      </c>
      <c r="D77" s="19">
        <f ca="1">IF(OR($C77="",$C77=0),"",VLOOKUP($C77,Ansätze,$D$11,FALSE))</f>
        <v>100</v>
      </c>
      <c r="E77" s="20">
        <f>F77+H77+J77+L77+N77+P77</f>
        <v>1.75</v>
      </c>
      <c r="F77" s="75"/>
      <c r="G77" s="76">
        <f ca="1">IF(D77="",0,D77*F77)</f>
        <v>0</v>
      </c>
      <c r="H77" s="75"/>
      <c r="I77" s="76">
        <f ca="1">IF(D77="",0,D77*H77)</f>
        <v>0</v>
      </c>
      <c r="J77" s="75">
        <v>1.75</v>
      </c>
      <c r="K77" s="76">
        <f ca="1">IF(D77="",0,D77*J77)</f>
        <v>175</v>
      </c>
      <c r="L77" s="75"/>
      <c r="M77" s="76">
        <v>0</v>
      </c>
      <c r="N77" s="75"/>
      <c r="O77" s="76">
        <f ca="1">IF(D77="",0,D77*N77)</f>
        <v>0</v>
      </c>
      <c r="P77" s="75"/>
      <c r="Q77" s="76">
        <f ca="1">IF(D77="",0,D77*P77)</f>
        <v>0</v>
      </c>
      <c r="R77" s="75"/>
      <c r="S77" s="76">
        <f ca="1">IF(D77="",0,R77*R77)</f>
        <v>0</v>
      </c>
      <c r="T77" s="84">
        <f ca="1">IF(D77="",0,D77*E77)</f>
        <v>175</v>
      </c>
    </row>
    <row r="78" spans="1:20" ht="15" customHeight="1" x14ac:dyDescent="0.2">
      <c r="A78" s="92" t="s">
        <v>266</v>
      </c>
      <c r="B78" s="14" t="s">
        <v>66</v>
      </c>
      <c r="C78" s="18" t="s">
        <v>6</v>
      </c>
      <c r="D78" s="19">
        <v>100</v>
      </c>
      <c r="E78" s="20">
        <f t="shared" si="2"/>
        <v>0</v>
      </c>
      <c r="F78" s="75"/>
      <c r="G78" s="76">
        <f t="shared" si="3"/>
        <v>0</v>
      </c>
      <c r="H78" s="75"/>
      <c r="I78" s="76">
        <f t="shared" si="4"/>
        <v>0</v>
      </c>
      <c r="J78" s="75"/>
      <c r="K78" s="76">
        <f t="shared" si="5"/>
        <v>0</v>
      </c>
      <c r="L78" s="75"/>
      <c r="M78" s="76">
        <v>0</v>
      </c>
      <c r="N78" s="75"/>
      <c r="O78" s="76">
        <f t="shared" si="7"/>
        <v>0</v>
      </c>
      <c r="P78" s="75"/>
      <c r="Q78" s="76">
        <f t="shared" si="8"/>
        <v>0</v>
      </c>
      <c r="R78" s="75"/>
      <c r="S78" s="76">
        <f t="shared" si="9"/>
        <v>0</v>
      </c>
      <c r="T78" s="84">
        <f t="shared" si="1"/>
        <v>0</v>
      </c>
    </row>
    <row r="79" spans="1:20" ht="15" customHeight="1" x14ac:dyDescent="0.2">
      <c r="A79" s="86"/>
      <c r="D79" s="19"/>
      <c r="E79" s="20">
        <f t="shared" si="2"/>
        <v>0</v>
      </c>
      <c r="F79" s="75"/>
      <c r="G79" s="76">
        <f t="shared" si="3"/>
        <v>0</v>
      </c>
      <c r="H79" s="75"/>
      <c r="I79" s="76">
        <f t="shared" si="4"/>
        <v>0</v>
      </c>
      <c r="J79" s="75"/>
      <c r="K79" s="76">
        <f t="shared" si="5"/>
        <v>0</v>
      </c>
      <c r="L79" s="75"/>
      <c r="M79" s="76">
        <f t="shared" si="6"/>
        <v>0</v>
      </c>
      <c r="N79" s="75"/>
      <c r="O79" s="76">
        <f t="shared" si="7"/>
        <v>0</v>
      </c>
      <c r="P79" s="75"/>
      <c r="Q79" s="76">
        <f t="shared" si="8"/>
        <v>0</v>
      </c>
      <c r="R79" s="75"/>
      <c r="S79" s="76">
        <f t="shared" si="9"/>
        <v>0</v>
      </c>
      <c r="T79" s="84">
        <f t="shared" si="1"/>
        <v>0</v>
      </c>
    </row>
    <row r="80" spans="1:20" s="62" customFormat="1" ht="15" customHeight="1" x14ac:dyDescent="0.2">
      <c r="A80" s="87"/>
      <c r="C80" s="63" t="s">
        <v>155</v>
      </c>
      <c r="D80" s="57"/>
      <c r="E80" s="57">
        <f>SUM(E13:E79)</f>
        <v>126.5</v>
      </c>
      <c r="F80" s="77">
        <f>SUM(F13:F79)</f>
        <v>41</v>
      </c>
      <c r="G80" s="78"/>
      <c r="H80" s="77">
        <f>SUM(H13:H79)</f>
        <v>6.75</v>
      </c>
      <c r="I80" s="78"/>
      <c r="J80" s="77">
        <f>SUM(J13:J79)</f>
        <v>50.75</v>
      </c>
      <c r="K80" s="78"/>
      <c r="L80" s="77">
        <f>SUM(L13:L79)</f>
        <v>0</v>
      </c>
      <c r="M80" s="78">
        <f ca="1">SUM(M13:M79)</f>
        <v>0</v>
      </c>
      <c r="N80" s="77">
        <f>SUM(N13:N79)</f>
        <v>0</v>
      </c>
      <c r="O80" s="78">
        <f ca="1">SUM(O13:O79)</f>
        <v>0</v>
      </c>
      <c r="P80" s="77">
        <f>SUM(P13:P79)</f>
        <v>28</v>
      </c>
      <c r="Q80" s="78"/>
      <c r="R80" s="77">
        <f>SUM(R13:R79)</f>
        <v>0</v>
      </c>
      <c r="S80" s="78">
        <f ca="1">SUM(S13:S79)</f>
        <v>0</v>
      </c>
      <c r="T80" s="78"/>
    </row>
    <row r="81" spans="1:21" ht="4.5" customHeight="1" x14ac:dyDescent="0.2">
      <c r="A81" s="88"/>
      <c r="B81" s="40"/>
      <c r="C81" s="69"/>
      <c r="D81" s="70"/>
      <c r="E81" s="70"/>
      <c r="F81" s="79"/>
      <c r="G81" s="80"/>
      <c r="H81" s="79"/>
      <c r="I81" s="80"/>
      <c r="J81" s="79"/>
      <c r="K81" s="80"/>
      <c r="L81" s="79"/>
      <c r="M81" s="80"/>
      <c r="N81" s="79"/>
      <c r="O81" s="80"/>
      <c r="P81" s="79"/>
      <c r="Q81" s="80"/>
      <c r="R81" s="70"/>
      <c r="S81" s="70"/>
      <c r="T81" s="70"/>
      <c r="U81" s="65"/>
    </row>
    <row r="82" spans="1:21" ht="15" customHeight="1" x14ac:dyDescent="0.2">
      <c r="A82" s="66"/>
      <c r="B82" s="66"/>
      <c r="C82" s="67" t="s">
        <v>156</v>
      </c>
      <c r="D82" s="68"/>
      <c r="E82" s="19"/>
      <c r="F82" s="81"/>
      <c r="G82" s="82">
        <f ca="1">SUM(G13:G81)</f>
        <v>4491</v>
      </c>
      <c r="H82" s="81"/>
      <c r="I82" s="82">
        <f ca="1">SUM(I13:I81)</f>
        <v>769.5</v>
      </c>
      <c r="J82" s="81"/>
      <c r="K82" s="82">
        <f ca="1">SUM(K13:K81)</f>
        <v>5235</v>
      </c>
      <c r="L82" s="81"/>
      <c r="M82" s="82">
        <f ca="1">SUM(M13:M81)</f>
        <v>0</v>
      </c>
      <c r="N82" s="81"/>
      <c r="O82" s="82">
        <f ca="1">SUM(O13:O81)</f>
        <v>0</v>
      </c>
      <c r="P82" s="81"/>
      <c r="Q82" s="82">
        <f ca="1">SUM(Q13:Q81)</f>
        <v>3432.5</v>
      </c>
      <c r="R82" s="102"/>
      <c r="S82" s="82">
        <f ca="1">SUM(S13:S81)</f>
        <v>0</v>
      </c>
      <c r="T82" s="82">
        <f ca="1">SUM(T13:T81)</f>
        <v>13928</v>
      </c>
    </row>
    <row r="83" spans="1:21" x14ac:dyDescent="0.2">
      <c r="C83" s="41" t="s">
        <v>25</v>
      </c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2">
        <f ca="1">SUBTOTAL(9,T13:T81)</f>
        <v>13928</v>
      </c>
    </row>
    <row r="84" spans="1:21" x14ac:dyDescent="0.2">
      <c r="C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</row>
    <row r="85" spans="1:21" x14ac:dyDescent="0.2">
      <c r="A85" s="108"/>
      <c r="T85" s="19"/>
    </row>
    <row r="94" spans="1:21" x14ac:dyDescent="0.2">
      <c r="T94" s="21">
        <f>SUM(T92-T91)</f>
        <v>0</v>
      </c>
    </row>
  </sheetData>
  <autoFilter ref="A12:T82"/>
  <mergeCells count="9">
    <mergeCell ref="N10:O10"/>
    <mergeCell ref="P10:Q10"/>
    <mergeCell ref="R10:S10"/>
    <mergeCell ref="B6:D6"/>
    <mergeCell ref="B8:D8"/>
    <mergeCell ref="F10:G10"/>
    <mergeCell ref="H10:I10"/>
    <mergeCell ref="J10:K10"/>
    <mergeCell ref="L10:M10"/>
  </mergeCells>
  <dataValidations count="3">
    <dataValidation type="list" allowBlank="1" showInputMessage="1" showErrorMessage="1" sqref="C12">
      <formula1>Kategorie</formula1>
    </dataValidation>
    <dataValidation type="list" allowBlank="1" showInputMessage="1" showErrorMessage="1" sqref="D12">
      <formula1>Jahr</formula1>
    </dataValidation>
    <dataValidation type="list" allowBlank="1" showInputMessage="1" showErrorMessage="1" sqref="A13:A82">
      <formula1>Name</formula1>
    </dataValidation>
  </dataValidations>
  <pageMargins left="0.70866141732283472" right="0.70866141732283472" top="0.78740157480314965" bottom="0.6692913385826772" header="0.39370078740157483" footer="0.35433070866141736"/>
  <pageSetup paperSize="9" scale="63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AB33"/>
  <sheetViews>
    <sheetView topLeftCell="A2" zoomScale="110" zoomScaleNormal="110" zoomScaleSheetLayoutView="110" workbookViewId="0">
      <selection activeCell="B15" sqref="B15"/>
    </sheetView>
  </sheetViews>
  <sheetFormatPr baseColWidth="10" defaultRowHeight="12.75" x14ac:dyDescent="0.2"/>
  <cols>
    <col min="1" max="1" width="19.7109375" customWidth="1"/>
    <col min="2" max="2" width="9.7109375" style="21" customWidth="1"/>
    <col min="3" max="3" width="10.140625" style="21" customWidth="1"/>
    <col min="4" max="8" width="9.7109375" style="21" customWidth="1"/>
    <col min="9" max="9" width="11.5703125" style="21" customWidth="1"/>
    <col min="10" max="10" width="9.7109375" style="21" customWidth="1"/>
    <col min="11" max="11" width="10.7109375" style="21" customWidth="1"/>
    <col min="12" max="12" width="9.7109375" style="21" customWidth="1"/>
    <col min="13" max="13" width="11.85546875" style="21" customWidth="1"/>
    <col min="14" max="14" width="9.7109375" style="21" customWidth="1"/>
    <col min="15" max="15" width="11.7109375" style="21" customWidth="1"/>
    <col min="16" max="20" width="9.7109375" style="21" customWidth="1"/>
    <col min="21" max="23" width="10.42578125" style="21" customWidth="1"/>
    <col min="24" max="25" width="9.7109375" style="21" customWidth="1"/>
    <col min="26" max="26" width="11.85546875" style="21" customWidth="1"/>
    <col min="27" max="27" width="12.85546875" style="21" customWidth="1"/>
  </cols>
  <sheetData>
    <row r="1" spans="1:28" ht="12.75" hidden="1" customHeight="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109"/>
    </row>
    <row r="2" spans="1:28" s="15" customFormat="1" ht="15" x14ac:dyDescent="0.25">
      <c r="A2" s="2" t="s">
        <v>280</v>
      </c>
      <c r="AA2" s="110"/>
    </row>
    <row r="3" spans="1:28" s="15" customFormat="1" ht="14.25" x14ac:dyDescent="0.2">
      <c r="AA3" s="110"/>
    </row>
    <row r="4" spans="1:28" s="15" customFormat="1" ht="15" x14ac:dyDescent="0.25">
      <c r="A4" s="2" t="s">
        <v>160</v>
      </c>
      <c r="B4" s="114"/>
      <c r="C4" s="94" t="str">
        <f>IF(Vertragsdaten!B6="","",Vertragsdaten!B6)</f>
        <v>EP SIEP</v>
      </c>
      <c r="D4" s="114"/>
      <c r="E4" s="114"/>
      <c r="F4" s="114"/>
      <c r="G4" s="114"/>
      <c r="H4" s="115"/>
      <c r="I4" s="115"/>
      <c r="K4" s="94"/>
      <c r="L4" s="112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111"/>
    </row>
    <row r="5" spans="1:28" s="15" customFormat="1" ht="8.25" customHeight="1" x14ac:dyDescent="0.25">
      <c r="A5" s="2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  <c r="AA5" s="110"/>
    </row>
    <row r="6" spans="1:28" s="15" customFormat="1" ht="15" x14ac:dyDescent="0.25">
      <c r="A6" s="2" t="s">
        <v>161</v>
      </c>
      <c r="B6" s="2"/>
      <c r="C6" s="144" t="str">
        <f>Vertragsdaten!B8</f>
        <v>070017/000025</v>
      </c>
      <c r="D6" s="144"/>
      <c r="E6" s="144"/>
      <c r="F6" s="2"/>
      <c r="G6" s="2"/>
      <c r="H6" s="2"/>
      <c r="I6" s="2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85"/>
    </row>
    <row r="7" spans="1:28" s="15" customFormat="1" ht="15" x14ac:dyDescent="0.25">
      <c r="A7" s="2"/>
      <c r="Z7" s="64"/>
      <c r="AA7" s="111"/>
    </row>
    <row r="8" spans="1:28" s="8" customFormat="1" ht="15.75" x14ac:dyDescent="0.25">
      <c r="A8" s="7" t="s">
        <v>163</v>
      </c>
      <c r="B8" s="9"/>
      <c r="C8" s="155" t="s">
        <v>281</v>
      </c>
      <c r="D8" s="154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85"/>
      <c r="AA8" s="112"/>
    </row>
    <row r="9" spans="1:28" x14ac:dyDescent="0.2"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8" ht="25.5" customHeight="1" x14ac:dyDescent="0.2">
      <c r="B10" s="145" t="s">
        <v>274</v>
      </c>
      <c r="C10" s="148"/>
      <c r="D10" s="145" t="s">
        <v>199</v>
      </c>
      <c r="E10" s="148"/>
      <c r="F10" s="145" t="s">
        <v>275</v>
      </c>
      <c r="G10" s="148"/>
      <c r="H10" s="145" t="s">
        <v>200</v>
      </c>
      <c r="I10" s="148"/>
      <c r="J10" s="145" t="s">
        <v>276</v>
      </c>
      <c r="K10" s="148"/>
      <c r="L10" s="145" t="s">
        <v>198</v>
      </c>
      <c r="M10" s="146"/>
      <c r="N10" s="145" t="s">
        <v>277</v>
      </c>
      <c r="O10" s="146"/>
      <c r="P10" s="149" t="s">
        <v>201</v>
      </c>
      <c r="Q10" s="150"/>
      <c r="R10" s="149" t="s">
        <v>202</v>
      </c>
      <c r="S10" s="150"/>
      <c r="T10" s="149" t="s">
        <v>203</v>
      </c>
      <c r="U10" s="153"/>
      <c r="V10" s="149" t="s">
        <v>278</v>
      </c>
      <c r="W10" s="150"/>
      <c r="X10" s="116" t="s">
        <v>279</v>
      </c>
      <c r="Y10" s="125" t="s">
        <v>272</v>
      </c>
      <c r="Z10" s="122"/>
    </row>
    <row r="11" spans="1:28" ht="3.75" hidden="1" customHeight="1" x14ac:dyDescent="0.2">
      <c r="B11" s="72"/>
      <c r="C11" s="73"/>
      <c r="D11" s="66"/>
      <c r="E11" s="66"/>
      <c r="F11" s="66"/>
      <c r="G11" s="66"/>
      <c r="H11" s="66"/>
      <c r="I11" s="66"/>
      <c r="J11" s="72"/>
      <c r="K11" s="73"/>
      <c r="L11" s="72"/>
      <c r="M11" s="73"/>
      <c r="N11" s="72"/>
      <c r="O11" s="73"/>
      <c r="P11" s="72"/>
      <c r="Q11" s="73"/>
      <c r="R11" s="66"/>
      <c r="S11" s="66"/>
      <c r="T11" s="66"/>
      <c r="U11" s="66"/>
      <c r="V11" s="72"/>
      <c r="W11" s="66"/>
      <c r="X11" s="66"/>
      <c r="Y11" s="66"/>
      <c r="Z11"/>
    </row>
    <row r="12" spans="1:28" s="1" customFormat="1" ht="31.5" customHeight="1" x14ac:dyDescent="0.2">
      <c r="A12" s="44" t="s">
        <v>197</v>
      </c>
      <c r="B12" s="74" t="s">
        <v>23</v>
      </c>
      <c r="C12" s="46" t="s">
        <v>157</v>
      </c>
      <c r="D12" s="117" t="s">
        <v>23</v>
      </c>
      <c r="E12" s="117" t="s">
        <v>157</v>
      </c>
      <c r="F12" s="117" t="s">
        <v>23</v>
      </c>
      <c r="G12" s="117" t="s">
        <v>157</v>
      </c>
      <c r="H12" s="117"/>
      <c r="I12" s="117"/>
      <c r="J12" s="74" t="s">
        <v>23</v>
      </c>
      <c r="K12" s="46" t="s">
        <v>157</v>
      </c>
      <c r="L12" s="74" t="s">
        <v>23</v>
      </c>
      <c r="M12" s="46" t="s">
        <v>157</v>
      </c>
      <c r="N12" s="74" t="s">
        <v>23</v>
      </c>
      <c r="O12" s="46" t="s">
        <v>157</v>
      </c>
      <c r="P12" s="83" t="s">
        <v>23</v>
      </c>
      <c r="Q12" s="13" t="s">
        <v>157</v>
      </c>
      <c r="R12" s="12" t="s">
        <v>23</v>
      </c>
      <c r="S12" s="12" t="s">
        <v>157</v>
      </c>
      <c r="T12" s="83" t="s">
        <v>23</v>
      </c>
      <c r="U12" s="12" t="s">
        <v>157</v>
      </c>
      <c r="V12" s="83"/>
      <c r="W12" s="12" t="s">
        <v>157</v>
      </c>
      <c r="X12" s="83" t="s">
        <v>157</v>
      </c>
      <c r="Y12" s="139" t="s">
        <v>157</v>
      </c>
      <c r="Z12" s="61" t="s">
        <v>154</v>
      </c>
    </row>
    <row r="13" spans="1:28" ht="15" customHeight="1" x14ac:dyDescent="0.2">
      <c r="A13" s="127" t="s">
        <v>282</v>
      </c>
      <c r="B13" s="128"/>
      <c r="C13" s="103">
        <v>50682.5</v>
      </c>
      <c r="D13" s="129"/>
      <c r="E13" s="103">
        <v>71495.45</v>
      </c>
      <c r="F13" s="129"/>
      <c r="G13" s="121">
        <v>540.5</v>
      </c>
      <c r="H13" s="130"/>
      <c r="I13" s="121">
        <v>436403.1</v>
      </c>
      <c r="J13" s="128"/>
      <c r="K13" s="103">
        <v>0</v>
      </c>
      <c r="L13" s="128"/>
      <c r="M13" s="103">
        <v>244787.6</v>
      </c>
      <c r="N13" s="75"/>
      <c r="O13" s="103">
        <v>13832</v>
      </c>
      <c r="P13" s="75"/>
      <c r="Q13" s="76">
        <v>25256.25</v>
      </c>
      <c r="R13" s="98"/>
      <c r="S13" s="100">
        <v>4509</v>
      </c>
      <c r="T13" s="99"/>
      <c r="U13" s="100">
        <v>147328.5</v>
      </c>
      <c r="V13" s="99"/>
      <c r="W13" s="118"/>
      <c r="X13" s="107">
        <f>5909.05+3150</f>
        <v>9059.0499999999993</v>
      </c>
      <c r="Y13" s="100">
        <v>4947.5</v>
      </c>
      <c r="Z13" s="126">
        <f>C13+E13+G13+I13+K13+M13+O13+Q13+S13+U13+W13+X13+Y13</f>
        <v>1008841.45</v>
      </c>
      <c r="AA13" s="14"/>
      <c r="AB13" s="14"/>
    </row>
    <row r="14" spans="1:28" ht="15" customHeight="1" x14ac:dyDescent="0.2">
      <c r="A14" s="127">
        <v>42370</v>
      </c>
      <c r="B14" s="128">
        <f>SUM('Januar 2016'!N79)</f>
        <v>0</v>
      </c>
      <c r="C14" s="103">
        <f>SUM('Januar 2016'!O81)</f>
        <v>0</v>
      </c>
      <c r="D14" s="129">
        <f>SUM('Januar 2016'!H79)</f>
        <v>2.25</v>
      </c>
      <c r="E14" s="103">
        <f ca="1">SUM('Januar 2016'!I81)</f>
        <v>265.5</v>
      </c>
      <c r="F14" s="129" t="e">
        <f>SUM('Januar 2016'!#REF!)</f>
        <v>#REF!</v>
      </c>
      <c r="G14" s="121" t="e">
        <f>SUM('Januar 2016'!#REF!)</f>
        <v>#REF!</v>
      </c>
      <c r="H14" s="130"/>
      <c r="I14" s="121"/>
      <c r="J14" s="128"/>
      <c r="K14" s="103"/>
      <c r="L14" s="128"/>
      <c r="M14" s="103"/>
      <c r="N14" s="75"/>
      <c r="O14" s="103"/>
      <c r="P14" s="75"/>
      <c r="Q14" s="76"/>
      <c r="R14" s="98"/>
      <c r="S14" s="100"/>
      <c r="T14" s="99"/>
      <c r="U14" s="100"/>
      <c r="V14" s="99"/>
      <c r="W14" s="118"/>
      <c r="X14" s="98"/>
      <c r="Y14" s="100"/>
      <c r="Z14" s="126" t="e">
        <f ca="1">C14+E14+G14+I14+K14+M14+O14+Q14+S14+U14+W14+X14+Y14</f>
        <v>#REF!</v>
      </c>
      <c r="AA14" s="14"/>
      <c r="AB14" s="14"/>
    </row>
    <row r="15" spans="1:28" ht="15" customHeight="1" x14ac:dyDescent="0.2">
      <c r="A15" s="127">
        <v>42401</v>
      </c>
      <c r="B15" s="128">
        <f>SUM('Januar 2016'!N82)</f>
        <v>0</v>
      </c>
      <c r="C15" s="103"/>
      <c r="D15" s="129"/>
      <c r="E15" s="103">
        <v>150</v>
      </c>
      <c r="F15" s="129"/>
      <c r="G15" s="121"/>
      <c r="H15" s="130"/>
      <c r="I15" s="121">
        <v>3444.5</v>
      </c>
      <c r="J15" s="128"/>
      <c r="K15" s="103">
        <v>2410</v>
      </c>
      <c r="L15" s="128"/>
      <c r="M15" s="103">
        <v>801</v>
      </c>
      <c r="N15" s="75"/>
      <c r="O15" s="103">
        <v>3690</v>
      </c>
      <c r="P15" s="75"/>
      <c r="Q15" s="76"/>
      <c r="R15" s="98"/>
      <c r="S15" s="100"/>
      <c r="T15" s="99"/>
      <c r="U15" s="131">
        <v>3432.5</v>
      </c>
      <c r="V15" s="129"/>
      <c r="W15" s="121"/>
      <c r="X15" s="130">
        <v>103</v>
      </c>
      <c r="Y15" s="100"/>
      <c r="Z15" s="126">
        <f>C15+E15+G15+I15+K15+M15+O15+Q15+S15+U15+W15+X15+Y15</f>
        <v>14031</v>
      </c>
      <c r="AA15" s="14"/>
      <c r="AB15" s="14"/>
    </row>
    <row r="16" spans="1:28" ht="15" customHeight="1" x14ac:dyDescent="0.2">
      <c r="A16" s="127">
        <v>42430</v>
      </c>
      <c r="B16" s="128"/>
      <c r="C16" s="103">
        <v>75</v>
      </c>
      <c r="D16" s="129"/>
      <c r="E16" s="103"/>
      <c r="F16" s="129"/>
      <c r="G16" s="121">
        <v>175</v>
      </c>
      <c r="H16" s="130"/>
      <c r="I16" s="121"/>
      <c r="J16" s="128"/>
      <c r="K16" s="103">
        <v>3835</v>
      </c>
      <c r="L16" s="128"/>
      <c r="M16" s="103"/>
      <c r="N16" s="75"/>
      <c r="O16" s="103">
        <v>6002.5</v>
      </c>
      <c r="P16" s="75"/>
      <c r="Q16" s="76"/>
      <c r="R16" s="98"/>
      <c r="S16" s="100"/>
      <c r="T16" s="99"/>
      <c r="U16" s="131">
        <v>140</v>
      </c>
      <c r="V16" s="99"/>
      <c r="W16" s="118"/>
      <c r="X16" s="130">
        <v>4.2</v>
      </c>
      <c r="Y16" s="100"/>
      <c r="Z16" s="126">
        <f>C16+E16+G16+I16+K16+M16+O16+Q16+S16+U16+W16+X16+Y16</f>
        <v>10231.700000000001</v>
      </c>
      <c r="AA16" s="14"/>
      <c r="AB16" s="14"/>
    </row>
    <row r="17" spans="1:28" ht="15" customHeight="1" x14ac:dyDescent="0.2">
      <c r="A17" s="127">
        <v>42461</v>
      </c>
      <c r="B17" s="75"/>
      <c r="C17" s="103">
        <v>490</v>
      </c>
      <c r="D17" s="129"/>
      <c r="E17" s="103"/>
      <c r="F17" s="129"/>
      <c r="G17" s="121"/>
      <c r="H17" s="130"/>
      <c r="I17" s="121"/>
      <c r="J17" s="128"/>
      <c r="K17" s="103">
        <v>2015</v>
      </c>
      <c r="L17" s="128"/>
      <c r="M17" s="103"/>
      <c r="N17" s="128"/>
      <c r="O17" s="103">
        <v>5374</v>
      </c>
      <c r="P17" s="128"/>
      <c r="Q17" s="76"/>
      <c r="R17" s="98"/>
      <c r="S17" s="100"/>
      <c r="T17" s="99"/>
      <c r="U17" s="100"/>
      <c r="V17" s="99"/>
      <c r="W17" s="118"/>
      <c r="X17" s="98"/>
      <c r="Y17" s="100"/>
      <c r="Z17" s="126">
        <f>C17+E17+G17+I17+K17+M17+O17+Q17+S17+U17+W17+X17+Y17</f>
        <v>7879</v>
      </c>
      <c r="AA17" s="14"/>
      <c r="AB17" s="14"/>
    </row>
    <row r="18" spans="1:28" ht="15" customHeight="1" x14ac:dyDescent="0.2">
      <c r="A18" s="127" t="s">
        <v>272</v>
      </c>
      <c r="B18" s="75"/>
      <c r="C18" s="76"/>
      <c r="D18" s="99"/>
      <c r="E18" s="103"/>
      <c r="F18" s="129"/>
      <c r="G18" s="121"/>
      <c r="H18" s="130"/>
      <c r="I18" s="121"/>
      <c r="J18" s="75"/>
      <c r="K18" s="76"/>
      <c r="L18" s="75"/>
      <c r="M18" s="76"/>
      <c r="N18" s="75"/>
      <c r="O18" s="76"/>
      <c r="P18" s="75"/>
      <c r="Q18" s="76"/>
      <c r="R18" s="98"/>
      <c r="S18" s="100"/>
      <c r="T18" s="99"/>
      <c r="U18" s="131"/>
      <c r="V18" s="99"/>
      <c r="W18" s="121"/>
      <c r="X18" s="130"/>
      <c r="Y18" s="131"/>
      <c r="Z18" s="126">
        <f>C18+E18+G18+I18+K18+M18+O18+Q18+S18+U18+W18+X18+Y18</f>
        <v>0</v>
      </c>
      <c r="AA18" s="14"/>
      <c r="AB18" s="14"/>
    </row>
    <row r="19" spans="1:28" ht="15" customHeight="1" x14ac:dyDescent="0.2">
      <c r="A19" s="127" t="s">
        <v>273</v>
      </c>
      <c r="B19" s="75"/>
      <c r="C19" s="76"/>
      <c r="D19" s="99"/>
      <c r="E19" s="76"/>
      <c r="F19" s="99"/>
      <c r="G19" s="118"/>
      <c r="H19" s="98"/>
      <c r="I19" s="118"/>
      <c r="J19" s="75"/>
      <c r="K19" s="76"/>
      <c r="L19" s="75"/>
      <c r="M19" s="76"/>
      <c r="N19" s="75"/>
      <c r="O19" s="76"/>
      <c r="P19" s="75"/>
      <c r="Q19" s="76"/>
      <c r="R19" s="98"/>
      <c r="S19" s="100"/>
      <c r="T19" s="99"/>
      <c r="U19" s="100"/>
      <c r="V19" s="99"/>
      <c r="W19" s="140"/>
      <c r="X19" s="130"/>
      <c r="Y19" s="100"/>
      <c r="Z19" s="126">
        <f>C19+E19+G19+I19+K19+M19+O19+Q19+S19+U19+W19+X19+Y19</f>
        <v>0</v>
      </c>
      <c r="AA19" s="14"/>
      <c r="AB19" s="14"/>
    </row>
    <row r="20" spans="1:28" s="62" customFormat="1" ht="15" customHeight="1" x14ac:dyDescent="0.2">
      <c r="A20" s="95" t="s">
        <v>155</v>
      </c>
      <c r="B20" s="77">
        <f>SUM(B14:B19)</f>
        <v>0</v>
      </c>
      <c r="C20" s="78"/>
      <c r="D20" s="96">
        <f>SUM(D14:D19)</f>
        <v>2.25</v>
      </c>
      <c r="E20" s="119"/>
      <c r="F20" s="96" t="e">
        <f>SUM(F14:F19)</f>
        <v>#REF!</v>
      </c>
      <c r="G20" s="96"/>
      <c r="H20" s="77">
        <f>SUM(H14:H19)</f>
        <v>0</v>
      </c>
      <c r="I20" s="96"/>
      <c r="J20" s="77"/>
      <c r="K20" s="78"/>
      <c r="L20" s="77">
        <v>2668</v>
      </c>
      <c r="M20" s="78"/>
      <c r="N20" s="77">
        <f>SUM(N14:N19)</f>
        <v>0</v>
      </c>
      <c r="O20" s="78"/>
      <c r="P20" s="77">
        <f>SUM(P14:P19)</f>
        <v>0</v>
      </c>
      <c r="Q20" s="78"/>
      <c r="R20" s="96">
        <f>SUM(R14:R19)</f>
        <v>0</v>
      </c>
      <c r="S20" s="101"/>
      <c r="T20" s="96">
        <f>SUM(T14:T19)</f>
        <v>0</v>
      </c>
      <c r="U20" s="101"/>
      <c r="V20" s="96"/>
      <c r="W20" s="96"/>
      <c r="X20" s="77"/>
      <c r="Y20" s="123"/>
      <c r="Z20" s="126"/>
      <c r="AA20" s="14"/>
      <c r="AB20" s="14"/>
    </row>
    <row r="21" spans="1:28" ht="4.5" customHeight="1" x14ac:dyDescent="0.2">
      <c r="A21" s="88"/>
      <c r="B21" s="79"/>
      <c r="C21" s="80"/>
      <c r="D21" s="70"/>
      <c r="E21" s="70"/>
      <c r="F21" s="70"/>
      <c r="G21" s="70"/>
      <c r="H21" s="79"/>
      <c r="I21" s="70"/>
      <c r="J21" s="79"/>
      <c r="K21" s="80"/>
      <c r="L21" s="79"/>
      <c r="M21" s="80"/>
      <c r="N21" s="79"/>
      <c r="O21" s="80"/>
      <c r="P21" s="79"/>
      <c r="Q21" s="80"/>
      <c r="R21" s="70"/>
      <c r="S21" s="70"/>
      <c r="T21" s="70"/>
      <c r="U21" s="70"/>
      <c r="V21" s="70"/>
      <c r="W21" s="70"/>
      <c r="X21" s="79"/>
      <c r="Y21" s="124"/>
      <c r="Z21" s="70"/>
      <c r="AA21" s="14"/>
      <c r="AB21" s="14"/>
    </row>
    <row r="22" spans="1:28" ht="15" customHeight="1" x14ac:dyDescent="0.2">
      <c r="A22" s="93" t="s">
        <v>179</v>
      </c>
      <c r="B22" s="81"/>
      <c r="C22" s="82">
        <f>SUM(C13:C19)</f>
        <v>51247.5</v>
      </c>
      <c r="D22" s="97"/>
      <c r="E22" s="120">
        <f ca="1">SUM(E13:E19)</f>
        <v>71910.95</v>
      </c>
      <c r="F22" s="97"/>
      <c r="G22" s="97" t="e">
        <f>SUM(G13:G19)</f>
        <v>#REF!</v>
      </c>
      <c r="H22" s="81"/>
      <c r="I22" s="97">
        <f>SUM(I13:I19)</f>
        <v>439847.6</v>
      </c>
      <c r="J22" s="81"/>
      <c r="K22" s="82">
        <f>SUM(K13:K19)</f>
        <v>8260</v>
      </c>
      <c r="L22" s="81"/>
      <c r="M22" s="82">
        <f>SUM(M13:M19)</f>
        <v>245588.6</v>
      </c>
      <c r="N22" s="81"/>
      <c r="O22" s="82">
        <f>SUM(O13:O19)</f>
        <v>28898.5</v>
      </c>
      <c r="P22" s="81"/>
      <c r="Q22" s="82">
        <f>SUM(Q13:Q19)</f>
        <v>25256.25</v>
      </c>
      <c r="R22" s="97"/>
      <c r="S22" s="97">
        <f>SUM(S13:S19)</f>
        <v>4509</v>
      </c>
      <c r="T22" s="102"/>
      <c r="U22" s="97">
        <f>SUM(U13:U19)</f>
        <v>150901</v>
      </c>
      <c r="V22" s="97"/>
      <c r="W22" s="97">
        <f>SUM(W13:W19)</f>
        <v>0</v>
      </c>
      <c r="X22" s="81">
        <f>SUM(X13:X19)</f>
        <v>9166.25</v>
      </c>
      <c r="Y22" s="81">
        <f>SUM(Y13:Y19)</f>
        <v>4947.5</v>
      </c>
      <c r="Z22" s="82" t="e">
        <f ca="1">SUM(Z13:Z19)</f>
        <v>#REF!</v>
      </c>
      <c r="AA22" s="19" t="e">
        <f ca="1">SUM(C22+E22+G22+I22+K22+M22+O22+Q22+S22+U22+W22+X22+Y22)</f>
        <v>#REF!</v>
      </c>
    </row>
    <row r="23" spans="1:28" x14ac:dyDescent="0.2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2"/>
    </row>
    <row r="24" spans="1:28" s="134" customFormat="1" x14ac:dyDescent="0.2"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</row>
    <row r="25" spans="1:28" s="138" customFormat="1" ht="13.5" customHeight="1" x14ac:dyDescent="0.2">
      <c r="A25" s="136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5"/>
      <c r="P25" s="135"/>
      <c r="Q25" s="135"/>
      <c r="R25" s="135"/>
      <c r="S25" s="135"/>
      <c r="T25" s="135"/>
      <c r="U25" s="137"/>
      <c r="V25" s="137"/>
      <c r="W25" s="137"/>
      <c r="X25" s="137"/>
      <c r="Y25" s="137"/>
      <c r="Z25" s="135"/>
      <c r="AA25" s="137"/>
    </row>
    <row r="26" spans="1:28" s="134" customFormat="1" x14ac:dyDescent="0.2"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</row>
    <row r="27" spans="1:28" s="134" customFormat="1" x14ac:dyDescent="0.2"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</row>
    <row r="28" spans="1:28" s="134" customFormat="1" x14ac:dyDescent="0.2"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</row>
    <row r="29" spans="1:28" s="132" customFormat="1" x14ac:dyDescent="0.2"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</row>
    <row r="30" spans="1:28" s="132" customFormat="1" x14ac:dyDescent="0.2"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</row>
    <row r="31" spans="1:28" s="134" customFormat="1" x14ac:dyDescent="0.2"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</row>
    <row r="32" spans="1:28" x14ac:dyDescent="0.2">
      <c r="B32" s="135"/>
      <c r="C32" s="135"/>
      <c r="D32" s="135"/>
    </row>
    <row r="33" spans="2:26" x14ac:dyDescent="0.2">
      <c r="B33" s="135"/>
      <c r="C33" s="135"/>
      <c r="D33" s="135"/>
      <c r="Z33" s="21">
        <f>SUM(Z31-Z30)</f>
        <v>0</v>
      </c>
    </row>
  </sheetData>
  <autoFilter ref="A12:Z22"/>
  <mergeCells count="13">
    <mergeCell ref="C6:E6"/>
    <mergeCell ref="R10:S10"/>
    <mergeCell ref="H10:I10"/>
    <mergeCell ref="C8:D8"/>
    <mergeCell ref="B10:C10"/>
    <mergeCell ref="D10:E10"/>
    <mergeCell ref="F10:G10"/>
    <mergeCell ref="V10:W10"/>
    <mergeCell ref="T10:U10"/>
    <mergeCell ref="J10:K10"/>
    <mergeCell ref="L10:M10"/>
    <mergeCell ref="N10:O10"/>
    <mergeCell ref="P10:Q10"/>
  </mergeCells>
  <dataValidations count="1">
    <dataValidation type="list" allowBlank="1" showInputMessage="1" showErrorMessage="1" sqref="C20:I22 A14:A22">
      <formula1>Name</formula1>
    </dataValidation>
  </dataValidations>
  <pageMargins left="0.51181102362204722" right="0.51181102362204722" top="0.78740157480314965" bottom="0.6692913385826772" header="0.39370078740157483" footer="0.35433070866141736"/>
  <pageSetup paperSize="8" scale="67" orientation="landscape" r:id="rId1"/>
  <headerFooter alignWithMargins="0">
    <oddHeader>&amp;L&amp;7INGENIEURBUREAU
A. AEGERTER &amp; DR. O. BOSSHARDT AG
BASEL, MÖHLIN&amp;R&amp;7
&amp;G</oddHeader>
    <oddFooter>&amp;L&amp;9&amp;F&amp;R&amp;9&amp;P /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12</vt:i4>
      </vt:variant>
    </vt:vector>
  </HeadingPairs>
  <TitlesOfParts>
    <vt:vector size="19" baseType="lpstr">
      <vt:lpstr>Vertragsdaten</vt:lpstr>
      <vt:lpstr>MA-Liste</vt:lpstr>
      <vt:lpstr>Januar 2016</vt:lpstr>
      <vt:lpstr>Februar 2016</vt:lpstr>
      <vt:lpstr>Zusammenstellung</vt:lpstr>
      <vt:lpstr>Tabelle1</vt:lpstr>
      <vt:lpstr>Tabelle2</vt:lpstr>
      <vt:lpstr>Ansätze</vt:lpstr>
      <vt:lpstr>'Februar 2016'!Druckbereich</vt:lpstr>
      <vt:lpstr>'Januar 2016'!Druckbereich</vt:lpstr>
      <vt:lpstr>'MA-Liste'!Druckbereich</vt:lpstr>
      <vt:lpstr>Vertragsdaten!Druckbereich</vt:lpstr>
      <vt:lpstr>Zusammenstellung!Druckbereich</vt:lpstr>
      <vt:lpstr>'MA-Liste'!Drucktitel</vt:lpstr>
      <vt:lpstr>Jahr</vt:lpstr>
      <vt:lpstr>Kategorie</vt:lpstr>
      <vt:lpstr>Mitarbeiter</vt:lpstr>
      <vt:lpstr>Nachname</vt:lpstr>
      <vt:lpstr>Name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Gerber</dc:creator>
  <cp:lastModifiedBy>Beuret Agnès</cp:lastModifiedBy>
  <cp:lastPrinted>2016-11-22T10:02:19Z</cp:lastPrinted>
  <dcterms:created xsi:type="dcterms:W3CDTF">2007-03-30T06:50:04Z</dcterms:created>
  <dcterms:modified xsi:type="dcterms:W3CDTF">2016-11-22T10:57:23Z</dcterms:modified>
</cp:coreProperties>
</file>