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2660" firstSheet="3" activeTab="11"/>
  </bookViews>
  <sheets>
    <sheet name="Vertragsdaten" sheetId="1" r:id="rId1"/>
    <sheet name="MA-Liste" sheetId="2" r:id="rId2"/>
    <sheet name="Januar 2016" sheetId="48" r:id="rId3"/>
    <sheet name="Februar 2016" sheetId="49" r:id="rId4"/>
    <sheet name="März 2016" sheetId="50" r:id="rId5"/>
    <sheet name="April 2016" sheetId="51" r:id="rId6"/>
    <sheet name="Mai 2016" sheetId="54" r:id="rId7"/>
    <sheet name="Juni 2016" sheetId="55" r:id="rId8"/>
    <sheet name="Juli2016" sheetId="56" r:id="rId9"/>
    <sheet name="August2016" sheetId="57" r:id="rId10"/>
    <sheet name="Zusammenstellung" sheetId="15" r:id="rId11"/>
    <sheet name="Zusammenstellung 1_30'000.00" sheetId="58" r:id="rId12"/>
    <sheet name="Tabelle1" sheetId="12" r:id="rId13"/>
    <sheet name="Tabelle2" sheetId="33" r:id="rId14"/>
  </sheets>
  <definedNames>
    <definedName name="_xlnm._FilterDatabase" localSheetId="5" hidden="1">'April 2016'!$A$12:$T$82</definedName>
    <definedName name="_xlnm._FilterDatabase" localSheetId="9" hidden="1">August2016!$A$12:$T$87</definedName>
    <definedName name="_xlnm._FilterDatabase" localSheetId="3" hidden="1">'Februar 2016'!$A$12:$T$82</definedName>
    <definedName name="_xlnm._FilterDatabase" localSheetId="2" hidden="1">'Januar 2016'!$A$12:$T$81</definedName>
    <definedName name="_xlnm._FilterDatabase" localSheetId="8" hidden="1">Juli2016!$A$12:$T$84</definedName>
    <definedName name="_xlnm._FilterDatabase" localSheetId="7" hidden="1">'Juni 2016'!$A$12:$T$84</definedName>
    <definedName name="_xlnm._FilterDatabase" localSheetId="6" hidden="1">'Mai 2016'!$A$12:$T$83</definedName>
    <definedName name="_xlnm._FilterDatabase" localSheetId="1" hidden="1">'MA-Liste'!$A$7:$D$62</definedName>
    <definedName name="_xlnm._FilterDatabase" localSheetId="4" hidden="1">'März 2016'!$A$12:$T$82</definedName>
    <definedName name="_xlnm._FilterDatabase" localSheetId="10" hidden="1">Zusammenstellung!$A$12:$U$25</definedName>
    <definedName name="_xlnm._FilterDatabase" localSheetId="11" hidden="1">'Zusammenstellung 1_30''000.00'!$A$12:$U$25</definedName>
    <definedName name="Ansätze">Vertragsdaten!$A$15:$L$28</definedName>
    <definedName name="_xlnm.Print_Area" localSheetId="5">'April 2016'!$A$1:$T$83</definedName>
    <definedName name="_xlnm.Print_Area" localSheetId="9">August2016!$A$1:$T$88</definedName>
    <definedName name="_xlnm.Print_Area" localSheetId="3">'Februar 2016'!$A$1:$T$83</definedName>
    <definedName name="_xlnm.Print_Area" localSheetId="2">'Januar 2016'!$A$1:$T$82</definedName>
    <definedName name="_xlnm.Print_Area" localSheetId="8">Juli2016!$A$1:$T$85</definedName>
    <definedName name="_xlnm.Print_Area" localSheetId="7">'Juni 2016'!$A$1:$T$85</definedName>
    <definedName name="_xlnm.Print_Area" localSheetId="6">'Mai 2016'!$A$1:$T$84</definedName>
    <definedName name="_xlnm.Print_Area" localSheetId="1">'MA-Liste'!$A$1:$L$173</definedName>
    <definedName name="_xlnm.Print_Area" localSheetId="4">'März 2016'!$A$1:$T$83</definedName>
    <definedName name="_xlnm.Print_Area" localSheetId="0">Vertragsdaten!$A$1:$L$29</definedName>
    <definedName name="_xlnm.Print_Area" localSheetId="10">Zusammenstellung!$A$2:$U$31</definedName>
    <definedName name="_xlnm.Print_Area" localSheetId="11">'Zusammenstellung 1_30''000.00'!$A$2:$U$32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U26" i="58" l="1"/>
  <c r="U27" i="58" l="1"/>
  <c r="T28" i="58"/>
  <c r="S28" i="58"/>
  <c r="R28" i="58"/>
  <c r="U25" i="58"/>
  <c r="U38" i="58"/>
  <c r="T25" i="58"/>
  <c r="S24" i="58"/>
  <c r="R24" i="58"/>
  <c r="C24" i="58"/>
  <c r="C28" i="58" s="1"/>
  <c r="B22" i="58"/>
  <c r="P20" i="58"/>
  <c r="N20" i="58"/>
  <c r="M20" i="58"/>
  <c r="L20" i="58"/>
  <c r="J20" i="58"/>
  <c r="H20" i="58"/>
  <c r="F20" i="58"/>
  <c r="D20" i="58"/>
  <c r="P19" i="58"/>
  <c r="N19" i="58"/>
  <c r="L19" i="58"/>
  <c r="J19" i="58"/>
  <c r="H19" i="58"/>
  <c r="F19" i="58"/>
  <c r="D19" i="58"/>
  <c r="P18" i="58"/>
  <c r="N18" i="58"/>
  <c r="L18" i="58"/>
  <c r="J18" i="58"/>
  <c r="H18" i="58"/>
  <c r="F18" i="58"/>
  <c r="D18" i="58"/>
  <c r="P17" i="58"/>
  <c r="N17" i="58"/>
  <c r="L17" i="58"/>
  <c r="J17" i="58"/>
  <c r="H17" i="58"/>
  <c r="F17" i="58"/>
  <c r="D17" i="58"/>
  <c r="P16" i="58"/>
  <c r="L16" i="58"/>
  <c r="H16" i="58"/>
  <c r="D16" i="58"/>
  <c r="P15" i="58"/>
  <c r="P22" i="58" s="1"/>
  <c r="N15" i="58"/>
  <c r="L15" i="58"/>
  <c r="J15" i="58"/>
  <c r="H15" i="58"/>
  <c r="D15" i="58"/>
  <c r="P14" i="58"/>
  <c r="N14" i="58"/>
  <c r="L14" i="58"/>
  <c r="J14" i="58"/>
  <c r="H14" i="58"/>
  <c r="F14" i="58"/>
  <c r="D14" i="58"/>
  <c r="P13" i="58"/>
  <c r="N13" i="58"/>
  <c r="L13" i="58"/>
  <c r="J13" i="58"/>
  <c r="J22" i="58" s="1"/>
  <c r="H13" i="58"/>
  <c r="F13" i="58"/>
  <c r="D13" i="58"/>
  <c r="D22" i="58" l="1"/>
  <c r="F22" i="58"/>
  <c r="L22" i="58"/>
  <c r="N22" i="58" s="1"/>
  <c r="H22" i="58"/>
  <c r="T25" i="15"/>
  <c r="T27" i="15"/>
  <c r="U26" i="15" l="1"/>
  <c r="U25" i="15"/>
  <c r="C24" i="15" l="1"/>
  <c r="C27" i="15" l="1"/>
  <c r="B22" i="15"/>
  <c r="S24" i="15" l="1"/>
  <c r="R24" i="15"/>
  <c r="S27" i="15"/>
  <c r="R27" i="15"/>
  <c r="M20" i="15" l="1"/>
  <c r="P20" i="15"/>
  <c r="N20" i="15"/>
  <c r="L20" i="15"/>
  <c r="J20" i="15"/>
  <c r="H20" i="15"/>
  <c r="F20" i="15"/>
  <c r="D20" i="15"/>
  <c r="D17" i="57"/>
  <c r="D23" i="57"/>
  <c r="D35" i="57"/>
  <c r="D42" i="57"/>
  <c r="D43" i="57"/>
  <c r="D45" i="57"/>
  <c r="D47" i="57"/>
  <c r="D48" i="57"/>
  <c r="D50" i="57"/>
  <c r="D51" i="57"/>
  <c r="D52" i="57"/>
  <c r="D60" i="57"/>
  <c r="D61" i="57"/>
  <c r="D63" i="57"/>
  <c r="D64" i="57"/>
  <c r="D65" i="57"/>
  <c r="D66" i="57"/>
  <c r="D68" i="57"/>
  <c r="D69" i="57"/>
  <c r="D70" i="57"/>
  <c r="D71" i="57"/>
  <c r="D72" i="57"/>
  <c r="D73" i="57"/>
  <c r="D74" i="57"/>
  <c r="D75" i="57"/>
  <c r="D78" i="57"/>
  <c r="D79" i="57"/>
  <c r="D80" i="57"/>
  <c r="D81" i="57"/>
  <c r="D82" i="57"/>
  <c r="D83" i="57"/>
  <c r="E83" i="57" l="1"/>
  <c r="T83" i="57" s="1"/>
  <c r="G83" i="57"/>
  <c r="I83" i="57"/>
  <c r="K83" i="57"/>
  <c r="M83" i="57"/>
  <c r="O83" i="57"/>
  <c r="Q83" i="57"/>
  <c r="S83" i="57"/>
  <c r="E82" i="57"/>
  <c r="T82" i="57" s="1"/>
  <c r="G82" i="57"/>
  <c r="I82" i="57"/>
  <c r="K82" i="57"/>
  <c r="M82" i="57"/>
  <c r="O82" i="57"/>
  <c r="Q82" i="57"/>
  <c r="S82" i="57"/>
  <c r="E81" i="57"/>
  <c r="T81" i="57" s="1"/>
  <c r="G81" i="57"/>
  <c r="I81" i="57"/>
  <c r="K81" i="57"/>
  <c r="M81" i="57"/>
  <c r="O81" i="57"/>
  <c r="Q81" i="57"/>
  <c r="S81" i="57"/>
  <c r="T99" i="57" l="1"/>
  <c r="R85" i="57"/>
  <c r="P85" i="57"/>
  <c r="N85" i="57"/>
  <c r="L85" i="57"/>
  <c r="J85" i="57"/>
  <c r="H85" i="57"/>
  <c r="F85" i="57"/>
  <c r="T84" i="57"/>
  <c r="S84" i="57"/>
  <c r="Q84" i="57"/>
  <c r="O84" i="57"/>
  <c r="M84" i="57"/>
  <c r="K84" i="57"/>
  <c r="I84" i="57"/>
  <c r="G84" i="57"/>
  <c r="E84" i="57"/>
  <c r="S80" i="57"/>
  <c r="Q80" i="57"/>
  <c r="O80" i="57"/>
  <c r="M80" i="57"/>
  <c r="K80" i="57"/>
  <c r="I80" i="57"/>
  <c r="G80" i="57"/>
  <c r="E80" i="57"/>
  <c r="T80" i="57" s="1"/>
  <c r="S79" i="57"/>
  <c r="Q79" i="57"/>
  <c r="O79" i="57"/>
  <c r="M79" i="57"/>
  <c r="K79" i="57"/>
  <c r="I79" i="57"/>
  <c r="G79" i="57"/>
  <c r="E79" i="57"/>
  <c r="T79" i="57" s="1"/>
  <c r="S78" i="57"/>
  <c r="Q78" i="57"/>
  <c r="O78" i="57"/>
  <c r="M78" i="57"/>
  <c r="K78" i="57"/>
  <c r="I78" i="57"/>
  <c r="G78" i="57"/>
  <c r="E78" i="57"/>
  <c r="T78" i="57" s="1"/>
  <c r="E77" i="57"/>
  <c r="B77" i="57"/>
  <c r="E76" i="57"/>
  <c r="B76" i="57"/>
  <c r="S75" i="57"/>
  <c r="Q75" i="57"/>
  <c r="O75" i="57"/>
  <c r="M75" i="57"/>
  <c r="K75" i="57"/>
  <c r="I75" i="57"/>
  <c r="G75" i="57"/>
  <c r="E75" i="57"/>
  <c r="T75" i="57" s="1"/>
  <c r="S74" i="57"/>
  <c r="Q74" i="57"/>
  <c r="O74" i="57"/>
  <c r="M74" i="57"/>
  <c r="K74" i="57"/>
  <c r="I74" i="57"/>
  <c r="G74" i="57"/>
  <c r="E74" i="57"/>
  <c r="T74" i="57" s="1"/>
  <c r="S73" i="57"/>
  <c r="Q73" i="57"/>
  <c r="O73" i="57"/>
  <c r="M73" i="57"/>
  <c r="K73" i="57"/>
  <c r="I73" i="57"/>
  <c r="G73" i="57"/>
  <c r="E73" i="57"/>
  <c r="T73" i="57" s="1"/>
  <c r="S72" i="57"/>
  <c r="Q72" i="57"/>
  <c r="O72" i="57"/>
  <c r="M72" i="57"/>
  <c r="K72" i="57"/>
  <c r="I72" i="57"/>
  <c r="G72" i="57"/>
  <c r="E72" i="57"/>
  <c r="T72" i="57" s="1"/>
  <c r="S71" i="57"/>
  <c r="Q71" i="57"/>
  <c r="O71" i="57"/>
  <c r="M71" i="57"/>
  <c r="K71" i="57"/>
  <c r="I71" i="57"/>
  <c r="G71" i="57"/>
  <c r="E71" i="57"/>
  <c r="T71" i="57" s="1"/>
  <c r="S70" i="57"/>
  <c r="Q70" i="57"/>
  <c r="O70" i="57"/>
  <c r="M70" i="57"/>
  <c r="K70" i="57"/>
  <c r="I70" i="57"/>
  <c r="G70" i="57"/>
  <c r="E70" i="57"/>
  <c r="T70" i="57" s="1"/>
  <c r="S69" i="57"/>
  <c r="Q69" i="57"/>
  <c r="O69" i="57"/>
  <c r="M69" i="57"/>
  <c r="K69" i="57"/>
  <c r="I69" i="57"/>
  <c r="G69" i="57"/>
  <c r="E69" i="57"/>
  <c r="T69" i="57" s="1"/>
  <c r="S68" i="57"/>
  <c r="Q68" i="57"/>
  <c r="O68" i="57"/>
  <c r="M68" i="57"/>
  <c r="K68" i="57"/>
  <c r="I68" i="57"/>
  <c r="G68" i="57"/>
  <c r="E68" i="57"/>
  <c r="T68" i="57" s="1"/>
  <c r="E67" i="57"/>
  <c r="B67" i="57"/>
  <c r="S66" i="57"/>
  <c r="Q66" i="57"/>
  <c r="O66" i="57"/>
  <c r="M66" i="57"/>
  <c r="K66" i="57"/>
  <c r="I66" i="57"/>
  <c r="G66" i="57"/>
  <c r="E66" i="57"/>
  <c r="T66" i="57" s="1"/>
  <c r="S65" i="57"/>
  <c r="Q65" i="57"/>
  <c r="O65" i="57"/>
  <c r="M65" i="57"/>
  <c r="K65" i="57"/>
  <c r="I65" i="57"/>
  <c r="G65" i="57"/>
  <c r="E65" i="57"/>
  <c r="T65" i="57" s="1"/>
  <c r="S64" i="57"/>
  <c r="Q64" i="57"/>
  <c r="O64" i="57"/>
  <c r="M64" i="57"/>
  <c r="K64" i="57"/>
  <c r="I64" i="57"/>
  <c r="G64" i="57"/>
  <c r="E64" i="57"/>
  <c r="T64" i="57" s="1"/>
  <c r="S63" i="57"/>
  <c r="Q63" i="57"/>
  <c r="O63" i="57"/>
  <c r="M63" i="57"/>
  <c r="K63" i="57"/>
  <c r="I63" i="57"/>
  <c r="G63" i="57"/>
  <c r="E63" i="57"/>
  <c r="T63" i="57" s="1"/>
  <c r="E62" i="57"/>
  <c r="B62" i="57"/>
  <c r="E61" i="57"/>
  <c r="E60" i="57"/>
  <c r="E59" i="57"/>
  <c r="B59" i="57"/>
  <c r="E58" i="57"/>
  <c r="E57" i="57"/>
  <c r="B57" i="57"/>
  <c r="E56" i="57"/>
  <c r="B56" i="57"/>
  <c r="E55" i="57"/>
  <c r="B55" i="57"/>
  <c r="E54" i="57"/>
  <c r="B54" i="57"/>
  <c r="E53" i="57"/>
  <c r="B53" i="57"/>
  <c r="S52" i="57"/>
  <c r="Q52" i="57"/>
  <c r="O52" i="57"/>
  <c r="M52" i="57"/>
  <c r="K52" i="57"/>
  <c r="I52" i="57"/>
  <c r="G52" i="57"/>
  <c r="E52" i="57"/>
  <c r="T52" i="57" s="1"/>
  <c r="S51" i="57"/>
  <c r="Q51" i="57"/>
  <c r="O51" i="57"/>
  <c r="M51" i="57"/>
  <c r="K51" i="57"/>
  <c r="I51" i="57"/>
  <c r="G51" i="57"/>
  <c r="E51" i="57"/>
  <c r="T51" i="57" s="1"/>
  <c r="S50" i="57"/>
  <c r="Q50" i="57"/>
  <c r="O50" i="57"/>
  <c r="M50" i="57"/>
  <c r="K50" i="57"/>
  <c r="I50" i="57"/>
  <c r="G50" i="57"/>
  <c r="E50" i="57"/>
  <c r="T50" i="57" s="1"/>
  <c r="E49" i="57"/>
  <c r="B49" i="57"/>
  <c r="S48" i="57"/>
  <c r="Q48" i="57"/>
  <c r="O48" i="57"/>
  <c r="M48" i="57"/>
  <c r="K48" i="57"/>
  <c r="I48" i="57"/>
  <c r="G48" i="57"/>
  <c r="E48" i="57"/>
  <c r="T48" i="57" s="1"/>
  <c r="S47" i="57"/>
  <c r="Q47" i="57"/>
  <c r="O47" i="57"/>
  <c r="M47" i="57"/>
  <c r="K47" i="57"/>
  <c r="I47" i="57"/>
  <c r="G47" i="57"/>
  <c r="E47" i="57"/>
  <c r="T47" i="57" s="1"/>
  <c r="E46" i="57"/>
  <c r="B46" i="57"/>
  <c r="S45" i="57"/>
  <c r="Q45" i="57"/>
  <c r="O45" i="57"/>
  <c r="M45" i="57"/>
  <c r="K45" i="57"/>
  <c r="I45" i="57"/>
  <c r="G45" i="57"/>
  <c r="E45" i="57"/>
  <c r="T45" i="57" s="1"/>
  <c r="E44" i="57"/>
  <c r="B44" i="57"/>
  <c r="S43" i="57"/>
  <c r="Q43" i="57"/>
  <c r="O43" i="57"/>
  <c r="M43" i="57"/>
  <c r="K43" i="57"/>
  <c r="I43" i="57"/>
  <c r="G43" i="57"/>
  <c r="E43" i="57"/>
  <c r="T43" i="57" s="1"/>
  <c r="E42" i="57"/>
  <c r="E41" i="57"/>
  <c r="B41" i="57"/>
  <c r="E40" i="57"/>
  <c r="B40" i="57"/>
  <c r="E39" i="57"/>
  <c r="B39" i="57"/>
  <c r="E38" i="57"/>
  <c r="B38" i="57"/>
  <c r="E37" i="57"/>
  <c r="E36" i="57"/>
  <c r="B36" i="57"/>
  <c r="E35" i="57"/>
  <c r="E34" i="57"/>
  <c r="B34" i="57"/>
  <c r="E33" i="57"/>
  <c r="B33" i="57"/>
  <c r="E32" i="57"/>
  <c r="B32" i="57"/>
  <c r="E31" i="57"/>
  <c r="B31" i="57"/>
  <c r="E30" i="57"/>
  <c r="B30" i="57"/>
  <c r="E29" i="57"/>
  <c r="B29" i="57"/>
  <c r="E28" i="57"/>
  <c r="B28" i="57"/>
  <c r="E27" i="57"/>
  <c r="B27" i="57"/>
  <c r="E26" i="57"/>
  <c r="B26" i="57"/>
  <c r="E25" i="57"/>
  <c r="B25" i="57"/>
  <c r="E24" i="57"/>
  <c r="B24" i="57"/>
  <c r="S23" i="57"/>
  <c r="Q23" i="57"/>
  <c r="O23" i="57"/>
  <c r="M23" i="57"/>
  <c r="K23" i="57"/>
  <c r="I23" i="57"/>
  <c r="G23" i="57"/>
  <c r="E23" i="57"/>
  <c r="T23" i="57" s="1"/>
  <c r="B23" i="57"/>
  <c r="E22" i="57"/>
  <c r="B22" i="57"/>
  <c r="E21" i="57"/>
  <c r="B21" i="57"/>
  <c r="E20" i="57"/>
  <c r="B20" i="57"/>
  <c r="E19" i="57"/>
  <c r="B19" i="57"/>
  <c r="E18" i="57"/>
  <c r="B18" i="57"/>
  <c r="E17" i="57"/>
  <c r="E16" i="57"/>
  <c r="B16" i="57"/>
  <c r="E15" i="57"/>
  <c r="B15" i="57"/>
  <c r="E14" i="57"/>
  <c r="B14" i="57"/>
  <c r="E13" i="57"/>
  <c r="B13" i="57"/>
  <c r="C12" i="57"/>
  <c r="D11" i="57"/>
  <c r="I35" i="57" s="1"/>
  <c r="C11" i="57"/>
  <c r="B6" i="57"/>
  <c r="B4" i="57"/>
  <c r="C36" i="57"/>
  <c r="C16" i="57"/>
  <c r="C27" i="57"/>
  <c r="C54" i="57"/>
  <c r="D36" i="57" l="1"/>
  <c r="D16" i="57"/>
  <c r="D54" i="57"/>
  <c r="D27" i="57"/>
  <c r="O61" i="57"/>
  <c r="O17" i="57"/>
  <c r="Q35" i="57"/>
  <c r="I60" i="57"/>
  <c r="G42" i="57"/>
  <c r="E85" i="57"/>
  <c r="O35" i="57"/>
  <c r="M35" i="57"/>
  <c r="G35" i="57"/>
  <c r="S35" i="57"/>
  <c r="K35" i="57"/>
  <c r="K61" i="57"/>
  <c r="T35" i="57"/>
  <c r="P19" i="15"/>
  <c r="N19" i="15"/>
  <c r="L19" i="15"/>
  <c r="D19" i="15"/>
  <c r="F19" i="15"/>
  <c r="C19" i="57"/>
  <c r="C13" i="57"/>
  <c r="C62" i="57"/>
  <c r="C57" i="57"/>
  <c r="C22" i="57"/>
  <c r="C24" i="57"/>
  <c r="C31" i="57"/>
  <c r="C28" i="57"/>
  <c r="C55" i="57"/>
  <c r="C58" i="57"/>
  <c r="C29" i="57"/>
  <c r="C21" i="57"/>
  <c r="C46" i="57"/>
  <c r="C37" i="57"/>
  <c r="C49" i="57"/>
  <c r="C39" i="57"/>
  <c r="C44" i="57"/>
  <c r="C59" i="57"/>
  <c r="C34" i="57"/>
  <c r="C14" i="57"/>
  <c r="C33" i="57"/>
  <c r="C25" i="57"/>
  <c r="C18" i="57"/>
  <c r="C15" i="57"/>
  <c r="C53" i="57"/>
  <c r="C20" i="57"/>
  <c r="C76" i="57"/>
  <c r="C32" i="57"/>
  <c r="C30" i="57"/>
  <c r="C41" i="57"/>
  <c r="C38" i="57"/>
  <c r="C40" i="57"/>
  <c r="C56" i="57"/>
  <c r="C77" i="57"/>
  <c r="C26" i="57"/>
  <c r="C67" i="57"/>
  <c r="D19" i="57" l="1"/>
  <c r="D14" i="57"/>
  <c r="D15" i="57"/>
  <c r="D77" i="57"/>
  <c r="D40" i="57"/>
  <c r="D21" i="57"/>
  <c r="D24" i="57"/>
  <c r="D44" i="57"/>
  <c r="D59" i="57"/>
  <c r="D28" i="57"/>
  <c r="D67" i="57"/>
  <c r="D18" i="57"/>
  <c r="D53" i="57"/>
  <c r="D38" i="57"/>
  <c r="D55" i="57"/>
  <c r="D32" i="57"/>
  <c r="D37" i="57"/>
  <c r="D58" i="57"/>
  <c r="D33" i="57"/>
  <c r="D76" i="57"/>
  <c r="D46" i="57"/>
  <c r="D20" i="57"/>
  <c r="D25" i="57"/>
  <c r="D30" i="57"/>
  <c r="D22" i="57"/>
  <c r="D41" i="57"/>
  <c r="D26" i="57"/>
  <c r="D39" i="57"/>
  <c r="D31" i="57"/>
  <c r="D29" i="57"/>
  <c r="D62" i="57"/>
  <c r="D34" i="57"/>
  <c r="D56" i="57"/>
  <c r="D57" i="57"/>
  <c r="D49" i="57"/>
  <c r="K60" i="57"/>
  <c r="M60" i="57"/>
  <c r="S60" i="57"/>
  <c r="T17" i="57"/>
  <c r="G17" i="57"/>
  <c r="M61" i="57"/>
  <c r="Q61" i="57"/>
  <c r="T61" i="57"/>
  <c r="K17" i="57"/>
  <c r="G61" i="57"/>
  <c r="I61" i="57"/>
  <c r="S61" i="57"/>
  <c r="Q42" i="57"/>
  <c r="T42" i="57"/>
  <c r="I42" i="57"/>
  <c r="S42" i="57"/>
  <c r="O42" i="57"/>
  <c r="O60" i="57"/>
  <c r="K42" i="57"/>
  <c r="Q60" i="57"/>
  <c r="M42" i="57"/>
  <c r="G60" i="57"/>
  <c r="T60" i="57"/>
  <c r="Q17" i="57"/>
  <c r="S17" i="57"/>
  <c r="M17" i="57"/>
  <c r="I17" i="57"/>
  <c r="D13" i="57"/>
  <c r="G54" i="57"/>
  <c r="S54" i="57"/>
  <c r="T54" i="57"/>
  <c r="O54" i="57"/>
  <c r="K54" i="57"/>
  <c r="I54" i="57"/>
  <c r="Q54" i="57"/>
  <c r="M54" i="57"/>
  <c r="K16" i="57"/>
  <c r="I16" i="57"/>
  <c r="S16" i="57"/>
  <c r="O16" i="57"/>
  <c r="T16" i="57"/>
  <c r="Q16" i="57"/>
  <c r="M16" i="57"/>
  <c r="G16" i="57"/>
  <c r="G36" i="57"/>
  <c r="T36" i="57"/>
  <c r="O36" i="57"/>
  <c r="K36" i="57"/>
  <c r="S36" i="57"/>
  <c r="Q36" i="57"/>
  <c r="M36" i="57"/>
  <c r="I36" i="57"/>
  <c r="K27" i="57"/>
  <c r="I27" i="57"/>
  <c r="S27" i="57"/>
  <c r="O27" i="57"/>
  <c r="T27" i="57"/>
  <c r="Q27" i="57"/>
  <c r="M27" i="57"/>
  <c r="G27" i="57"/>
  <c r="R82" i="56"/>
  <c r="P82" i="56"/>
  <c r="N82" i="56"/>
  <c r="L82" i="56"/>
  <c r="J19" i="15" s="1"/>
  <c r="J82" i="56"/>
  <c r="H19" i="15" s="1"/>
  <c r="H82" i="56"/>
  <c r="F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E50" i="56"/>
  <c r="E49" i="56"/>
  <c r="E48" i="56"/>
  <c r="E47" i="56"/>
  <c r="E46" i="56"/>
  <c r="E45" i="56"/>
  <c r="E44" i="56"/>
  <c r="E43" i="56"/>
  <c r="E42" i="56"/>
  <c r="E41" i="56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S81" i="56"/>
  <c r="S80" i="56"/>
  <c r="S79" i="56"/>
  <c r="S78" i="56"/>
  <c r="S75" i="56"/>
  <c r="S74" i="56"/>
  <c r="S73" i="56"/>
  <c r="S72" i="56"/>
  <c r="S71" i="56"/>
  <c r="S70" i="56"/>
  <c r="S69" i="56"/>
  <c r="S68" i="56"/>
  <c r="S66" i="56"/>
  <c r="S65" i="56"/>
  <c r="S64" i="56"/>
  <c r="S63" i="56"/>
  <c r="S52" i="56"/>
  <c r="S51" i="56"/>
  <c r="S50" i="56"/>
  <c r="S48" i="56"/>
  <c r="S47" i="56"/>
  <c r="S45" i="56"/>
  <c r="S43" i="56"/>
  <c r="S23" i="56"/>
  <c r="Q81" i="56"/>
  <c r="Q80" i="56"/>
  <c r="Q79" i="56"/>
  <c r="Q78" i="56"/>
  <c r="Q75" i="56"/>
  <c r="Q74" i="56"/>
  <c r="Q73" i="56"/>
  <c r="Q72" i="56"/>
  <c r="Q71" i="56"/>
  <c r="Q70" i="56"/>
  <c r="Q69" i="56"/>
  <c r="Q68" i="56"/>
  <c r="Q66" i="56"/>
  <c r="Q65" i="56"/>
  <c r="Q64" i="56"/>
  <c r="Q63" i="56"/>
  <c r="Q52" i="56"/>
  <c r="Q51" i="56"/>
  <c r="Q50" i="56"/>
  <c r="Q48" i="56"/>
  <c r="Q47" i="56"/>
  <c r="Q45" i="56"/>
  <c r="Q43" i="56"/>
  <c r="Q23" i="56"/>
  <c r="O81" i="56"/>
  <c r="O80" i="56"/>
  <c r="O79" i="56"/>
  <c r="O78" i="56"/>
  <c r="O75" i="56"/>
  <c r="O74" i="56"/>
  <c r="O73" i="56"/>
  <c r="O72" i="56"/>
  <c r="O71" i="56"/>
  <c r="O70" i="56"/>
  <c r="O69" i="56"/>
  <c r="O68" i="56"/>
  <c r="O66" i="56"/>
  <c r="O65" i="56"/>
  <c r="O64" i="56"/>
  <c r="O63" i="56"/>
  <c r="O52" i="56"/>
  <c r="O51" i="56"/>
  <c r="O50" i="56"/>
  <c r="O48" i="56"/>
  <c r="O47" i="56"/>
  <c r="O45" i="56"/>
  <c r="O43" i="56"/>
  <c r="O23" i="56"/>
  <c r="M81" i="56"/>
  <c r="M80" i="56"/>
  <c r="M79" i="56"/>
  <c r="M78" i="56"/>
  <c r="M75" i="56"/>
  <c r="M74" i="56"/>
  <c r="M73" i="56"/>
  <c r="M72" i="56"/>
  <c r="M71" i="56"/>
  <c r="M70" i="56"/>
  <c r="M69" i="56"/>
  <c r="M68" i="56"/>
  <c r="M66" i="56"/>
  <c r="M65" i="56"/>
  <c r="M64" i="56"/>
  <c r="M63" i="56"/>
  <c r="M52" i="56"/>
  <c r="M51" i="56"/>
  <c r="M50" i="56"/>
  <c r="M48" i="56"/>
  <c r="M47" i="56"/>
  <c r="M45" i="56"/>
  <c r="M43" i="56"/>
  <c r="M23" i="56"/>
  <c r="K81" i="56"/>
  <c r="K80" i="56"/>
  <c r="K79" i="56"/>
  <c r="K78" i="56"/>
  <c r="K75" i="56"/>
  <c r="K74" i="56"/>
  <c r="K73" i="56"/>
  <c r="K72" i="56"/>
  <c r="K71" i="56"/>
  <c r="K70" i="56"/>
  <c r="K69" i="56"/>
  <c r="K68" i="56"/>
  <c r="K66" i="56"/>
  <c r="K65" i="56"/>
  <c r="K64" i="56"/>
  <c r="K63" i="56"/>
  <c r="K52" i="56"/>
  <c r="K51" i="56"/>
  <c r="K50" i="56"/>
  <c r="K48" i="56"/>
  <c r="K47" i="56"/>
  <c r="K45" i="56"/>
  <c r="K43" i="56"/>
  <c r="K23" i="56"/>
  <c r="I81" i="56"/>
  <c r="I80" i="56"/>
  <c r="I79" i="56"/>
  <c r="I78" i="56"/>
  <c r="I75" i="56"/>
  <c r="I74" i="56"/>
  <c r="I73" i="56"/>
  <c r="I72" i="56"/>
  <c r="I71" i="56"/>
  <c r="I70" i="56"/>
  <c r="I69" i="56"/>
  <c r="I68" i="56"/>
  <c r="I66" i="56"/>
  <c r="I65" i="56"/>
  <c r="I64" i="56"/>
  <c r="I63" i="56"/>
  <c r="I52" i="56"/>
  <c r="I51" i="56"/>
  <c r="I50" i="56"/>
  <c r="I48" i="56"/>
  <c r="I47" i="56"/>
  <c r="I45" i="56"/>
  <c r="I43" i="56"/>
  <c r="I23" i="56"/>
  <c r="G81" i="56"/>
  <c r="G80" i="56"/>
  <c r="G79" i="56"/>
  <c r="G78" i="56"/>
  <c r="G75" i="56"/>
  <c r="G74" i="56"/>
  <c r="G73" i="56"/>
  <c r="G72" i="56"/>
  <c r="G71" i="56"/>
  <c r="G70" i="56"/>
  <c r="G69" i="56"/>
  <c r="G68" i="56"/>
  <c r="G66" i="56"/>
  <c r="G65" i="56"/>
  <c r="G64" i="56"/>
  <c r="G63" i="56"/>
  <c r="G52" i="56"/>
  <c r="G51" i="56"/>
  <c r="G50" i="56"/>
  <c r="G48" i="56"/>
  <c r="G47" i="56"/>
  <c r="G45" i="56"/>
  <c r="G43" i="56"/>
  <c r="G23" i="56"/>
  <c r="R82" i="55"/>
  <c r="P82" i="55"/>
  <c r="N82" i="55"/>
  <c r="L82" i="55"/>
  <c r="J82" i="55"/>
  <c r="H82" i="55"/>
  <c r="F82" i="55"/>
  <c r="E81" i="55"/>
  <c r="E80" i="55"/>
  <c r="E79" i="55"/>
  <c r="E78" i="55"/>
  <c r="E77" i="55"/>
  <c r="E76" i="55"/>
  <c r="E75" i="55"/>
  <c r="E74" i="55"/>
  <c r="E73" i="55"/>
  <c r="E72" i="55"/>
  <c r="E71" i="55"/>
  <c r="E70" i="55"/>
  <c r="E69" i="55"/>
  <c r="E68" i="55"/>
  <c r="E67" i="55"/>
  <c r="E66" i="55"/>
  <c r="E65" i="55"/>
  <c r="E64" i="55"/>
  <c r="E63" i="55"/>
  <c r="E62" i="55"/>
  <c r="E61" i="55"/>
  <c r="E60" i="55"/>
  <c r="E59" i="55"/>
  <c r="E58" i="55"/>
  <c r="E57" i="55"/>
  <c r="E56" i="55"/>
  <c r="E55" i="55"/>
  <c r="E54" i="55"/>
  <c r="E53" i="55"/>
  <c r="E52" i="55"/>
  <c r="E51" i="55"/>
  <c r="E50" i="55"/>
  <c r="E49" i="55"/>
  <c r="E48" i="55"/>
  <c r="E47" i="55"/>
  <c r="E46" i="55"/>
  <c r="E45" i="55"/>
  <c r="E44" i="55"/>
  <c r="E43" i="55"/>
  <c r="E42" i="55"/>
  <c r="E41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2" i="55"/>
  <c r="E21" i="55"/>
  <c r="E20" i="55"/>
  <c r="E19" i="55"/>
  <c r="E18" i="55"/>
  <c r="E17" i="55"/>
  <c r="E16" i="55"/>
  <c r="E15" i="55"/>
  <c r="E14" i="55"/>
  <c r="E13" i="55"/>
  <c r="R81" i="54"/>
  <c r="P81" i="54"/>
  <c r="E81" i="54" s="1"/>
  <c r="N81" i="54"/>
  <c r="L81" i="54"/>
  <c r="J81" i="54"/>
  <c r="H81" i="54"/>
  <c r="F81" i="54"/>
  <c r="R80" i="51"/>
  <c r="P80" i="51"/>
  <c r="N80" i="51"/>
  <c r="L80" i="51"/>
  <c r="J80" i="51"/>
  <c r="H80" i="51"/>
  <c r="F80" i="51"/>
  <c r="R80" i="50"/>
  <c r="P80" i="50"/>
  <c r="N80" i="50"/>
  <c r="L80" i="50"/>
  <c r="J80" i="50"/>
  <c r="H80" i="50"/>
  <c r="E80" i="50" s="1"/>
  <c r="F80" i="50"/>
  <c r="R80" i="49"/>
  <c r="P80" i="49"/>
  <c r="N80" i="49"/>
  <c r="L80" i="49"/>
  <c r="J80" i="49"/>
  <c r="H80" i="49"/>
  <c r="F80" i="49"/>
  <c r="R79" i="48"/>
  <c r="P79" i="48"/>
  <c r="N79" i="48"/>
  <c r="L79" i="48"/>
  <c r="J79" i="48"/>
  <c r="H79" i="48"/>
  <c r="F79" i="48"/>
  <c r="S81" i="55"/>
  <c r="S80" i="55"/>
  <c r="S79" i="55"/>
  <c r="S78" i="55"/>
  <c r="S75" i="55"/>
  <c r="S74" i="55"/>
  <c r="S73" i="55"/>
  <c r="S72" i="55"/>
  <c r="S71" i="55"/>
  <c r="S70" i="55"/>
  <c r="S69" i="55"/>
  <c r="S68" i="55"/>
  <c r="S66" i="55"/>
  <c r="S65" i="55"/>
  <c r="S64" i="55"/>
  <c r="S63" i="55"/>
  <c r="S52" i="55"/>
  <c r="S51" i="55"/>
  <c r="S50" i="55"/>
  <c r="S48" i="55"/>
  <c r="S47" i="55"/>
  <c r="S45" i="55"/>
  <c r="S43" i="55"/>
  <c r="S23" i="55"/>
  <c r="Q81" i="55"/>
  <c r="Q80" i="55"/>
  <c r="Q79" i="55"/>
  <c r="Q78" i="55"/>
  <c r="Q75" i="55"/>
  <c r="Q74" i="55"/>
  <c r="Q73" i="55"/>
  <c r="Q72" i="55"/>
  <c r="Q71" i="55"/>
  <c r="Q70" i="55"/>
  <c r="Q69" i="55"/>
  <c r="Q68" i="55"/>
  <c r="Q66" i="55"/>
  <c r="Q65" i="55"/>
  <c r="Q64" i="55"/>
  <c r="Q63" i="55"/>
  <c r="Q52" i="55"/>
  <c r="Q51" i="55"/>
  <c r="Q50" i="55"/>
  <c r="Q48" i="55"/>
  <c r="Q47" i="55"/>
  <c r="Q45" i="55"/>
  <c r="Q43" i="55"/>
  <c r="Q23" i="55"/>
  <c r="O81" i="55"/>
  <c r="O80" i="55"/>
  <c r="O79" i="55"/>
  <c r="O78" i="55"/>
  <c r="O75" i="55"/>
  <c r="O74" i="55"/>
  <c r="O73" i="55"/>
  <c r="O72" i="55"/>
  <c r="O71" i="55"/>
  <c r="O70" i="55"/>
  <c r="O69" i="55"/>
  <c r="O68" i="55"/>
  <c r="O66" i="55"/>
  <c r="O65" i="55"/>
  <c r="O64" i="55"/>
  <c r="O63" i="55"/>
  <c r="O52" i="55"/>
  <c r="O51" i="55"/>
  <c r="O50" i="55"/>
  <c r="O48" i="55"/>
  <c r="O47" i="55"/>
  <c r="O45" i="55"/>
  <c r="O43" i="55"/>
  <c r="O23" i="55"/>
  <c r="M81" i="55"/>
  <c r="M80" i="55"/>
  <c r="M79" i="55"/>
  <c r="M78" i="55"/>
  <c r="M75" i="55"/>
  <c r="M74" i="55"/>
  <c r="M73" i="55"/>
  <c r="M72" i="55"/>
  <c r="M71" i="55"/>
  <c r="M70" i="55"/>
  <c r="M69" i="55"/>
  <c r="M68" i="55"/>
  <c r="M66" i="55"/>
  <c r="M65" i="55"/>
  <c r="M64" i="55"/>
  <c r="M63" i="55"/>
  <c r="M52" i="55"/>
  <c r="M51" i="55"/>
  <c r="M50" i="55"/>
  <c r="M48" i="55"/>
  <c r="M47" i="55"/>
  <c r="M45" i="55"/>
  <c r="M43" i="55"/>
  <c r="M23" i="55"/>
  <c r="K81" i="55"/>
  <c r="K80" i="55"/>
  <c r="K79" i="55"/>
  <c r="K78" i="55"/>
  <c r="K75" i="55"/>
  <c r="K74" i="55"/>
  <c r="K73" i="55"/>
  <c r="K72" i="55"/>
  <c r="K71" i="55"/>
  <c r="K70" i="55"/>
  <c r="K69" i="55"/>
  <c r="K68" i="55"/>
  <c r="K66" i="55"/>
  <c r="K65" i="55"/>
  <c r="K64" i="55"/>
  <c r="K63" i="55"/>
  <c r="K52" i="55"/>
  <c r="K51" i="55"/>
  <c r="K50" i="55"/>
  <c r="K48" i="55"/>
  <c r="K47" i="55"/>
  <c r="K45" i="55"/>
  <c r="K43" i="55"/>
  <c r="K23" i="55"/>
  <c r="I81" i="55"/>
  <c r="I80" i="55"/>
  <c r="I79" i="55"/>
  <c r="I78" i="55"/>
  <c r="I75" i="55"/>
  <c r="I74" i="55"/>
  <c r="I73" i="55"/>
  <c r="I72" i="55"/>
  <c r="I71" i="55"/>
  <c r="I70" i="55"/>
  <c r="I69" i="55"/>
  <c r="I68" i="55"/>
  <c r="I66" i="55"/>
  <c r="I65" i="55"/>
  <c r="I64" i="55"/>
  <c r="I63" i="55"/>
  <c r="I52" i="55"/>
  <c r="I51" i="55"/>
  <c r="I50" i="55"/>
  <c r="I48" i="55"/>
  <c r="I47" i="55"/>
  <c r="I45" i="55"/>
  <c r="I43" i="55"/>
  <c r="I23" i="55"/>
  <c r="G81" i="55"/>
  <c r="G80" i="55"/>
  <c r="G79" i="55"/>
  <c r="G78" i="55"/>
  <c r="G75" i="55"/>
  <c r="G74" i="55"/>
  <c r="G73" i="55"/>
  <c r="G72" i="55"/>
  <c r="G71" i="55"/>
  <c r="G70" i="55"/>
  <c r="G69" i="55"/>
  <c r="G68" i="55"/>
  <c r="G66" i="55"/>
  <c r="G65" i="55"/>
  <c r="G64" i="55"/>
  <c r="G63" i="55"/>
  <c r="G52" i="55"/>
  <c r="G51" i="55"/>
  <c r="G50" i="55"/>
  <c r="G48" i="55"/>
  <c r="G47" i="55"/>
  <c r="G45" i="55"/>
  <c r="G43" i="55"/>
  <c r="G23" i="55"/>
  <c r="E80" i="54"/>
  <c r="E79" i="54"/>
  <c r="E78" i="54"/>
  <c r="E77" i="54"/>
  <c r="E76" i="54"/>
  <c r="E75" i="54"/>
  <c r="E74" i="54"/>
  <c r="E73" i="54"/>
  <c r="E72" i="54"/>
  <c r="E71" i="54"/>
  <c r="E70" i="54"/>
  <c r="E69" i="54"/>
  <c r="E68" i="54"/>
  <c r="E67" i="54"/>
  <c r="E66" i="54"/>
  <c r="E65" i="54"/>
  <c r="E64" i="54"/>
  <c r="E63" i="54"/>
  <c r="E62" i="54"/>
  <c r="E61" i="54"/>
  <c r="E60" i="54"/>
  <c r="E59" i="54"/>
  <c r="E58" i="54"/>
  <c r="E57" i="54"/>
  <c r="E56" i="54"/>
  <c r="E55" i="54"/>
  <c r="E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S80" i="54"/>
  <c r="S79" i="54"/>
  <c r="S78" i="54"/>
  <c r="S75" i="54"/>
  <c r="S74" i="54"/>
  <c r="S73" i="54"/>
  <c r="S72" i="54"/>
  <c r="S71" i="54"/>
  <c r="S70" i="54"/>
  <c r="S69" i="54"/>
  <c r="S68" i="54"/>
  <c r="S66" i="54"/>
  <c r="S65" i="54"/>
  <c r="S64" i="54"/>
  <c r="S63" i="54"/>
  <c r="S52" i="54"/>
  <c r="S51" i="54"/>
  <c r="S50" i="54"/>
  <c r="S48" i="54"/>
  <c r="S47" i="54"/>
  <c r="S45" i="54"/>
  <c r="S43" i="54"/>
  <c r="S23" i="54"/>
  <c r="Q80" i="54"/>
  <c r="Q79" i="54"/>
  <c r="Q78" i="54"/>
  <c r="Q75" i="54"/>
  <c r="Q74" i="54"/>
  <c r="Q73" i="54"/>
  <c r="Q72" i="54"/>
  <c r="Q71" i="54"/>
  <c r="Q70" i="54"/>
  <c r="Q69" i="54"/>
  <c r="Q68" i="54"/>
  <c r="Q66" i="54"/>
  <c r="Q65" i="54"/>
  <c r="Q64" i="54"/>
  <c r="Q63" i="54"/>
  <c r="Q52" i="54"/>
  <c r="Q51" i="54"/>
  <c r="Q50" i="54"/>
  <c r="Q48" i="54"/>
  <c r="Q47" i="54"/>
  <c r="Q45" i="54"/>
  <c r="Q43" i="54"/>
  <c r="Q23" i="54"/>
  <c r="O80" i="54"/>
  <c r="O79" i="54"/>
  <c r="O78" i="54"/>
  <c r="O75" i="54"/>
  <c r="O74" i="54"/>
  <c r="O73" i="54"/>
  <c r="O72" i="54"/>
  <c r="O71" i="54"/>
  <c r="O70" i="54"/>
  <c r="O69" i="54"/>
  <c r="O68" i="54"/>
  <c r="O66" i="54"/>
  <c r="O65" i="54"/>
  <c r="O64" i="54"/>
  <c r="O63" i="54"/>
  <c r="O52" i="54"/>
  <c r="O51" i="54"/>
  <c r="O50" i="54"/>
  <c r="O48" i="54"/>
  <c r="O47" i="54"/>
  <c r="O45" i="54"/>
  <c r="O43" i="54"/>
  <c r="O23" i="54"/>
  <c r="M80" i="54"/>
  <c r="M79" i="54"/>
  <c r="M78" i="54"/>
  <c r="M75" i="54"/>
  <c r="M74" i="54"/>
  <c r="M73" i="54"/>
  <c r="M72" i="54"/>
  <c r="M71" i="54"/>
  <c r="M70" i="54"/>
  <c r="M69" i="54"/>
  <c r="M68" i="54"/>
  <c r="M66" i="54"/>
  <c r="M65" i="54"/>
  <c r="M64" i="54"/>
  <c r="M63" i="54"/>
  <c r="M52" i="54"/>
  <c r="M51" i="54"/>
  <c r="M50" i="54"/>
  <c r="M48" i="54"/>
  <c r="M47" i="54"/>
  <c r="M45" i="54"/>
  <c r="M43" i="54"/>
  <c r="M23" i="54"/>
  <c r="K80" i="54"/>
  <c r="K79" i="54"/>
  <c r="K78" i="54"/>
  <c r="K75" i="54"/>
  <c r="K74" i="54"/>
  <c r="K73" i="54"/>
  <c r="K72" i="54"/>
  <c r="K71" i="54"/>
  <c r="K70" i="54"/>
  <c r="K69" i="54"/>
  <c r="K68" i="54"/>
  <c r="K66" i="54"/>
  <c r="K65" i="54"/>
  <c r="K64" i="54"/>
  <c r="K63" i="54"/>
  <c r="K52" i="54"/>
  <c r="K51" i="54"/>
  <c r="K50" i="54"/>
  <c r="K48" i="54"/>
  <c r="K47" i="54"/>
  <c r="K45" i="54"/>
  <c r="K43" i="54"/>
  <c r="K23" i="54"/>
  <c r="I80" i="54"/>
  <c r="I79" i="54"/>
  <c r="I78" i="54"/>
  <c r="I75" i="54"/>
  <c r="I74" i="54"/>
  <c r="I73" i="54"/>
  <c r="I72" i="54"/>
  <c r="I71" i="54"/>
  <c r="I70" i="54"/>
  <c r="I69" i="54"/>
  <c r="I68" i="54"/>
  <c r="I66" i="54"/>
  <c r="I65" i="54"/>
  <c r="I64" i="54"/>
  <c r="I63" i="54"/>
  <c r="I52" i="54"/>
  <c r="I51" i="54"/>
  <c r="I50" i="54"/>
  <c r="I48" i="54"/>
  <c r="I47" i="54"/>
  <c r="I45" i="54"/>
  <c r="I43" i="54"/>
  <c r="I23" i="54"/>
  <c r="G80" i="54"/>
  <c r="G79" i="54"/>
  <c r="G78" i="54"/>
  <c r="G75" i="54"/>
  <c r="G74" i="54"/>
  <c r="G73" i="54"/>
  <c r="G72" i="54"/>
  <c r="G71" i="54"/>
  <c r="G70" i="54"/>
  <c r="G69" i="54"/>
  <c r="G68" i="54"/>
  <c r="G66" i="54"/>
  <c r="G65" i="54"/>
  <c r="G64" i="54"/>
  <c r="G63" i="54"/>
  <c r="G52" i="54"/>
  <c r="G51" i="54"/>
  <c r="G50" i="54"/>
  <c r="G48" i="54"/>
  <c r="G47" i="54"/>
  <c r="G45" i="54"/>
  <c r="G43" i="54"/>
  <c r="G23" i="54"/>
  <c r="E80" i="51"/>
  <c r="E79" i="51"/>
  <c r="E78" i="51"/>
  <c r="E77" i="51"/>
  <c r="E76" i="51"/>
  <c r="E75" i="51"/>
  <c r="E74" i="51"/>
  <c r="E73" i="51"/>
  <c r="E72" i="51"/>
  <c r="E71" i="51"/>
  <c r="E70" i="51"/>
  <c r="E69" i="51"/>
  <c r="E68" i="51"/>
  <c r="E67" i="51"/>
  <c r="E66" i="51"/>
  <c r="E65" i="51"/>
  <c r="E64" i="51"/>
  <c r="E63" i="51"/>
  <c r="E62" i="51"/>
  <c r="E61" i="51"/>
  <c r="E60" i="51"/>
  <c r="E59" i="51"/>
  <c r="E58" i="51"/>
  <c r="E57" i="51"/>
  <c r="E56" i="51"/>
  <c r="E55" i="51"/>
  <c r="E54" i="51"/>
  <c r="E53" i="51"/>
  <c r="E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S79" i="51"/>
  <c r="S78" i="51"/>
  <c r="S75" i="51"/>
  <c r="S74" i="51"/>
  <c r="S73" i="51"/>
  <c r="S72" i="51"/>
  <c r="S71" i="51"/>
  <c r="S70" i="51"/>
  <c r="S69" i="51"/>
  <c r="S68" i="51"/>
  <c r="S66" i="51"/>
  <c r="S65" i="51"/>
  <c r="S64" i="51"/>
  <c r="S63" i="51"/>
  <c r="S52" i="51"/>
  <c r="S51" i="51"/>
  <c r="S50" i="51"/>
  <c r="S48" i="51"/>
  <c r="S47" i="51"/>
  <c r="S45" i="51"/>
  <c r="S43" i="51"/>
  <c r="Q79" i="51"/>
  <c r="Q78" i="51"/>
  <c r="Q75" i="51"/>
  <c r="Q74" i="51"/>
  <c r="Q73" i="51"/>
  <c r="Q72" i="51"/>
  <c r="Q71" i="51"/>
  <c r="Q70" i="51"/>
  <c r="Q69" i="51"/>
  <c r="Q68" i="51"/>
  <c r="Q66" i="51"/>
  <c r="Q65" i="51"/>
  <c r="Q64" i="51"/>
  <c r="Q63" i="51"/>
  <c r="Q52" i="51"/>
  <c r="Q51" i="51"/>
  <c r="Q50" i="51"/>
  <c r="Q48" i="51"/>
  <c r="Q47" i="51"/>
  <c r="Q45" i="51"/>
  <c r="Q43" i="51"/>
  <c r="O79" i="51"/>
  <c r="O78" i="51"/>
  <c r="O75" i="51"/>
  <c r="O74" i="51"/>
  <c r="O73" i="51"/>
  <c r="O72" i="51"/>
  <c r="O71" i="51"/>
  <c r="O70" i="51"/>
  <c r="O69" i="51"/>
  <c r="O68" i="51"/>
  <c r="O66" i="51"/>
  <c r="O65" i="51"/>
  <c r="O64" i="51"/>
  <c r="O63" i="51"/>
  <c r="O52" i="51"/>
  <c r="O51" i="51"/>
  <c r="O50" i="51"/>
  <c r="O48" i="51"/>
  <c r="O47" i="51"/>
  <c r="O45" i="51"/>
  <c r="O43" i="51"/>
  <c r="M79" i="51"/>
  <c r="M78" i="51"/>
  <c r="M75" i="51"/>
  <c r="M74" i="51"/>
  <c r="M73" i="51"/>
  <c r="M72" i="51"/>
  <c r="M71" i="51"/>
  <c r="M70" i="51"/>
  <c r="M69" i="51"/>
  <c r="M68" i="51"/>
  <c r="M66" i="51"/>
  <c r="M65" i="51"/>
  <c r="M64" i="51"/>
  <c r="M63" i="51"/>
  <c r="M52" i="51"/>
  <c r="M51" i="51"/>
  <c r="M50" i="51"/>
  <c r="M48" i="51"/>
  <c r="M47" i="51"/>
  <c r="M45" i="51"/>
  <c r="M43" i="51"/>
  <c r="K79" i="51"/>
  <c r="K78" i="51"/>
  <c r="K75" i="51"/>
  <c r="K74" i="51"/>
  <c r="K73" i="51"/>
  <c r="K72" i="51"/>
  <c r="K71" i="51"/>
  <c r="K70" i="51"/>
  <c r="K69" i="51"/>
  <c r="K68" i="51"/>
  <c r="K66" i="51"/>
  <c r="K65" i="51"/>
  <c r="K64" i="51"/>
  <c r="K63" i="51"/>
  <c r="K52" i="51"/>
  <c r="K51" i="51"/>
  <c r="K50" i="51"/>
  <c r="K48" i="51"/>
  <c r="K47" i="51"/>
  <c r="K45" i="51"/>
  <c r="K43" i="51"/>
  <c r="I79" i="51"/>
  <c r="I78" i="51"/>
  <c r="I75" i="51"/>
  <c r="I74" i="51"/>
  <c r="I73" i="51"/>
  <c r="I72" i="51"/>
  <c r="I71" i="51"/>
  <c r="I70" i="51"/>
  <c r="I69" i="51"/>
  <c r="I68" i="51"/>
  <c r="I66" i="51"/>
  <c r="I65" i="51"/>
  <c r="I64" i="51"/>
  <c r="I63" i="51"/>
  <c r="I52" i="51"/>
  <c r="I51" i="51"/>
  <c r="I50" i="51"/>
  <c r="I48" i="51"/>
  <c r="I47" i="51"/>
  <c r="I45" i="51"/>
  <c r="I43" i="51"/>
  <c r="G79" i="51"/>
  <c r="G78" i="51"/>
  <c r="G75" i="51"/>
  <c r="G74" i="51"/>
  <c r="G73" i="51"/>
  <c r="G72" i="51"/>
  <c r="G71" i="51"/>
  <c r="G70" i="51"/>
  <c r="G69" i="51"/>
  <c r="G68" i="51"/>
  <c r="G66" i="51"/>
  <c r="G65" i="51"/>
  <c r="G64" i="51"/>
  <c r="G63" i="51"/>
  <c r="G52" i="51"/>
  <c r="G51" i="51"/>
  <c r="G50" i="51"/>
  <c r="G48" i="51"/>
  <c r="G47" i="51"/>
  <c r="G45" i="51"/>
  <c r="G43" i="51"/>
  <c r="E79" i="50"/>
  <c r="E78" i="50"/>
  <c r="E77" i="50"/>
  <c r="E76" i="50"/>
  <c r="E75" i="50"/>
  <c r="E74" i="50"/>
  <c r="E73" i="50"/>
  <c r="E72" i="50"/>
  <c r="E71" i="50"/>
  <c r="E70" i="50"/>
  <c r="E69" i="50"/>
  <c r="E68" i="50"/>
  <c r="E67" i="50"/>
  <c r="E66" i="50"/>
  <c r="E65" i="50"/>
  <c r="E64" i="50"/>
  <c r="E63" i="50"/>
  <c r="E62" i="50"/>
  <c r="E61" i="50"/>
  <c r="E60" i="50"/>
  <c r="E59" i="50"/>
  <c r="E58" i="50"/>
  <c r="E57" i="50"/>
  <c r="E56" i="50"/>
  <c r="E55" i="50"/>
  <c r="E54" i="50"/>
  <c r="E53" i="50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S79" i="50"/>
  <c r="S78" i="50"/>
  <c r="S75" i="50"/>
  <c r="S74" i="50"/>
  <c r="S73" i="50"/>
  <c r="S72" i="50"/>
  <c r="S71" i="50"/>
  <c r="S70" i="50"/>
  <c r="S69" i="50"/>
  <c r="S68" i="50"/>
  <c r="S66" i="50"/>
  <c r="S65" i="50"/>
  <c r="S64" i="50"/>
  <c r="S63" i="50"/>
  <c r="S52" i="50"/>
  <c r="S51" i="50"/>
  <c r="S50" i="50"/>
  <c r="S48" i="50"/>
  <c r="S47" i="50"/>
  <c r="S45" i="50"/>
  <c r="S43" i="50"/>
  <c r="Q79" i="50"/>
  <c r="Q78" i="50"/>
  <c r="Q75" i="50"/>
  <c r="Q74" i="50"/>
  <c r="Q73" i="50"/>
  <c r="Q72" i="50"/>
  <c r="Q71" i="50"/>
  <c r="Q70" i="50"/>
  <c r="Q69" i="50"/>
  <c r="Q68" i="50"/>
  <c r="Q66" i="50"/>
  <c r="Q65" i="50"/>
  <c r="Q64" i="50"/>
  <c r="Q63" i="50"/>
  <c r="Q52" i="50"/>
  <c r="Q51" i="50"/>
  <c r="Q50" i="50"/>
  <c r="Q48" i="50"/>
  <c r="Q47" i="50"/>
  <c r="Q45" i="50"/>
  <c r="Q43" i="50"/>
  <c r="O79" i="50"/>
  <c r="O78" i="50"/>
  <c r="O75" i="50"/>
  <c r="O74" i="50"/>
  <c r="O73" i="50"/>
  <c r="O72" i="50"/>
  <c r="O71" i="50"/>
  <c r="O70" i="50"/>
  <c r="O69" i="50"/>
  <c r="O68" i="50"/>
  <c r="O66" i="50"/>
  <c r="O65" i="50"/>
  <c r="O64" i="50"/>
  <c r="O63" i="50"/>
  <c r="O52" i="50"/>
  <c r="O51" i="50"/>
  <c r="O50" i="50"/>
  <c r="O48" i="50"/>
  <c r="O47" i="50"/>
  <c r="O45" i="50"/>
  <c r="O43" i="50"/>
  <c r="M79" i="50"/>
  <c r="M78" i="50"/>
  <c r="M75" i="50"/>
  <c r="M74" i="50"/>
  <c r="M73" i="50"/>
  <c r="M72" i="50"/>
  <c r="M71" i="50"/>
  <c r="M70" i="50"/>
  <c r="M69" i="50"/>
  <c r="M68" i="50"/>
  <c r="M66" i="50"/>
  <c r="M65" i="50"/>
  <c r="M64" i="50"/>
  <c r="M63" i="50"/>
  <c r="M52" i="50"/>
  <c r="M51" i="50"/>
  <c r="M50" i="50"/>
  <c r="M48" i="50"/>
  <c r="M47" i="50"/>
  <c r="M45" i="50"/>
  <c r="M43" i="50"/>
  <c r="K79" i="50"/>
  <c r="K78" i="50"/>
  <c r="K75" i="50"/>
  <c r="K74" i="50"/>
  <c r="K73" i="50"/>
  <c r="K72" i="50"/>
  <c r="K71" i="50"/>
  <c r="K70" i="50"/>
  <c r="K69" i="50"/>
  <c r="K68" i="50"/>
  <c r="K66" i="50"/>
  <c r="K65" i="50"/>
  <c r="K64" i="50"/>
  <c r="K63" i="50"/>
  <c r="K52" i="50"/>
  <c r="K51" i="50"/>
  <c r="K50" i="50"/>
  <c r="K48" i="50"/>
  <c r="K47" i="50"/>
  <c r="K45" i="50"/>
  <c r="K43" i="50"/>
  <c r="I79" i="50"/>
  <c r="I78" i="50"/>
  <c r="I75" i="50"/>
  <c r="I74" i="50"/>
  <c r="I73" i="50"/>
  <c r="I72" i="50"/>
  <c r="I71" i="50"/>
  <c r="I70" i="50"/>
  <c r="I69" i="50"/>
  <c r="I68" i="50"/>
  <c r="I66" i="50"/>
  <c r="I65" i="50"/>
  <c r="I64" i="50"/>
  <c r="I63" i="50"/>
  <c r="I52" i="50"/>
  <c r="I51" i="50"/>
  <c r="I50" i="50"/>
  <c r="I48" i="50"/>
  <c r="I47" i="50"/>
  <c r="I45" i="50"/>
  <c r="I43" i="50"/>
  <c r="G79" i="50"/>
  <c r="G78" i="50"/>
  <c r="G75" i="50"/>
  <c r="G74" i="50"/>
  <c r="G73" i="50"/>
  <c r="G72" i="50"/>
  <c r="G71" i="50"/>
  <c r="G70" i="50"/>
  <c r="G69" i="50"/>
  <c r="G68" i="50"/>
  <c r="G66" i="50"/>
  <c r="G65" i="50"/>
  <c r="G64" i="50"/>
  <c r="G63" i="50"/>
  <c r="G52" i="50"/>
  <c r="G51" i="50"/>
  <c r="G50" i="50"/>
  <c r="G48" i="50"/>
  <c r="G47" i="50"/>
  <c r="G45" i="50"/>
  <c r="G43" i="50"/>
  <c r="E80" i="49"/>
  <c r="E79" i="49"/>
  <c r="E78" i="49"/>
  <c r="E77" i="49"/>
  <c r="E76" i="49"/>
  <c r="E75" i="49"/>
  <c r="E74" i="49"/>
  <c r="E73" i="49"/>
  <c r="E72" i="49"/>
  <c r="E71" i="49"/>
  <c r="E70" i="49"/>
  <c r="E69" i="49"/>
  <c r="E68" i="49"/>
  <c r="E67" i="49"/>
  <c r="E66" i="49"/>
  <c r="E65" i="49"/>
  <c r="E64" i="49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S79" i="49"/>
  <c r="S78" i="49"/>
  <c r="S75" i="49"/>
  <c r="S74" i="49"/>
  <c r="S73" i="49"/>
  <c r="S72" i="49"/>
  <c r="S71" i="49"/>
  <c r="S70" i="49"/>
  <c r="S69" i="49"/>
  <c r="S68" i="49"/>
  <c r="S66" i="49"/>
  <c r="S65" i="49"/>
  <c r="S64" i="49"/>
  <c r="S63" i="49"/>
  <c r="S52" i="49"/>
  <c r="S51" i="49"/>
  <c r="S50" i="49"/>
  <c r="S48" i="49"/>
  <c r="S47" i="49"/>
  <c r="S45" i="49"/>
  <c r="S43" i="49"/>
  <c r="Q79" i="49"/>
  <c r="Q78" i="49"/>
  <c r="Q75" i="49"/>
  <c r="Q74" i="49"/>
  <c r="Q73" i="49"/>
  <c r="Q72" i="49"/>
  <c r="Q71" i="49"/>
  <c r="Q70" i="49"/>
  <c r="Q69" i="49"/>
  <c r="Q68" i="49"/>
  <c r="Q66" i="49"/>
  <c r="Q65" i="49"/>
  <c r="Q64" i="49"/>
  <c r="Q63" i="49"/>
  <c r="Q52" i="49"/>
  <c r="Q51" i="49"/>
  <c r="Q50" i="49"/>
  <c r="Q48" i="49"/>
  <c r="Q47" i="49"/>
  <c r="Q45" i="49"/>
  <c r="Q43" i="49"/>
  <c r="O79" i="49"/>
  <c r="O78" i="49"/>
  <c r="O75" i="49"/>
  <c r="O74" i="49"/>
  <c r="O73" i="49"/>
  <c r="O72" i="49"/>
  <c r="O71" i="49"/>
  <c r="O70" i="49"/>
  <c r="O69" i="49"/>
  <c r="O68" i="49"/>
  <c r="O66" i="49"/>
  <c r="O65" i="49"/>
  <c r="O64" i="49"/>
  <c r="O63" i="49"/>
  <c r="O52" i="49"/>
  <c r="O51" i="49"/>
  <c r="O50" i="49"/>
  <c r="O48" i="49"/>
  <c r="O47" i="49"/>
  <c r="O45" i="49"/>
  <c r="O43" i="49"/>
  <c r="M79" i="49"/>
  <c r="M78" i="49"/>
  <c r="M75" i="49"/>
  <c r="M74" i="49"/>
  <c r="M73" i="49"/>
  <c r="M72" i="49"/>
  <c r="M71" i="49"/>
  <c r="M70" i="49"/>
  <c r="M69" i="49"/>
  <c r="M68" i="49"/>
  <c r="M66" i="49"/>
  <c r="M65" i="49"/>
  <c r="M64" i="49"/>
  <c r="M63" i="49"/>
  <c r="M52" i="49"/>
  <c r="M51" i="49"/>
  <c r="M50" i="49"/>
  <c r="M48" i="49"/>
  <c r="M47" i="49"/>
  <c r="M45" i="49"/>
  <c r="M43" i="49"/>
  <c r="K79" i="49"/>
  <c r="K78" i="49"/>
  <c r="K75" i="49"/>
  <c r="K74" i="49"/>
  <c r="K73" i="49"/>
  <c r="K72" i="49"/>
  <c r="K71" i="49"/>
  <c r="K70" i="49"/>
  <c r="K69" i="49"/>
  <c r="K68" i="49"/>
  <c r="K66" i="49"/>
  <c r="K65" i="49"/>
  <c r="K64" i="49"/>
  <c r="K63" i="49"/>
  <c r="K52" i="49"/>
  <c r="K51" i="49"/>
  <c r="K50" i="49"/>
  <c r="K48" i="49"/>
  <c r="K47" i="49"/>
  <c r="K45" i="49"/>
  <c r="K43" i="49"/>
  <c r="I79" i="49"/>
  <c r="I78" i="49"/>
  <c r="I75" i="49"/>
  <c r="I74" i="49"/>
  <c r="I73" i="49"/>
  <c r="I72" i="49"/>
  <c r="I71" i="49"/>
  <c r="I70" i="49"/>
  <c r="I69" i="49"/>
  <c r="I68" i="49"/>
  <c r="I66" i="49"/>
  <c r="I65" i="49"/>
  <c r="I64" i="49"/>
  <c r="I63" i="49"/>
  <c r="I52" i="49"/>
  <c r="I51" i="49"/>
  <c r="I50" i="49"/>
  <c r="I48" i="49"/>
  <c r="I47" i="49"/>
  <c r="I45" i="49"/>
  <c r="I43" i="49"/>
  <c r="G79" i="49"/>
  <c r="G78" i="49"/>
  <c r="G75" i="49"/>
  <c r="G74" i="49"/>
  <c r="G73" i="49"/>
  <c r="G72" i="49"/>
  <c r="G71" i="49"/>
  <c r="G70" i="49"/>
  <c r="G69" i="49"/>
  <c r="G68" i="49"/>
  <c r="G66" i="49"/>
  <c r="G65" i="49"/>
  <c r="G64" i="49"/>
  <c r="G63" i="49"/>
  <c r="G52" i="49"/>
  <c r="G51" i="49"/>
  <c r="G50" i="49"/>
  <c r="G48" i="49"/>
  <c r="G47" i="49"/>
  <c r="G45" i="49"/>
  <c r="G43" i="49"/>
  <c r="S78" i="48"/>
  <c r="S77" i="48"/>
  <c r="S75" i="48"/>
  <c r="S74" i="48"/>
  <c r="S73" i="48"/>
  <c r="S72" i="48"/>
  <c r="S71" i="48"/>
  <c r="S70" i="48"/>
  <c r="S69" i="48"/>
  <c r="S68" i="48"/>
  <c r="S66" i="48"/>
  <c r="S65" i="48"/>
  <c r="S64" i="48"/>
  <c r="S63" i="48"/>
  <c r="S52" i="48"/>
  <c r="S51" i="48"/>
  <c r="S50" i="48"/>
  <c r="S48" i="48"/>
  <c r="S47" i="48"/>
  <c r="S45" i="48"/>
  <c r="S43" i="48"/>
  <c r="Q78" i="48"/>
  <c r="Q77" i="48"/>
  <c r="Q75" i="48"/>
  <c r="Q74" i="48"/>
  <c r="Q73" i="48"/>
  <c r="Q72" i="48"/>
  <c r="Q71" i="48"/>
  <c r="Q70" i="48"/>
  <c r="Q69" i="48"/>
  <c r="Q68" i="48"/>
  <c r="Q66" i="48"/>
  <c r="Q65" i="48"/>
  <c r="Q64" i="48"/>
  <c r="Q63" i="48"/>
  <c r="Q52" i="48"/>
  <c r="Q51" i="48"/>
  <c r="Q50" i="48"/>
  <c r="Q48" i="48"/>
  <c r="Q47" i="48"/>
  <c r="Q45" i="48"/>
  <c r="Q43" i="48"/>
  <c r="O78" i="48"/>
  <c r="O77" i="48"/>
  <c r="O75" i="48"/>
  <c r="O74" i="48"/>
  <c r="O73" i="48"/>
  <c r="O72" i="48"/>
  <c r="O71" i="48"/>
  <c r="O70" i="48"/>
  <c r="O69" i="48"/>
  <c r="O68" i="48"/>
  <c r="O66" i="48"/>
  <c r="O65" i="48"/>
  <c r="O64" i="48"/>
  <c r="O63" i="48"/>
  <c r="O52" i="48"/>
  <c r="O51" i="48"/>
  <c r="O50" i="48"/>
  <c r="O48" i="48"/>
  <c r="O47" i="48"/>
  <c r="O45" i="48"/>
  <c r="O43" i="48"/>
  <c r="M78" i="48"/>
  <c r="M77" i="48"/>
  <c r="M75" i="48"/>
  <c r="M74" i="48"/>
  <c r="M73" i="48"/>
  <c r="M72" i="48"/>
  <c r="M71" i="48"/>
  <c r="M70" i="48"/>
  <c r="M69" i="48"/>
  <c r="M68" i="48"/>
  <c r="M66" i="48"/>
  <c r="M65" i="48"/>
  <c r="M64" i="48"/>
  <c r="M63" i="48"/>
  <c r="M52" i="48"/>
  <c r="M51" i="48"/>
  <c r="M50" i="48"/>
  <c r="M48" i="48"/>
  <c r="M47" i="48"/>
  <c r="M45" i="48"/>
  <c r="M43" i="48"/>
  <c r="K78" i="48"/>
  <c r="K77" i="48"/>
  <c r="K75" i="48"/>
  <c r="K74" i="48"/>
  <c r="K73" i="48"/>
  <c r="K72" i="48"/>
  <c r="K71" i="48"/>
  <c r="K70" i="48"/>
  <c r="K69" i="48"/>
  <c r="K68" i="48"/>
  <c r="K66" i="48"/>
  <c r="K65" i="48"/>
  <c r="K64" i="48"/>
  <c r="K63" i="48"/>
  <c r="K52" i="48"/>
  <c r="K51" i="48"/>
  <c r="K50" i="48"/>
  <c r="K48" i="48"/>
  <c r="K47" i="48"/>
  <c r="K45" i="48"/>
  <c r="K43" i="48"/>
  <c r="I78" i="48"/>
  <c r="I77" i="48"/>
  <c r="I75" i="48"/>
  <c r="I74" i="48"/>
  <c r="I73" i="48"/>
  <c r="I72" i="48"/>
  <c r="I71" i="48"/>
  <c r="I70" i="48"/>
  <c r="I69" i="48"/>
  <c r="I68" i="48"/>
  <c r="I66" i="48"/>
  <c r="I65" i="48"/>
  <c r="I64" i="48"/>
  <c r="I63" i="48"/>
  <c r="I52" i="48"/>
  <c r="I51" i="48"/>
  <c r="I50" i="48"/>
  <c r="I48" i="48"/>
  <c r="I47" i="48"/>
  <c r="I45" i="48"/>
  <c r="I43" i="48"/>
  <c r="G78" i="48"/>
  <c r="G77" i="48"/>
  <c r="G75" i="48"/>
  <c r="G74" i="48"/>
  <c r="G73" i="48"/>
  <c r="G72" i="48"/>
  <c r="G71" i="48"/>
  <c r="G70" i="48"/>
  <c r="G69" i="48"/>
  <c r="G68" i="48"/>
  <c r="G66" i="48"/>
  <c r="G65" i="48"/>
  <c r="G64" i="48"/>
  <c r="G63" i="48"/>
  <c r="G52" i="48"/>
  <c r="G51" i="48"/>
  <c r="G50" i="48"/>
  <c r="G48" i="48"/>
  <c r="G47" i="48"/>
  <c r="G45" i="48"/>
  <c r="G43" i="48"/>
  <c r="S13" i="57" l="1"/>
  <c r="Q13" i="57"/>
  <c r="K13" i="57"/>
  <c r="G13" i="57"/>
  <c r="I13" i="57"/>
  <c r="T13" i="57"/>
  <c r="O13" i="57"/>
  <c r="M13" i="57"/>
  <c r="I76" i="57"/>
  <c r="T76" i="57"/>
  <c r="G76" i="57"/>
  <c r="Q76" i="57"/>
  <c r="O76" i="57"/>
  <c r="M76" i="57"/>
  <c r="K76" i="57"/>
  <c r="S76" i="57"/>
  <c r="O53" i="57"/>
  <c r="K53" i="57"/>
  <c r="M53" i="57"/>
  <c r="G53" i="57"/>
  <c r="S53" i="57"/>
  <c r="Q53" i="57"/>
  <c r="T53" i="57"/>
  <c r="I53" i="57"/>
  <c r="S44" i="57"/>
  <c r="Q44" i="57"/>
  <c r="K44" i="57"/>
  <c r="G44" i="57"/>
  <c r="T44" i="57"/>
  <c r="O44" i="57"/>
  <c r="M44" i="57"/>
  <c r="I44" i="57"/>
  <c r="S15" i="57"/>
  <c r="Q15" i="57"/>
  <c r="K15" i="57"/>
  <c r="G15" i="57"/>
  <c r="T15" i="57"/>
  <c r="O15" i="57"/>
  <c r="M15" i="57"/>
  <c r="I15" i="57"/>
  <c r="M49" i="57"/>
  <c r="I49" i="57"/>
  <c r="K49" i="57"/>
  <c r="T49" i="57"/>
  <c r="Q49" i="57"/>
  <c r="O49" i="57"/>
  <c r="G49" i="57"/>
  <c r="S49" i="57"/>
  <c r="K29" i="57"/>
  <c r="I29" i="57"/>
  <c r="S29" i="57"/>
  <c r="O29" i="57"/>
  <c r="G29" i="57"/>
  <c r="Q29" i="57"/>
  <c r="M29" i="57"/>
  <c r="T29" i="57"/>
  <c r="O22" i="57"/>
  <c r="M22" i="57"/>
  <c r="G22" i="57"/>
  <c r="S22" i="57"/>
  <c r="K22" i="57"/>
  <c r="I22" i="57"/>
  <c r="Q22" i="57"/>
  <c r="T22" i="57"/>
  <c r="I46" i="57"/>
  <c r="G46" i="57"/>
  <c r="Q46" i="57"/>
  <c r="M46" i="57"/>
  <c r="T46" i="57"/>
  <c r="S46" i="57"/>
  <c r="O46" i="57"/>
  <c r="K46" i="57"/>
  <c r="Q37" i="57"/>
  <c r="O37" i="57"/>
  <c r="I37" i="57"/>
  <c r="T37" i="57"/>
  <c r="S37" i="57"/>
  <c r="M37" i="57"/>
  <c r="K37" i="57"/>
  <c r="G37" i="57"/>
  <c r="S34" i="57"/>
  <c r="Q34" i="57"/>
  <c r="K34" i="57"/>
  <c r="G34" i="57"/>
  <c r="I34" i="57"/>
  <c r="M34" i="57"/>
  <c r="O34" i="57"/>
  <c r="T34" i="57"/>
  <c r="K33" i="57"/>
  <c r="I33" i="57"/>
  <c r="S33" i="57"/>
  <c r="O33" i="57"/>
  <c r="G33" i="57"/>
  <c r="T33" i="57"/>
  <c r="Q33" i="57"/>
  <c r="M33" i="57"/>
  <c r="S32" i="57"/>
  <c r="Q32" i="57"/>
  <c r="K32" i="57"/>
  <c r="G32" i="57"/>
  <c r="T32" i="57"/>
  <c r="O32" i="57"/>
  <c r="M32" i="57"/>
  <c r="I32" i="57"/>
  <c r="Q67" i="57"/>
  <c r="O67" i="57"/>
  <c r="M67" i="57"/>
  <c r="I67" i="57"/>
  <c r="T67" i="57"/>
  <c r="S67" i="57"/>
  <c r="K67" i="57"/>
  <c r="G67" i="57"/>
  <c r="S24" i="57"/>
  <c r="Q24" i="57"/>
  <c r="K24" i="57"/>
  <c r="G24" i="57"/>
  <c r="M24" i="57"/>
  <c r="I24" i="57"/>
  <c r="O24" i="57"/>
  <c r="T24" i="57"/>
  <c r="O55" i="57"/>
  <c r="M55" i="57"/>
  <c r="K55" i="57"/>
  <c r="G55" i="57"/>
  <c r="S55" i="57"/>
  <c r="Q55" i="57"/>
  <c r="I55" i="57"/>
  <c r="T55" i="57"/>
  <c r="S28" i="57"/>
  <c r="Q28" i="57"/>
  <c r="K28" i="57"/>
  <c r="G28" i="57"/>
  <c r="M28" i="57"/>
  <c r="I28" i="57"/>
  <c r="T28" i="57"/>
  <c r="O28" i="57"/>
  <c r="Q41" i="57"/>
  <c r="O41" i="57"/>
  <c r="I41" i="57"/>
  <c r="T41" i="57"/>
  <c r="K41" i="57"/>
  <c r="S41" i="57"/>
  <c r="G41" i="57"/>
  <c r="M41" i="57"/>
  <c r="K14" i="57"/>
  <c r="I14" i="57"/>
  <c r="S14" i="57"/>
  <c r="O14" i="57"/>
  <c r="M14" i="57"/>
  <c r="G14" i="57"/>
  <c r="T14" i="57"/>
  <c r="Q14" i="57"/>
  <c r="O57" i="57"/>
  <c r="K57" i="57"/>
  <c r="M57" i="57"/>
  <c r="G57" i="57"/>
  <c r="S57" i="57"/>
  <c r="Q57" i="57"/>
  <c r="I57" i="57"/>
  <c r="T57" i="57"/>
  <c r="K25" i="57"/>
  <c r="I25" i="57"/>
  <c r="S25" i="57"/>
  <c r="O25" i="57"/>
  <c r="Q25" i="57"/>
  <c r="M25" i="57"/>
  <c r="G25" i="57"/>
  <c r="T25" i="57"/>
  <c r="Q62" i="57"/>
  <c r="O62" i="57"/>
  <c r="M62" i="57"/>
  <c r="I62" i="57"/>
  <c r="T62" i="57"/>
  <c r="S62" i="57"/>
  <c r="K62" i="57"/>
  <c r="G62" i="57"/>
  <c r="O18" i="57"/>
  <c r="M18" i="57"/>
  <c r="G18" i="57"/>
  <c r="S18" i="57"/>
  <c r="K18" i="57"/>
  <c r="I18" i="57"/>
  <c r="T18" i="57"/>
  <c r="Q18" i="57"/>
  <c r="O20" i="57"/>
  <c r="M20" i="57"/>
  <c r="G20" i="57"/>
  <c r="S20" i="57"/>
  <c r="I20" i="57"/>
  <c r="Q20" i="57"/>
  <c r="K20" i="57"/>
  <c r="T20" i="57"/>
  <c r="I58" i="57"/>
  <c r="G58" i="57"/>
  <c r="T58" i="57"/>
  <c r="Q58" i="57"/>
  <c r="M58" i="57"/>
  <c r="K58" i="57"/>
  <c r="S58" i="57"/>
  <c r="O58" i="57"/>
  <c r="I38" i="57"/>
  <c r="G38" i="57"/>
  <c r="Q38" i="57"/>
  <c r="M38" i="57"/>
  <c r="T38" i="57"/>
  <c r="S38" i="57"/>
  <c r="O38" i="57"/>
  <c r="K38" i="57"/>
  <c r="Q59" i="57"/>
  <c r="O59" i="57"/>
  <c r="M59" i="57"/>
  <c r="I59" i="57"/>
  <c r="T59" i="57"/>
  <c r="S59" i="57"/>
  <c r="K59" i="57"/>
  <c r="G59" i="57"/>
  <c r="G56" i="57"/>
  <c r="S56" i="57"/>
  <c r="T56" i="57"/>
  <c r="O56" i="57"/>
  <c r="K56" i="57"/>
  <c r="I56" i="57"/>
  <c r="Q56" i="57"/>
  <c r="M56" i="57"/>
  <c r="S30" i="57"/>
  <c r="Q30" i="57"/>
  <c r="K30" i="57"/>
  <c r="G30" i="57"/>
  <c r="O30" i="57"/>
  <c r="M30" i="57"/>
  <c r="T30" i="57"/>
  <c r="I30" i="57"/>
  <c r="S26" i="57"/>
  <c r="Q26" i="57"/>
  <c r="K26" i="57"/>
  <c r="G26" i="57"/>
  <c r="T26" i="57"/>
  <c r="O26" i="57"/>
  <c r="M26" i="57"/>
  <c r="I26" i="57"/>
  <c r="G21" i="57"/>
  <c r="T21" i="57"/>
  <c r="O21" i="57"/>
  <c r="K21" i="57"/>
  <c r="I21" i="57"/>
  <c r="S21" i="57"/>
  <c r="Q21" i="57"/>
  <c r="M21" i="57"/>
  <c r="Q77" i="57"/>
  <c r="O77" i="57"/>
  <c r="M77" i="57"/>
  <c r="I77" i="57"/>
  <c r="G77" i="57"/>
  <c r="T77" i="57"/>
  <c r="S77" i="57"/>
  <c r="K77" i="57"/>
  <c r="K31" i="57"/>
  <c r="I31" i="57"/>
  <c r="S31" i="57"/>
  <c r="O31" i="57"/>
  <c r="T31" i="57"/>
  <c r="Q31" i="57"/>
  <c r="M31" i="57"/>
  <c r="G31" i="57"/>
  <c r="Q39" i="57"/>
  <c r="O39" i="57"/>
  <c r="I39" i="57"/>
  <c r="T39" i="57"/>
  <c r="K39" i="57"/>
  <c r="S39" i="57"/>
  <c r="M39" i="57"/>
  <c r="G39" i="57"/>
  <c r="I40" i="57"/>
  <c r="G40" i="57"/>
  <c r="Q40" i="57"/>
  <c r="M40" i="57"/>
  <c r="K40" i="57"/>
  <c r="O40" i="57"/>
  <c r="T40" i="57"/>
  <c r="S40" i="57"/>
  <c r="G19" i="57"/>
  <c r="T19" i="57"/>
  <c r="O19" i="57"/>
  <c r="K19" i="57"/>
  <c r="I19" i="57"/>
  <c r="S19" i="57"/>
  <c r="Q19" i="57"/>
  <c r="M19" i="57"/>
  <c r="E82" i="56"/>
  <c r="E82" i="55"/>
  <c r="T74" i="56"/>
  <c r="T23" i="56"/>
  <c r="T79" i="56"/>
  <c r="T80" i="56"/>
  <c r="T71" i="56"/>
  <c r="T48" i="56"/>
  <c r="T52" i="56"/>
  <c r="T96" i="56"/>
  <c r="C12" i="56"/>
  <c r="C11" i="56"/>
  <c r="D11" i="56"/>
  <c r="D17" i="56"/>
  <c r="T17" i="56" s="1"/>
  <c r="D35" i="56"/>
  <c r="T35" i="56" s="1"/>
  <c r="D42" i="56"/>
  <c r="T42" i="56" s="1"/>
  <c r="T43" i="56"/>
  <c r="T45" i="56"/>
  <c r="T47" i="56"/>
  <c r="T50" i="56"/>
  <c r="T51" i="56"/>
  <c r="D60" i="56"/>
  <c r="T60" i="56"/>
  <c r="D61" i="56"/>
  <c r="T61" i="56"/>
  <c r="T63" i="56"/>
  <c r="T64" i="56"/>
  <c r="T65" i="56"/>
  <c r="T66" i="56"/>
  <c r="T68" i="56"/>
  <c r="T69" i="56"/>
  <c r="T70" i="56"/>
  <c r="T72" i="56"/>
  <c r="T73" i="56"/>
  <c r="T75" i="56"/>
  <c r="T78" i="56"/>
  <c r="T81" i="56"/>
  <c r="B77" i="56"/>
  <c r="B76" i="56"/>
  <c r="B67" i="56"/>
  <c r="B62" i="56"/>
  <c r="B59" i="56"/>
  <c r="B57" i="56"/>
  <c r="B56" i="56"/>
  <c r="B55" i="56"/>
  <c r="B54" i="56"/>
  <c r="B53" i="56"/>
  <c r="B49" i="56"/>
  <c r="B46" i="56"/>
  <c r="B44" i="56"/>
  <c r="B41" i="56"/>
  <c r="B40" i="56"/>
  <c r="B39" i="56"/>
  <c r="B38" i="56"/>
  <c r="B36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6" i="56"/>
  <c r="B15" i="56"/>
  <c r="B14" i="56"/>
  <c r="B13" i="56"/>
  <c r="B6" i="56"/>
  <c r="B4" i="56"/>
  <c r="T80" i="55"/>
  <c r="C12" i="55"/>
  <c r="C11" i="55"/>
  <c r="D11" i="55"/>
  <c r="D17" i="55"/>
  <c r="T17" i="55" s="1"/>
  <c r="D35" i="55"/>
  <c r="T35" i="55" s="1"/>
  <c r="D42" i="55"/>
  <c r="D60" i="55"/>
  <c r="D61" i="55"/>
  <c r="T61" i="55" s="1"/>
  <c r="D17" i="54"/>
  <c r="D35" i="54"/>
  <c r="D42" i="54"/>
  <c r="D60" i="54"/>
  <c r="D61" i="54"/>
  <c r="P18" i="15"/>
  <c r="N18" i="15"/>
  <c r="L18" i="15"/>
  <c r="J18" i="15"/>
  <c r="H18" i="15"/>
  <c r="F18" i="15"/>
  <c r="D18" i="15"/>
  <c r="D17" i="51"/>
  <c r="D35" i="51"/>
  <c r="T35" i="51" s="1"/>
  <c r="D42" i="51"/>
  <c r="D60" i="51"/>
  <c r="T60" i="51" s="1"/>
  <c r="D61" i="51"/>
  <c r="P16" i="15"/>
  <c r="L16" i="15"/>
  <c r="H16" i="15"/>
  <c r="D16" i="15"/>
  <c r="D17" i="50"/>
  <c r="T17" i="50" s="1"/>
  <c r="D35" i="50"/>
  <c r="D42" i="50"/>
  <c r="D60" i="50"/>
  <c r="D61" i="50"/>
  <c r="T61" i="50" s="1"/>
  <c r="P15" i="15"/>
  <c r="N15" i="15"/>
  <c r="L15" i="15"/>
  <c r="J15" i="15"/>
  <c r="H15" i="15"/>
  <c r="D15" i="15"/>
  <c r="P17" i="15"/>
  <c r="N17" i="15"/>
  <c r="L17" i="15"/>
  <c r="J17" i="15"/>
  <c r="H17" i="15"/>
  <c r="F17" i="15"/>
  <c r="D17" i="15"/>
  <c r="T23" i="55"/>
  <c r="T60" i="55"/>
  <c r="T79" i="55"/>
  <c r="T79" i="54"/>
  <c r="C12" i="54"/>
  <c r="C11" i="54"/>
  <c r="D11" i="54"/>
  <c r="D8" i="54"/>
  <c r="C8" i="54"/>
  <c r="T96" i="55"/>
  <c r="T43" i="55"/>
  <c r="T45" i="55"/>
  <c r="T47" i="55"/>
  <c r="T48" i="55"/>
  <c r="T50" i="55"/>
  <c r="T51" i="55"/>
  <c r="T52" i="55"/>
  <c r="T63" i="55"/>
  <c r="T64" i="55"/>
  <c r="T65" i="55"/>
  <c r="T66" i="55"/>
  <c r="T68" i="55"/>
  <c r="T69" i="55"/>
  <c r="T70" i="55"/>
  <c r="T71" i="55"/>
  <c r="T72" i="55"/>
  <c r="T73" i="55"/>
  <c r="T74" i="55"/>
  <c r="T75" i="55"/>
  <c r="T78" i="55"/>
  <c r="T81" i="55"/>
  <c r="B77" i="55"/>
  <c r="B76" i="55"/>
  <c r="B67" i="55"/>
  <c r="B62" i="55"/>
  <c r="B59" i="55"/>
  <c r="B57" i="55"/>
  <c r="B56" i="55"/>
  <c r="B55" i="55"/>
  <c r="B54" i="55"/>
  <c r="B53" i="55"/>
  <c r="B49" i="55"/>
  <c r="B46" i="55"/>
  <c r="B44" i="55"/>
  <c r="B41" i="55"/>
  <c r="B40" i="55"/>
  <c r="B39" i="55"/>
  <c r="B38" i="55"/>
  <c r="B36" i="55"/>
  <c r="B34" i="55"/>
  <c r="B33" i="55"/>
  <c r="B32" i="55"/>
  <c r="B31" i="55"/>
  <c r="B30" i="55"/>
  <c r="B29" i="55"/>
  <c r="B28" i="55"/>
  <c r="B27" i="55"/>
  <c r="B26" i="55"/>
  <c r="B25" i="55"/>
  <c r="B24" i="55"/>
  <c r="B23" i="55"/>
  <c r="B22" i="55"/>
  <c r="B21" i="55"/>
  <c r="B20" i="55"/>
  <c r="B19" i="55"/>
  <c r="B18" i="55"/>
  <c r="B16" i="55"/>
  <c r="B15" i="55"/>
  <c r="B14" i="55"/>
  <c r="B13" i="55"/>
  <c r="B6" i="55"/>
  <c r="B4" i="55"/>
  <c r="T17" i="54"/>
  <c r="T23" i="54"/>
  <c r="T35" i="54"/>
  <c r="T42" i="54"/>
  <c r="T43" i="54"/>
  <c r="T45" i="54"/>
  <c r="T47" i="54"/>
  <c r="T48" i="54"/>
  <c r="T50" i="54"/>
  <c r="T51" i="54"/>
  <c r="T52" i="54"/>
  <c r="T63" i="54"/>
  <c r="T64" i="54"/>
  <c r="T65" i="54"/>
  <c r="T66" i="54"/>
  <c r="T68" i="54"/>
  <c r="T69" i="54"/>
  <c r="T70" i="54"/>
  <c r="T71" i="54"/>
  <c r="T72" i="54"/>
  <c r="T73" i="54"/>
  <c r="T74" i="54"/>
  <c r="T75" i="54"/>
  <c r="T78" i="54"/>
  <c r="T80" i="54"/>
  <c r="B77" i="54"/>
  <c r="B76" i="54"/>
  <c r="B67" i="54"/>
  <c r="B62" i="54"/>
  <c r="B59" i="54"/>
  <c r="B57" i="54"/>
  <c r="B56" i="54"/>
  <c r="B55" i="54"/>
  <c r="B54" i="54"/>
  <c r="B53" i="54"/>
  <c r="B49" i="54"/>
  <c r="B46" i="54"/>
  <c r="B44" i="54"/>
  <c r="B41" i="54"/>
  <c r="B40" i="54"/>
  <c r="B39" i="54"/>
  <c r="B38" i="54"/>
  <c r="B36" i="54"/>
  <c r="B34" i="54"/>
  <c r="B33" i="54"/>
  <c r="B32" i="54"/>
  <c r="B31" i="54"/>
  <c r="B30" i="54"/>
  <c r="B29" i="54"/>
  <c r="B28" i="54"/>
  <c r="B27" i="54"/>
  <c r="B26" i="54"/>
  <c r="B25" i="54"/>
  <c r="B24" i="54"/>
  <c r="B23" i="54"/>
  <c r="B22" i="54"/>
  <c r="B21" i="54"/>
  <c r="B20" i="54"/>
  <c r="B19" i="54"/>
  <c r="B18" i="54"/>
  <c r="B16" i="54"/>
  <c r="B15" i="54"/>
  <c r="B14" i="54"/>
  <c r="B13" i="54"/>
  <c r="B6" i="54"/>
  <c r="B4" i="54"/>
  <c r="D17" i="49"/>
  <c r="T17" i="49" s="1"/>
  <c r="D35" i="49"/>
  <c r="D42" i="49"/>
  <c r="D60" i="49"/>
  <c r="D61" i="49"/>
  <c r="T61" i="49" s="1"/>
  <c r="F14" i="15"/>
  <c r="H14" i="15"/>
  <c r="D17" i="48"/>
  <c r="D35" i="48"/>
  <c r="T35" i="48" s="1"/>
  <c r="D42" i="48"/>
  <c r="T42" i="48" s="1"/>
  <c r="C12" i="50"/>
  <c r="C11" i="50"/>
  <c r="D11" i="50"/>
  <c r="P14" i="15"/>
  <c r="N14" i="15"/>
  <c r="L14" i="15"/>
  <c r="J14" i="15"/>
  <c r="D14" i="15"/>
  <c r="T94" i="51"/>
  <c r="C12" i="51"/>
  <c r="C11" i="51"/>
  <c r="D11" i="51"/>
  <c r="T42" i="51"/>
  <c r="T43" i="51"/>
  <c r="T45" i="51"/>
  <c r="T47" i="51"/>
  <c r="T48" i="51"/>
  <c r="T50" i="51"/>
  <c r="T51" i="51"/>
  <c r="T52" i="51"/>
  <c r="T61" i="51"/>
  <c r="T63" i="51"/>
  <c r="T64" i="51"/>
  <c r="T65" i="51"/>
  <c r="T66" i="51"/>
  <c r="T68" i="51"/>
  <c r="T69" i="51"/>
  <c r="T70" i="51"/>
  <c r="T71" i="51"/>
  <c r="T72" i="51"/>
  <c r="T73" i="51"/>
  <c r="T74" i="51"/>
  <c r="T75" i="51"/>
  <c r="T78" i="51"/>
  <c r="T79" i="51"/>
  <c r="B77" i="51"/>
  <c r="B76" i="51"/>
  <c r="B67" i="51"/>
  <c r="B62" i="51"/>
  <c r="B59" i="51"/>
  <c r="B57" i="51"/>
  <c r="B56" i="51"/>
  <c r="B55" i="51"/>
  <c r="B54" i="51"/>
  <c r="B53" i="51"/>
  <c r="B49" i="51"/>
  <c r="B46" i="51"/>
  <c r="B44" i="51"/>
  <c r="B41" i="51"/>
  <c r="B40" i="51"/>
  <c r="B39" i="51"/>
  <c r="B38" i="51"/>
  <c r="B36" i="51"/>
  <c r="B34" i="51"/>
  <c r="B33" i="51"/>
  <c r="B32" i="51"/>
  <c r="B31" i="51"/>
  <c r="B30" i="51"/>
  <c r="B29" i="51"/>
  <c r="B28" i="51"/>
  <c r="B27" i="51"/>
  <c r="B26" i="51"/>
  <c r="B25" i="51"/>
  <c r="B24" i="51"/>
  <c r="B23" i="51"/>
  <c r="B22" i="51"/>
  <c r="B21" i="51"/>
  <c r="B20" i="51"/>
  <c r="B19" i="51"/>
  <c r="B18" i="51"/>
  <c r="B16" i="51"/>
  <c r="B15" i="51"/>
  <c r="B14" i="51"/>
  <c r="B13" i="51"/>
  <c r="B6" i="51"/>
  <c r="B4" i="51"/>
  <c r="T94" i="50"/>
  <c r="T42" i="50"/>
  <c r="T43" i="50"/>
  <c r="T45" i="50"/>
  <c r="T47" i="50"/>
  <c r="T48" i="50"/>
  <c r="T50" i="50"/>
  <c r="T51" i="50"/>
  <c r="T52" i="50"/>
  <c r="T63" i="50"/>
  <c r="T64" i="50"/>
  <c r="T65" i="50"/>
  <c r="T66" i="50"/>
  <c r="T68" i="50"/>
  <c r="T69" i="50"/>
  <c r="T70" i="50"/>
  <c r="T71" i="50"/>
  <c r="T72" i="50"/>
  <c r="T73" i="50"/>
  <c r="T74" i="50"/>
  <c r="T75" i="50"/>
  <c r="T78" i="50"/>
  <c r="T79" i="50"/>
  <c r="B77" i="50"/>
  <c r="B76" i="50"/>
  <c r="B67" i="50"/>
  <c r="B62" i="50"/>
  <c r="B59" i="50"/>
  <c r="B57" i="50"/>
  <c r="B56" i="50"/>
  <c r="B55" i="50"/>
  <c r="B54" i="50"/>
  <c r="B53" i="50"/>
  <c r="B49" i="50"/>
  <c r="B46" i="50"/>
  <c r="B44" i="50"/>
  <c r="B41" i="50"/>
  <c r="B40" i="50"/>
  <c r="B39" i="50"/>
  <c r="B38" i="50"/>
  <c r="B36" i="50"/>
  <c r="B34" i="50"/>
  <c r="B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20" i="50"/>
  <c r="B19" i="50"/>
  <c r="B18" i="50"/>
  <c r="B16" i="50"/>
  <c r="B15" i="50"/>
  <c r="B14" i="50"/>
  <c r="B13" i="50"/>
  <c r="B6" i="50"/>
  <c r="B4" i="50"/>
  <c r="P13" i="15"/>
  <c r="N13" i="15"/>
  <c r="L13" i="15"/>
  <c r="J13" i="15"/>
  <c r="H13" i="15"/>
  <c r="F13" i="15"/>
  <c r="F13" i="48"/>
  <c r="D13" i="15"/>
  <c r="E79" i="48"/>
  <c r="E13" i="48"/>
  <c r="C12" i="49"/>
  <c r="C11" i="49"/>
  <c r="D11" i="49"/>
  <c r="F71" i="49"/>
  <c r="C12" i="48"/>
  <c r="C11" i="48"/>
  <c r="D11" i="48"/>
  <c r="D60" i="48" s="1"/>
  <c r="B77" i="49"/>
  <c r="T94" i="49"/>
  <c r="T79" i="49"/>
  <c r="T78" i="49"/>
  <c r="B76" i="49"/>
  <c r="T75" i="49"/>
  <c r="T74" i="49"/>
  <c r="T73" i="49"/>
  <c r="T72" i="49"/>
  <c r="T71" i="49"/>
  <c r="T70" i="49"/>
  <c r="T69" i="49"/>
  <c r="T68" i="49"/>
  <c r="B67" i="49"/>
  <c r="T66" i="49"/>
  <c r="T65" i="49"/>
  <c r="T64" i="49"/>
  <c r="T63" i="49"/>
  <c r="B62" i="49"/>
  <c r="B59" i="49"/>
  <c r="B57" i="49"/>
  <c r="B56" i="49"/>
  <c r="B55" i="49"/>
  <c r="B54" i="49"/>
  <c r="B53" i="49"/>
  <c r="T52" i="49"/>
  <c r="T51" i="49"/>
  <c r="T50" i="49"/>
  <c r="B49" i="49"/>
  <c r="T48" i="49"/>
  <c r="T47" i="49"/>
  <c r="B46" i="49"/>
  <c r="T45" i="49"/>
  <c r="B44" i="49"/>
  <c r="T43" i="49"/>
  <c r="B41" i="49"/>
  <c r="B40" i="49"/>
  <c r="B39" i="49"/>
  <c r="B38" i="49"/>
  <c r="B36" i="49"/>
  <c r="B34" i="49"/>
  <c r="B33" i="49"/>
  <c r="B32" i="49"/>
  <c r="B31" i="49"/>
  <c r="B30" i="49"/>
  <c r="B29" i="49"/>
  <c r="B28" i="49"/>
  <c r="B27" i="49"/>
  <c r="B26" i="49"/>
  <c r="B25" i="49"/>
  <c r="B24" i="49"/>
  <c r="B23" i="49"/>
  <c r="B22" i="49"/>
  <c r="B21" i="49"/>
  <c r="B20" i="49"/>
  <c r="B19" i="49"/>
  <c r="B18" i="49"/>
  <c r="B16" i="49"/>
  <c r="B15" i="49"/>
  <c r="B14" i="49"/>
  <c r="B13" i="49"/>
  <c r="B6" i="49"/>
  <c r="B4" i="49"/>
  <c r="B76" i="48"/>
  <c r="T93" i="48"/>
  <c r="T78" i="48"/>
  <c r="T77" i="48"/>
  <c r="T75" i="48"/>
  <c r="T74" i="48"/>
  <c r="T73" i="48"/>
  <c r="T72" i="48"/>
  <c r="T71" i="48"/>
  <c r="T70" i="48"/>
  <c r="T69" i="48"/>
  <c r="T68" i="48"/>
  <c r="B67" i="48"/>
  <c r="T66" i="48"/>
  <c r="T65" i="48"/>
  <c r="T64" i="48"/>
  <c r="T63" i="48"/>
  <c r="B62" i="48"/>
  <c r="B59" i="48"/>
  <c r="B57" i="48"/>
  <c r="B56" i="48"/>
  <c r="B55" i="48"/>
  <c r="B54" i="48"/>
  <c r="B53" i="48"/>
  <c r="T52" i="48"/>
  <c r="T51" i="48"/>
  <c r="T50" i="48"/>
  <c r="B49" i="48"/>
  <c r="T48" i="48"/>
  <c r="T47" i="48"/>
  <c r="B46" i="48"/>
  <c r="T45" i="48"/>
  <c r="B44" i="48"/>
  <c r="T43" i="48"/>
  <c r="B41" i="48"/>
  <c r="B40" i="48"/>
  <c r="B39" i="48"/>
  <c r="B38" i="48"/>
  <c r="B36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6" i="48"/>
  <c r="B15" i="48"/>
  <c r="B14" i="48"/>
  <c r="B13" i="48"/>
  <c r="B6" i="48"/>
  <c r="B4" i="48"/>
  <c r="T60" i="49"/>
  <c r="M79" i="2"/>
  <c r="M73" i="2"/>
  <c r="M72" i="2"/>
  <c r="M68" i="2"/>
  <c r="U37" i="15"/>
  <c r="M62" i="2"/>
  <c r="M60" i="2"/>
  <c r="M61" i="2"/>
  <c r="M63" i="2"/>
  <c r="M64" i="2"/>
  <c r="M65" i="2"/>
  <c r="M97" i="2"/>
  <c r="M133" i="2"/>
  <c r="M121" i="2"/>
  <c r="M171" i="2"/>
  <c r="M170" i="2"/>
  <c r="M169" i="2"/>
  <c r="M168" i="2"/>
  <c r="M167" i="2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F22" i="15" l="1"/>
  <c r="J22" i="15"/>
  <c r="L22" i="15"/>
  <c r="N22" i="15" s="1"/>
  <c r="M87" i="57"/>
  <c r="K87" i="57"/>
  <c r="I87" i="57"/>
  <c r="G87" i="57"/>
  <c r="E20" i="58" s="1"/>
  <c r="Q42" i="55"/>
  <c r="K42" i="55"/>
  <c r="G42" i="55"/>
  <c r="M42" i="55"/>
  <c r="S42" i="55"/>
  <c r="I42" i="55"/>
  <c r="O42" i="55"/>
  <c r="S61" i="54"/>
  <c r="O61" i="54"/>
  <c r="K61" i="54"/>
  <c r="G61" i="54"/>
  <c r="Q61" i="54"/>
  <c r="M61" i="54"/>
  <c r="I61" i="54"/>
  <c r="I60" i="50"/>
  <c r="M60" i="50"/>
  <c r="S60" i="50"/>
  <c r="K60" i="50"/>
  <c r="Q60" i="50"/>
  <c r="O60" i="50"/>
  <c r="G60" i="50"/>
  <c r="S60" i="54"/>
  <c r="O60" i="54"/>
  <c r="K60" i="54"/>
  <c r="G60" i="54"/>
  <c r="Q60" i="54"/>
  <c r="M60" i="54"/>
  <c r="I60" i="54"/>
  <c r="O17" i="55"/>
  <c r="S17" i="55"/>
  <c r="K17" i="55"/>
  <c r="Q17" i="55"/>
  <c r="I17" i="55"/>
  <c r="G17" i="55"/>
  <c r="M17" i="55"/>
  <c r="T87" i="57"/>
  <c r="T88" i="57"/>
  <c r="T60" i="54"/>
  <c r="K42" i="50"/>
  <c r="Q42" i="50"/>
  <c r="S42" i="50"/>
  <c r="I42" i="50"/>
  <c r="O42" i="50"/>
  <c r="G42" i="50"/>
  <c r="M42" i="50"/>
  <c r="S42" i="54"/>
  <c r="O42" i="54"/>
  <c r="K42" i="54"/>
  <c r="G42" i="54"/>
  <c r="Q42" i="54"/>
  <c r="M42" i="54"/>
  <c r="I42" i="54"/>
  <c r="O35" i="49"/>
  <c r="G35" i="49"/>
  <c r="M35" i="49"/>
  <c r="I35" i="49"/>
  <c r="S35" i="49"/>
  <c r="K35" i="49"/>
  <c r="Q35" i="49"/>
  <c r="M17" i="51"/>
  <c r="S17" i="51"/>
  <c r="K17" i="51"/>
  <c r="O17" i="51"/>
  <c r="G17" i="51"/>
  <c r="Q17" i="51"/>
  <c r="I17" i="51"/>
  <c r="O87" i="57"/>
  <c r="M35" i="50"/>
  <c r="S35" i="50"/>
  <c r="K35" i="50"/>
  <c r="O35" i="50"/>
  <c r="G35" i="50"/>
  <c r="Q35" i="50"/>
  <c r="I35" i="50"/>
  <c r="Q35" i="54"/>
  <c r="S35" i="54"/>
  <c r="O35" i="54"/>
  <c r="K35" i="54"/>
  <c r="G35" i="54"/>
  <c r="M35" i="54"/>
  <c r="I35" i="54"/>
  <c r="M17" i="50"/>
  <c r="S17" i="50"/>
  <c r="K17" i="50"/>
  <c r="O17" i="50"/>
  <c r="G17" i="50"/>
  <c r="Q17" i="50"/>
  <c r="I17" i="50"/>
  <c r="Q61" i="51"/>
  <c r="I61" i="51"/>
  <c r="G61" i="51"/>
  <c r="S61" i="51"/>
  <c r="K61" i="51"/>
  <c r="O61" i="51"/>
  <c r="M61" i="51"/>
  <c r="Q17" i="54"/>
  <c r="M17" i="54"/>
  <c r="I17" i="54"/>
  <c r="S17" i="54"/>
  <c r="O17" i="54"/>
  <c r="K17" i="54"/>
  <c r="G17" i="54"/>
  <c r="S61" i="56"/>
  <c r="G61" i="56"/>
  <c r="I61" i="56"/>
  <c r="O61" i="56"/>
  <c r="K61" i="56"/>
  <c r="Q61" i="56"/>
  <c r="M61" i="56"/>
  <c r="S35" i="51"/>
  <c r="K35" i="51"/>
  <c r="Q35" i="51"/>
  <c r="I35" i="51"/>
  <c r="M35" i="51"/>
  <c r="O35" i="51"/>
  <c r="G35" i="51"/>
  <c r="S61" i="50"/>
  <c r="K61" i="50"/>
  <c r="M61" i="50"/>
  <c r="Q61" i="50"/>
  <c r="I61" i="50"/>
  <c r="O61" i="50"/>
  <c r="G61" i="50"/>
  <c r="K17" i="56"/>
  <c r="Q17" i="56"/>
  <c r="O17" i="56"/>
  <c r="G17" i="56"/>
  <c r="M17" i="56"/>
  <c r="S17" i="56"/>
  <c r="I17" i="56"/>
  <c r="T61" i="54"/>
  <c r="S60" i="51"/>
  <c r="K60" i="51"/>
  <c r="Q60" i="51"/>
  <c r="I60" i="51"/>
  <c r="O60" i="51"/>
  <c r="G60" i="51"/>
  <c r="M60" i="51"/>
  <c r="G61" i="55"/>
  <c r="M61" i="55"/>
  <c r="Q61" i="55"/>
  <c r="S61" i="55"/>
  <c r="I61" i="55"/>
  <c r="O61" i="55"/>
  <c r="K61" i="55"/>
  <c r="M42" i="56"/>
  <c r="S42" i="56"/>
  <c r="G42" i="56"/>
  <c r="I42" i="56"/>
  <c r="O42" i="56"/>
  <c r="K42" i="56"/>
  <c r="Q42" i="56"/>
  <c r="Q87" i="57"/>
  <c r="M42" i="49"/>
  <c r="S42" i="49"/>
  <c r="Q42" i="49"/>
  <c r="K42" i="49"/>
  <c r="G42" i="49"/>
  <c r="I42" i="49"/>
  <c r="O42" i="49"/>
  <c r="K35" i="55"/>
  <c r="M35" i="55"/>
  <c r="Q35" i="55"/>
  <c r="G35" i="55"/>
  <c r="O35" i="55"/>
  <c r="S35" i="55"/>
  <c r="I35" i="55"/>
  <c r="O17" i="49"/>
  <c r="G17" i="49"/>
  <c r="Q17" i="49"/>
  <c r="M17" i="49"/>
  <c r="K17" i="49"/>
  <c r="I17" i="49"/>
  <c r="S17" i="49"/>
  <c r="T17" i="51"/>
  <c r="T42" i="49"/>
  <c r="T60" i="50"/>
  <c r="M61" i="49"/>
  <c r="O61" i="49"/>
  <c r="S61" i="49"/>
  <c r="K61" i="49"/>
  <c r="Q61" i="49"/>
  <c r="I61" i="49"/>
  <c r="G61" i="49"/>
  <c r="T35" i="49"/>
  <c r="T35" i="50"/>
  <c r="M60" i="49"/>
  <c r="S60" i="49"/>
  <c r="K60" i="49"/>
  <c r="Q60" i="49"/>
  <c r="I60" i="49"/>
  <c r="O60" i="49"/>
  <c r="G60" i="49"/>
  <c r="T42" i="55"/>
  <c r="S42" i="51"/>
  <c r="K42" i="51"/>
  <c r="Q42" i="51"/>
  <c r="I42" i="51"/>
  <c r="M42" i="51"/>
  <c r="O42" i="51"/>
  <c r="G42" i="51"/>
  <c r="Q60" i="55"/>
  <c r="S60" i="55"/>
  <c r="G60" i="55"/>
  <c r="M60" i="55"/>
  <c r="K60" i="55"/>
  <c r="I60" i="55"/>
  <c r="O60" i="55"/>
  <c r="M60" i="56"/>
  <c r="G60" i="56"/>
  <c r="S60" i="56"/>
  <c r="I60" i="56"/>
  <c r="O60" i="56"/>
  <c r="Q60" i="56"/>
  <c r="K60" i="56"/>
  <c r="G35" i="56"/>
  <c r="M35" i="56"/>
  <c r="K35" i="56"/>
  <c r="S35" i="56"/>
  <c r="I35" i="56"/>
  <c r="Q35" i="56"/>
  <c r="O35" i="56"/>
  <c r="S87" i="57"/>
  <c r="P22" i="15"/>
  <c r="H22" i="15"/>
  <c r="D22" i="15"/>
  <c r="O60" i="48"/>
  <c r="S60" i="48"/>
  <c r="K60" i="48"/>
  <c r="Q60" i="48"/>
  <c r="I60" i="48"/>
  <c r="G60" i="48"/>
  <c r="M60" i="48"/>
  <c r="T60" i="48"/>
  <c r="S17" i="48"/>
  <c r="G17" i="48"/>
  <c r="M17" i="48"/>
  <c r="K17" i="48"/>
  <c r="I17" i="48"/>
  <c r="O17" i="48"/>
  <c r="Q17" i="48"/>
  <c r="M35" i="48"/>
  <c r="Q35" i="48"/>
  <c r="O35" i="48"/>
  <c r="G35" i="48"/>
  <c r="I35" i="48"/>
  <c r="S35" i="48"/>
  <c r="K35" i="48"/>
  <c r="T17" i="48"/>
  <c r="D61" i="48"/>
  <c r="I42" i="48"/>
  <c r="G42" i="48"/>
  <c r="M42" i="48"/>
  <c r="S42" i="48"/>
  <c r="K42" i="48"/>
  <c r="Q42" i="48"/>
  <c r="O42" i="48"/>
  <c r="G20" i="15" l="1"/>
  <c r="G20" i="58"/>
  <c r="I20" i="15"/>
  <c r="I20" i="58"/>
  <c r="O20" i="15"/>
  <c r="O20" i="58"/>
  <c r="Q20" i="15"/>
  <c r="Q20" i="58"/>
  <c r="K20" i="15"/>
  <c r="K20" i="58"/>
  <c r="E20" i="15"/>
  <c r="S61" i="48"/>
  <c r="K61" i="48"/>
  <c r="G61" i="48"/>
  <c r="M61" i="48"/>
  <c r="Q61" i="48"/>
  <c r="I61" i="48"/>
  <c r="O61" i="48"/>
  <c r="T61" i="48"/>
  <c r="C32" i="56"/>
  <c r="C23" i="51"/>
  <c r="C22" i="56"/>
  <c r="C29" i="54"/>
  <c r="C38" i="50"/>
  <c r="C29" i="49"/>
  <c r="C21" i="48"/>
  <c r="C15" i="55"/>
  <c r="C54" i="55"/>
  <c r="C16" i="55"/>
  <c r="C67" i="50"/>
  <c r="C46" i="55"/>
  <c r="C21" i="55"/>
  <c r="C44" i="54"/>
  <c r="C25" i="54"/>
  <c r="C49" i="50"/>
  <c r="C18" i="50"/>
  <c r="C34" i="55"/>
  <c r="C56" i="51"/>
  <c r="C44" i="50"/>
  <c r="C77" i="51"/>
  <c r="C62" i="50"/>
  <c r="C53" i="55"/>
  <c r="C37" i="51"/>
  <c r="C13" i="50"/>
  <c r="C31" i="56"/>
  <c r="C37" i="48"/>
  <c r="C21" i="50"/>
  <c r="C44" i="55"/>
  <c r="C58" i="56"/>
  <c r="C67" i="56"/>
  <c r="C59" i="51"/>
  <c r="C28" i="50"/>
  <c r="C34" i="54"/>
  <c r="C15" i="48"/>
  <c r="C58" i="54"/>
  <c r="C19" i="51"/>
  <c r="C14" i="48"/>
  <c r="C26" i="56"/>
  <c r="C16" i="51"/>
  <c r="C38" i="48"/>
  <c r="C46" i="49"/>
  <c r="C27" i="49"/>
  <c r="C37" i="49"/>
  <c r="C22" i="50"/>
  <c r="C49" i="54"/>
  <c r="C13" i="49"/>
  <c r="C38" i="54"/>
  <c r="C30" i="50"/>
  <c r="C44" i="48"/>
  <c r="C54" i="56"/>
  <c r="C19" i="49"/>
  <c r="C26" i="51"/>
  <c r="C14" i="56"/>
  <c r="C76" i="50"/>
  <c r="C56" i="56"/>
  <c r="C23" i="54"/>
  <c r="C54" i="49"/>
  <c r="C36" i="51"/>
  <c r="C49" i="48"/>
  <c r="C62" i="51"/>
  <c r="C37" i="54"/>
  <c r="C59" i="55"/>
  <c r="C24" i="49"/>
  <c r="C30" i="51"/>
  <c r="C76" i="49"/>
  <c r="C58" i="55"/>
  <c r="C57" i="51"/>
  <c r="C30" i="48"/>
  <c r="C40" i="48"/>
  <c r="C39" i="49"/>
  <c r="C57" i="54"/>
  <c r="C76" i="54"/>
  <c r="C59" i="48"/>
  <c r="C58" i="51"/>
  <c r="C57" i="49"/>
  <c r="C34" i="49"/>
  <c r="C19" i="55"/>
  <c r="C57" i="55"/>
  <c r="C20" i="51"/>
  <c r="C14" i="55"/>
  <c r="C24" i="48"/>
  <c r="C28" i="55"/>
  <c r="C76" i="55"/>
  <c r="C31" i="54"/>
  <c r="C22" i="54"/>
  <c r="C41" i="54"/>
  <c r="C53" i="51"/>
  <c r="C21" i="51"/>
  <c r="C67" i="55"/>
  <c r="C27" i="48"/>
  <c r="C62" i="56"/>
  <c r="C67" i="48"/>
  <c r="C58" i="50"/>
  <c r="C16" i="50"/>
  <c r="C28" i="51"/>
  <c r="C33" i="56"/>
  <c r="C24" i="50"/>
  <c r="C27" i="54"/>
  <c r="C56" i="54"/>
  <c r="C20" i="55"/>
  <c r="C37" i="56"/>
  <c r="C62" i="49"/>
  <c r="C26" i="49"/>
  <c r="C58" i="48"/>
  <c r="C57" i="56"/>
  <c r="C38" i="55"/>
  <c r="C41" i="51"/>
  <c r="C32" i="49"/>
  <c r="C15" i="56"/>
  <c r="C55" i="51"/>
  <c r="C18" i="56"/>
  <c r="C16" i="48"/>
  <c r="C56" i="55"/>
  <c r="C24" i="54"/>
  <c r="C20" i="54"/>
  <c r="C53" i="54"/>
  <c r="C34" i="51"/>
  <c r="C19" i="56"/>
  <c r="C56" i="48"/>
  <c r="C13" i="51"/>
  <c r="C41" i="48"/>
  <c r="C32" i="51"/>
  <c r="C39" i="54"/>
  <c r="C40" i="54"/>
  <c r="C76" i="51"/>
  <c r="C22" i="51"/>
  <c r="C25" i="48"/>
  <c r="C31" i="49"/>
  <c r="C30" i="49"/>
  <c r="C13" i="55"/>
  <c r="C40" i="55"/>
  <c r="C13" i="54"/>
  <c r="C76" i="56"/>
  <c r="C14" i="51"/>
  <c r="C67" i="49"/>
  <c r="C41" i="50"/>
  <c r="C39" i="51"/>
  <c r="C26" i="54"/>
  <c r="C13" i="56"/>
  <c r="C21" i="56"/>
  <c r="C53" i="56"/>
  <c r="C20" i="48"/>
  <c r="C25" i="51"/>
  <c r="C20" i="56"/>
  <c r="C49" i="51"/>
  <c r="C36" i="49"/>
  <c r="C26" i="48"/>
  <c r="C22" i="49"/>
  <c r="C77" i="55"/>
  <c r="C46" i="54"/>
  <c r="C27" i="55"/>
  <c r="C18" i="49"/>
  <c r="C15" i="51"/>
  <c r="C22" i="48"/>
  <c r="C36" i="48"/>
  <c r="C46" i="51"/>
  <c r="C53" i="48"/>
  <c r="C15" i="54"/>
  <c r="C55" i="50"/>
  <c r="C19" i="54"/>
  <c r="C26" i="50"/>
  <c r="C32" i="48"/>
  <c r="C26" i="55"/>
  <c r="C16" i="56"/>
  <c r="C36" i="54"/>
  <c r="C59" i="50"/>
  <c r="C30" i="54"/>
  <c r="C67" i="54"/>
  <c r="C14" i="49"/>
  <c r="C57" i="48"/>
  <c r="C19" i="50"/>
  <c r="C58" i="49"/>
  <c r="C30" i="56"/>
  <c r="C29" i="48"/>
  <c r="C33" i="49"/>
  <c r="C38" i="49"/>
  <c r="C18" i="54"/>
  <c r="C21" i="54"/>
  <c r="C15" i="49"/>
  <c r="C14" i="50"/>
  <c r="C13" i="48"/>
  <c r="C40" i="49"/>
  <c r="C33" i="48"/>
  <c r="C24" i="56"/>
  <c r="C46" i="50"/>
  <c r="C62" i="48"/>
  <c r="C37" i="55"/>
  <c r="C55" i="54"/>
  <c r="C59" i="54"/>
  <c r="C38" i="51"/>
  <c r="C77" i="56"/>
  <c r="C31" i="51"/>
  <c r="C41" i="56"/>
  <c r="C33" i="51"/>
  <c r="C41" i="49"/>
  <c r="C54" i="48"/>
  <c r="C25" i="49"/>
  <c r="C38" i="56"/>
  <c r="C36" i="55"/>
  <c r="C34" i="56"/>
  <c r="C39" i="55"/>
  <c r="C56" i="50"/>
  <c r="C31" i="55"/>
  <c r="C29" i="55"/>
  <c r="C77" i="50"/>
  <c r="C49" i="55"/>
  <c r="C25" i="56"/>
  <c r="C56" i="49"/>
  <c r="C25" i="50"/>
  <c r="C23" i="50"/>
  <c r="C41" i="55"/>
  <c r="C18" i="51"/>
  <c r="C62" i="55"/>
  <c r="C55" i="55"/>
  <c r="C53" i="50"/>
  <c r="C36" i="56"/>
  <c r="C59" i="49"/>
  <c r="C33" i="50"/>
  <c r="C27" i="51"/>
  <c r="C23" i="48"/>
  <c r="C53" i="49"/>
  <c r="C49" i="49"/>
  <c r="C18" i="55"/>
  <c r="C44" i="56"/>
  <c r="C34" i="50"/>
  <c r="C40" i="51"/>
  <c r="C46" i="48"/>
  <c r="C31" i="50"/>
  <c r="C16" i="49"/>
  <c r="C16" i="54"/>
  <c r="C30" i="55"/>
  <c r="C36" i="50"/>
  <c r="C37" i="50"/>
  <c r="C15" i="50"/>
  <c r="C21" i="49"/>
  <c r="C76" i="48"/>
  <c r="C31" i="48"/>
  <c r="C32" i="55"/>
  <c r="C18" i="48"/>
  <c r="C24" i="55"/>
  <c r="C22" i="55"/>
  <c r="C27" i="56"/>
  <c r="C19" i="48"/>
  <c r="C39" i="50"/>
  <c r="C33" i="54"/>
  <c r="C28" i="56"/>
  <c r="C29" i="56"/>
  <c r="C59" i="56"/>
  <c r="C54" i="54"/>
  <c r="C34" i="48"/>
  <c r="C57" i="50"/>
  <c r="C40" i="56"/>
  <c r="C28" i="54"/>
  <c r="C14" i="54"/>
  <c r="C44" i="49"/>
  <c r="C55" i="48"/>
  <c r="C27" i="50"/>
  <c r="C54" i="51"/>
  <c r="C77" i="49"/>
  <c r="C29" i="51"/>
  <c r="C49" i="56"/>
  <c r="C67" i="51"/>
  <c r="C32" i="54"/>
  <c r="C55" i="49"/>
  <c r="C20" i="50"/>
  <c r="C24" i="51"/>
  <c r="C77" i="54"/>
  <c r="C55" i="56"/>
  <c r="C40" i="50"/>
  <c r="C23" i="49"/>
  <c r="C46" i="56"/>
  <c r="C28" i="49"/>
  <c r="C28" i="48"/>
  <c r="C54" i="50"/>
  <c r="C32" i="50"/>
  <c r="C39" i="48"/>
  <c r="C29" i="50"/>
  <c r="C33" i="55"/>
  <c r="C20" i="49"/>
  <c r="C44" i="51"/>
  <c r="C62" i="54"/>
  <c r="C39" i="56"/>
  <c r="C25" i="55"/>
  <c r="U20" i="58" l="1"/>
  <c r="U20" i="15"/>
  <c r="D13" i="49"/>
  <c r="M13" i="49" s="1"/>
  <c r="D24" i="56"/>
  <c r="T24" i="56" s="1"/>
  <c r="D32" i="55"/>
  <c r="G32" i="55" s="1"/>
  <c r="D38" i="55"/>
  <c r="Q38" i="55" s="1"/>
  <c r="D26" i="55"/>
  <c r="D21" i="51"/>
  <c r="O21" i="51" s="1"/>
  <c r="D15" i="48"/>
  <c r="D56" i="50"/>
  <c r="D28" i="48"/>
  <c r="I28" i="48" s="1"/>
  <c r="D67" i="51"/>
  <c r="K67" i="51" s="1"/>
  <c r="D31" i="48"/>
  <c r="Q31" i="48" s="1"/>
  <c r="D19" i="51"/>
  <c r="I19" i="51" s="1"/>
  <c r="D32" i="48"/>
  <c r="I32" i="48" s="1"/>
  <c r="D53" i="51"/>
  <c r="S53" i="51" s="1"/>
  <c r="D34" i="54"/>
  <c r="M34" i="54" s="1"/>
  <c r="D31" i="49"/>
  <c r="D56" i="48"/>
  <c r="G56" i="48" s="1"/>
  <c r="D55" i="51"/>
  <c r="M55" i="51" s="1"/>
  <c r="D76" i="48"/>
  <c r="S76" i="48" s="1"/>
  <c r="D15" i="49"/>
  <c r="T15" i="49" s="1"/>
  <c r="D26" i="50"/>
  <c r="O26" i="50" s="1"/>
  <c r="D41" i="54"/>
  <c r="T41" i="54" s="1"/>
  <c r="D28" i="50"/>
  <c r="M28" i="50" s="1"/>
  <c r="D25" i="55"/>
  <c r="D41" i="56"/>
  <c r="Q41" i="56" s="1"/>
  <c r="D33" i="48"/>
  <c r="M33" i="48" s="1"/>
  <c r="D21" i="49"/>
  <c r="T21" i="49" s="1"/>
  <c r="D57" i="56"/>
  <c r="Q57" i="56" s="1"/>
  <c r="D19" i="54"/>
  <c r="T19" i="54" s="1"/>
  <c r="D22" i="54"/>
  <c r="K22" i="54" s="1"/>
  <c r="D59" i="51"/>
  <c r="D39" i="55"/>
  <c r="D28" i="49"/>
  <c r="O28" i="49" s="1"/>
  <c r="D16" i="51"/>
  <c r="I16" i="51" s="1"/>
  <c r="D15" i="50"/>
  <c r="S15" i="50" s="1"/>
  <c r="D58" i="54"/>
  <c r="M58" i="54" s="1"/>
  <c r="D55" i="50"/>
  <c r="K55" i="50" s="1"/>
  <c r="D31" i="54"/>
  <c r="K31" i="54" s="1"/>
  <c r="D67" i="56"/>
  <c r="M67" i="56" s="1"/>
  <c r="D14" i="56"/>
  <c r="D49" i="54"/>
  <c r="S49" i="54" s="1"/>
  <c r="D49" i="56"/>
  <c r="O49" i="56" s="1"/>
  <c r="D37" i="50"/>
  <c r="M37" i="50" s="1"/>
  <c r="D21" i="54"/>
  <c r="S21" i="54" s="1"/>
  <c r="D15" i="54"/>
  <c r="D76" i="55"/>
  <c r="M76" i="55" s="1"/>
  <c r="D58" i="56"/>
  <c r="K58" i="56" s="1"/>
  <c r="D25" i="48"/>
  <c r="D31" i="51"/>
  <c r="D15" i="56"/>
  <c r="D36" i="50"/>
  <c r="D58" i="48"/>
  <c r="D53" i="48"/>
  <c r="D28" i="55"/>
  <c r="D44" i="55"/>
  <c r="D39" i="56"/>
  <c r="D19" i="56"/>
  <c r="O19" i="56" s="1"/>
  <c r="D40" i="49"/>
  <c r="K40" i="49" s="1"/>
  <c r="D30" i="55"/>
  <c r="I30" i="55" s="1"/>
  <c r="D18" i="54"/>
  <c r="K18" i="54" s="1"/>
  <c r="D46" i="51"/>
  <c r="D24" i="48"/>
  <c r="M24" i="48" s="1"/>
  <c r="D21" i="50"/>
  <c r="D34" i="56"/>
  <c r="D46" i="56"/>
  <c r="K46" i="56" s="1"/>
  <c r="D29" i="51"/>
  <c r="G29" i="51" s="1"/>
  <c r="D16" i="54"/>
  <c r="G16" i="54" s="1"/>
  <c r="D26" i="49"/>
  <c r="O26" i="49" s="1"/>
  <c r="D36" i="48"/>
  <c r="Q36" i="48" s="1"/>
  <c r="D14" i="55"/>
  <c r="K14" i="55" s="1"/>
  <c r="D37" i="48"/>
  <c r="S37" i="48" s="1"/>
  <c r="D62" i="54"/>
  <c r="D22" i="50"/>
  <c r="G22" i="50" s="1"/>
  <c r="D26" i="56"/>
  <c r="I26" i="56" s="1"/>
  <c r="D16" i="49"/>
  <c r="Q16" i="49" s="1"/>
  <c r="D38" i="49"/>
  <c r="S38" i="49" s="1"/>
  <c r="D22" i="48"/>
  <c r="Q22" i="48" s="1"/>
  <c r="D20" i="51"/>
  <c r="G20" i="51" s="1"/>
  <c r="D31" i="56"/>
  <c r="Q31" i="56" s="1"/>
  <c r="D22" i="51"/>
  <c r="D77" i="56"/>
  <c r="K77" i="56" s="1"/>
  <c r="D32" i="49"/>
  <c r="I32" i="49" s="1"/>
  <c r="D31" i="50"/>
  <c r="I31" i="50" s="1"/>
  <c r="D62" i="49"/>
  <c r="Q62" i="49" s="1"/>
  <c r="D15" i="51"/>
  <c r="O15" i="51" s="1"/>
  <c r="D57" i="55"/>
  <c r="T57" i="55" s="1"/>
  <c r="D13" i="50"/>
  <c r="O13" i="50" s="1"/>
  <c r="D26" i="51"/>
  <c r="D23" i="49"/>
  <c r="Q23" i="49" s="1"/>
  <c r="D13" i="48"/>
  <c r="Q13" i="48" s="1"/>
  <c r="D46" i="48"/>
  <c r="K46" i="48" s="1"/>
  <c r="D33" i="49"/>
  <c r="K33" i="49" s="1"/>
  <c r="D18" i="49"/>
  <c r="Q18" i="49" s="1"/>
  <c r="D19" i="55"/>
  <c r="G19" i="55" s="1"/>
  <c r="D37" i="51"/>
  <c r="S37" i="51" s="1"/>
  <c r="D36" i="55"/>
  <c r="D34" i="51"/>
  <c r="S34" i="51" s="1"/>
  <c r="D77" i="49"/>
  <c r="K77" i="49" s="1"/>
  <c r="D40" i="51"/>
  <c r="K40" i="51" s="1"/>
  <c r="D37" i="56"/>
  <c r="M37" i="56" s="1"/>
  <c r="D27" i="55"/>
  <c r="T27" i="55" s="1"/>
  <c r="D34" i="49"/>
  <c r="I34" i="49" s="1"/>
  <c r="D53" i="55"/>
  <c r="D44" i="51"/>
  <c r="D38" i="51"/>
  <c r="Q38" i="51" s="1"/>
  <c r="D41" i="51"/>
  <c r="O41" i="51" s="1"/>
  <c r="D34" i="50"/>
  <c r="T34" i="50" s="1"/>
  <c r="D29" i="48"/>
  <c r="G29" i="48" s="1"/>
  <c r="D46" i="54"/>
  <c r="D57" i="49"/>
  <c r="O57" i="49" s="1"/>
  <c r="D62" i="50"/>
  <c r="S62" i="50" s="1"/>
  <c r="D76" i="51"/>
  <c r="D40" i="50"/>
  <c r="O40" i="50" s="1"/>
  <c r="D54" i="51"/>
  <c r="O54" i="51" s="1"/>
  <c r="D44" i="56"/>
  <c r="M44" i="56" s="1"/>
  <c r="D20" i="55"/>
  <c r="D77" i="55"/>
  <c r="Q77" i="55" s="1"/>
  <c r="D58" i="51"/>
  <c r="Q58" i="51" s="1"/>
  <c r="D77" i="51"/>
  <c r="K77" i="51" s="1"/>
  <c r="D19" i="49"/>
  <c r="D37" i="49"/>
  <c r="T37" i="49" s="1"/>
  <c r="D14" i="50"/>
  <c r="I14" i="50" s="1"/>
  <c r="D18" i="55"/>
  <c r="G18" i="55" s="1"/>
  <c r="D30" i="56"/>
  <c r="D22" i="49"/>
  <c r="G22" i="49" s="1"/>
  <c r="D59" i="48"/>
  <c r="G59" i="48" s="1"/>
  <c r="D44" i="50"/>
  <c r="D38" i="56"/>
  <c r="D53" i="54"/>
  <c r="S53" i="54" s="1"/>
  <c r="D14" i="48"/>
  <c r="G14" i="48" s="1"/>
  <c r="D49" i="49"/>
  <c r="O49" i="49" s="1"/>
  <c r="D56" i="54"/>
  <c r="D26" i="48"/>
  <c r="S26" i="48" s="1"/>
  <c r="D76" i="54"/>
  <c r="M76" i="54" s="1"/>
  <c r="D56" i="51"/>
  <c r="O56" i="51" s="1"/>
  <c r="D20" i="49"/>
  <c r="D55" i="56"/>
  <c r="D27" i="50"/>
  <c r="D53" i="49"/>
  <c r="D58" i="49"/>
  <c r="D36" i="49"/>
  <c r="D57" i="54"/>
  <c r="O57" i="54" s="1"/>
  <c r="D34" i="55"/>
  <c r="S34" i="55" s="1"/>
  <c r="D40" i="54"/>
  <c r="D59" i="54"/>
  <c r="O59" i="54" s="1"/>
  <c r="D55" i="48"/>
  <c r="O55" i="48" s="1"/>
  <c r="D23" i="48"/>
  <c r="I23" i="48" s="1"/>
  <c r="D27" i="54"/>
  <c r="O27" i="54" s="1"/>
  <c r="D49" i="51"/>
  <c r="I49" i="51" s="1"/>
  <c r="D39" i="49"/>
  <c r="S39" i="49" s="1"/>
  <c r="D18" i="50"/>
  <c r="D54" i="56"/>
  <c r="D20" i="54"/>
  <c r="D44" i="49"/>
  <c r="D27" i="51"/>
  <c r="D19" i="50"/>
  <c r="D20" i="56"/>
  <c r="D40" i="48"/>
  <c r="D49" i="50"/>
  <c r="D33" i="55"/>
  <c r="D27" i="49"/>
  <c r="D14" i="54"/>
  <c r="O14" i="54" s="1"/>
  <c r="D33" i="50"/>
  <c r="D24" i="50"/>
  <c r="D25" i="51"/>
  <c r="D30" i="48"/>
  <c r="D25" i="54"/>
  <c r="G25" i="54" s="1"/>
  <c r="D25" i="49"/>
  <c r="D77" i="54"/>
  <c r="D28" i="54"/>
  <c r="D59" i="49"/>
  <c r="D57" i="48"/>
  <c r="D20" i="48"/>
  <c r="D57" i="51"/>
  <c r="D44" i="54"/>
  <c r="D39" i="54"/>
  <c r="D24" i="54"/>
  <c r="D40" i="56"/>
  <c r="D36" i="56"/>
  <c r="D33" i="56"/>
  <c r="D53" i="56"/>
  <c r="D58" i="55"/>
  <c r="D21" i="55"/>
  <c r="D44" i="48"/>
  <c r="D55" i="54"/>
  <c r="S55" i="54" s="1"/>
  <c r="D57" i="50"/>
  <c r="S57" i="50" s="1"/>
  <c r="D53" i="50"/>
  <c r="O53" i="50" s="1"/>
  <c r="D14" i="49"/>
  <c r="S14" i="49" s="1"/>
  <c r="D21" i="56"/>
  <c r="D76" i="49"/>
  <c r="Q76" i="49" s="1"/>
  <c r="D46" i="55"/>
  <c r="G46" i="55" s="1"/>
  <c r="D29" i="50"/>
  <c r="D46" i="49"/>
  <c r="O46" i="49" s="1"/>
  <c r="D34" i="48"/>
  <c r="O34" i="48" s="1"/>
  <c r="D55" i="55"/>
  <c r="T55" i="55" s="1"/>
  <c r="D28" i="51"/>
  <c r="I28" i="51" s="1"/>
  <c r="D13" i="56"/>
  <c r="S13" i="56" s="1"/>
  <c r="D30" i="51"/>
  <c r="O30" i="51" s="1"/>
  <c r="D67" i="50"/>
  <c r="D54" i="48"/>
  <c r="D24" i="51"/>
  <c r="O24" i="51" s="1"/>
  <c r="D54" i="54"/>
  <c r="K54" i="54" s="1"/>
  <c r="D62" i="55"/>
  <c r="I62" i="55" s="1"/>
  <c r="D67" i="54"/>
  <c r="D26" i="54"/>
  <c r="M26" i="54" s="1"/>
  <c r="D24" i="49"/>
  <c r="G24" i="49" s="1"/>
  <c r="D16" i="55"/>
  <c r="D32" i="51"/>
  <c r="D56" i="55"/>
  <c r="M56" i="55" s="1"/>
  <c r="D59" i="56"/>
  <c r="O59" i="56" s="1"/>
  <c r="D18" i="51"/>
  <c r="S18" i="51" s="1"/>
  <c r="D16" i="50"/>
  <c r="T16" i="50" s="1"/>
  <c r="D39" i="51"/>
  <c r="D59" i="55"/>
  <c r="O59" i="55" s="1"/>
  <c r="D54" i="55"/>
  <c r="S54" i="55" s="1"/>
  <c r="D39" i="48"/>
  <c r="S39" i="48" s="1"/>
  <c r="D20" i="50"/>
  <c r="M20" i="50" s="1"/>
  <c r="D29" i="56"/>
  <c r="K29" i="56" s="1"/>
  <c r="D41" i="55"/>
  <c r="S41" i="55" s="1"/>
  <c r="D30" i="54"/>
  <c r="S30" i="54" s="1"/>
  <c r="D41" i="50"/>
  <c r="O41" i="50" s="1"/>
  <c r="D37" i="54"/>
  <c r="K37" i="54" s="1"/>
  <c r="D15" i="55"/>
  <c r="I15" i="55" s="1"/>
  <c r="D30" i="50"/>
  <c r="K30" i="50" s="1"/>
  <c r="D37" i="55"/>
  <c r="O37" i="55" s="1"/>
  <c r="D28" i="56"/>
  <c r="T28" i="56" s="1"/>
  <c r="D23" i="50"/>
  <c r="I23" i="50" s="1"/>
  <c r="D58" i="50"/>
  <c r="O58" i="50" s="1"/>
  <c r="D67" i="49"/>
  <c r="T67" i="49" s="1"/>
  <c r="D62" i="51"/>
  <c r="K62" i="51" s="1"/>
  <c r="D21" i="48"/>
  <c r="K21" i="48" s="1"/>
  <c r="D41" i="49"/>
  <c r="I41" i="49" s="1"/>
  <c r="D38" i="48"/>
  <c r="M38" i="48" s="1"/>
  <c r="D33" i="54"/>
  <c r="Q33" i="54" s="1"/>
  <c r="D25" i="50"/>
  <c r="K25" i="50" s="1"/>
  <c r="D59" i="50"/>
  <c r="T59" i="50" s="1"/>
  <c r="D14" i="51"/>
  <c r="D49" i="48"/>
  <c r="D29" i="49"/>
  <c r="D32" i="50"/>
  <c r="D16" i="48"/>
  <c r="G16" i="48" s="1"/>
  <c r="D39" i="50"/>
  <c r="S39" i="50" s="1"/>
  <c r="D56" i="49"/>
  <c r="O56" i="49" s="1"/>
  <c r="D67" i="48"/>
  <c r="K67" i="48" s="1"/>
  <c r="D76" i="56"/>
  <c r="D36" i="51"/>
  <c r="D38" i="50"/>
  <c r="D41" i="48"/>
  <c r="D55" i="49"/>
  <c r="S55" i="49" s="1"/>
  <c r="D19" i="48"/>
  <c r="S19" i="48" s="1"/>
  <c r="D25" i="56"/>
  <c r="O25" i="56" s="1"/>
  <c r="D36" i="54"/>
  <c r="Q36" i="54" s="1"/>
  <c r="D13" i="54"/>
  <c r="D54" i="49"/>
  <c r="K54" i="49" s="1"/>
  <c r="D29" i="54"/>
  <c r="I29" i="54" s="1"/>
  <c r="D33" i="51"/>
  <c r="D62" i="48"/>
  <c r="Q62" i="48" s="1"/>
  <c r="D27" i="56"/>
  <c r="T27" i="56" s="1"/>
  <c r="D49" i="55"/>
  <c r="I49" i="55" s="1"/>
  <c r="D62" i="56"/>
  <c r="O62" i="56" s="1"/>
  <c r="D40" i="55"/>
  <c r="S40" i="55" s="1"/>
  <c r="D22" i="56"/>
  <c r="D54" i="50"/>
  <c r="D46" i="50"/>
  <c r="D22" i="55"/>
  <c r="D77" i="50"/>
  <c r="D16" i="56"/>
  <c r="D13" i="55"/>
  <c r="D56" i="56"/>
  <c r="D23" i="51"/>
  <c r="D38" i="54"/>
  <c r="D32" i="54"/>
  <c r="K32" i="54" s="1"/>
  <c r="D24" i="55"/>
  <c r="K24" i="55" s="1"/>
  <c r="D29" i="55"/>
  <c r="D27" i="48"/>
  <c r="D30" i="49"/>
  <c r="D76" i="50"/>
  <c r="T76" i="50" s="1"/>
  <c r="D32" i="56"/>
  <c r="D13" i="51"/>
  <c r="D18" i="56"/>
  <c r="I18" i="56" s="1"/>
  <c r="D18" i="48"/>
  <c r="T18" i="48" s="1"/>
  <c r="D31" i="55"/>
  <c r="M31" i="55" s="1"/>
  <c r="D67" i="55"/>
  <c r="G67" i="55" s="1"/>
  <c r="Q31" i="49"/>
  <c r="I28" i="49"/>
  <c r="T28" i="49"/>
  <c r="I30" i="50"/>
  <c r="G32" i="51"/>
  <c r="Q56" i="48"/>
  <c r="G25" i="49"/>
  <c r="Q77" i="56"/>
  <c r="O77" i="56"/>
  <c r="O38" i="51"/>
  <c r="M25" i="54"/>
  <c r="O33" i="55"/>
  <c r="T25" i="55"/>
  <c r="T26" i="51"/>
  <c r="K67" i="56"/>
  <c r="M56" i="48"/>
  <c r="K56" i="48"/>
  <c r="Q22" i="50"/>
  <c r="I23" i="49"/>
  <c r="Q22" i="51"/>
  <c r="T38" i="51"/>
  <c r="K22" i="50"/>
  <c r="Q19" i="56"/>
  <c r="I19" i="56"/>
  <c r="K19" i="56"/>
  <c r="K53" i="54"/>
  <c r="M53" i="54"/>
  <c r="T53" i="54"/>
  <c r="O58" i="56"/>
  <c r="S14" i="56"/>
  <c r="G14" i="56"/>
  <c r="O14" i="56"/>
  <c r="I14" i="56"/>
  <c r="T40" i="50"/>
  <c r="Q38" i="48"/>
  <c r="S37" i="49"/>
  <c r="M37" i="49"/>
  <c r="S39" i="55"/>
  <c r="G39" i="55"/>
  <c r="O39" i="55"/>
  <c r="S62" i="54"/>
  <c r="G62" i="54"/>
  <c r="Q34" i="56"/>
  <c r="M34" i="56"/>
  <c r="I34" i="56"/>
  <c r="Q20" i="49"/>
  <c r="I20" i="49"/>
  <c r="O31" i="49"/>
  <c r="I25" i="48"/>
  <c r="K44" i="51"/>
  <c r="Q44" i="51"/>
  <c r="S25" i="55"/>
  <c r="I25" i="55"/>
  <c r="M25" i="55"/>
  <c r="S53" i="55"/>
  <c r="O20" i="50"/>
  <c r="M34" i="51"/>
  <c r="S22" i="51"/>
  <c r="I22" i="51"/>
  <c r="S56" i="50"/>
  <c r="K56" i="50"/>
  <c r="T56" i="50"/>
  <c r="S31" i="56"/>
  <c r="O13" i="49"/>
  <c r="K13" i="49"/>
  <c r="Q13" i="49"/>
  <c r="T76" i="51"/>
  <c r="I56" i="48"/>
  <c r="I31" i="49"/>
  <c r="I53" i="54"/>
  <c r="O53" i="54"/>
  <c r="T41" i="56"/>
  <c r="T14" i="56"/>
  <c r="T20" i="49"/>
  <c r="G31" i="49"/>
  <c r="M40" i="50"/>
  <c r="Q62" i="54"/>
  <c r="K34" i="56"/>
  <c r="G46" i="56"/>
  <c r="O46" i="56"/>
  <c r="I46" i="56"/>
  <c r="M39" i="56"/>
  <c r="S39" i="56"/>
  <c r="G39" i="56"/>
  <c r="Q39" i="56"/>
  <c r="K39" i="56"/>
  <c r="G34" i="56"/>
  <c r="S25" i="48"/>
  <c r="K25" i="48"/>
  <c r="T25" i="48"/>
  <c r="I49" i="54"/>
  <c r="T49" i="54"/>
  <c r="O49" i="54"/>
  <c r="O41" i="49"/>
  <c r="S76" i="51"/>
  <c r="M76" i="51"/>
  <c r="M41" i="56"/>
  <c r="K41" i="56"/>
  <c r="S41" i="56"/>
  <c r="I41" i="56"/>
  <c r="M20" i="49"/>
  <c r="O76" i="51"/>
  <c r="S28" i="49"/>
  <c r="Q28" i="49"/>
  <c r="G19" i="49"/>
  <c r="I19" i="49"/>
  <c r="Q19" i="49"/>
  <c r="T37" i="55"/>
  <c r="S30" i="50"/>
  <c r="O36" i="55"/>
  <c r="I36" i="55"/>
  <c r="M36" i="55"/>
  <c r="G36" i="55"/>
  <c r="O56" i="48"/>
  <c r="M28" i="49"/>
  <c r="K20" i="49"/>
  <c r="G38" i="51"/>
  <c r="Q25" i="48"/>
  <c r="M31" i="49"/>
  <c r="G40" i="50"/>
  <c r="K40" i="50"/>
  <c r="K76" i="51"/>
  <c r="Q24" i="51"/>
  <c r="G24" i="51"/>
  <c r="S24" i="51"/>
  <c r="S54" i="48"/>
  <c r="K54" i="48"/>
  <c r="T54" i="48"/>
  <c r="S46" i="49"/>
  <c r="G46" i="49"/>
  <c r="S29" i="50"/>
  <c r="G29" i="50"/>
  <c r="K29" i="50"/>
  <c r="I29" i="50"/>
  <c r="T36" i="55"/>
  <c r="Q39" i="48"/>
  <c r="M46" i="49"/>
  <c r="K31" i="49"/>
  <c r="I22" i="50"/>
  <c r="G56" i="50"/>
  <c r="I44" i="51"/>
  <c r="M39" i="55"/>
  <c r="G38" i="56"/>
  <c r="M14" i="56"/>
  <c r="S23" i="49"/>
  <c r="S34" i="54"/>
  <c r="Q26" i="51"/>
  <c r="I26" i="51"/>
  <c r="O26" i="51"/>
  <c r="G26" i="51"/>
  <c r="S56" i="55"/>
  <c r="Q56" i="55"/>
  <c r="M32" i="51"/>
  <c r="K32" i="51"/>
  <c r="T32" i="51"/>
  <c r="S32" i="51"/>
  <c r="M77" i="56"/>
  <c r="S28" i="48"/>
  <c r="K44" i="48"/>
  <c r="Q28" i="48"/>
  <c r="O23" i="49"/>
  <c r="G32" i="50"/>
  <c r="K55" i="54"/>
  <c r="S44" i="48"/>
  <c r="G44" i="48"/>
  <c r="S59" i="54"/>
  <c r="M59" i="54"/>
  <c r="S40" i="54"/>
  <c r="O40" i="54"/>
  <c r="K40" i="54"/>
  <c r="G40" i="54"/>
  <c r="O34" i="55"/>
  <c r="S32" i="50"/>
  <c r="O32" i="50"/>
  <c r="M28" i="48"/>
  <c r="M23" i="49"/>
  <c r="K26" i="51"/>
  <c r="G77" i="56"/>
  <c r="G28" i="48" l="1"/>
  <c r="T55" i="54"/>
  <c r="K46" i="49"/>
  <c r="G28" i="49"/>
  <c r="O41" i="56"/>
  <c r="K49" i="54"/>
  <c r="S46" i="56"/>
  <c r="I40" i="50"/>
  <c r="I38" i="51"/>
  <c r="G13" i="49"/>
  <c r="G34" i="51"/>
  <c r="S40" i="50"/>
  <c r="Q53" i="54"/>
  <c r="M22" i="50"/>
  <c r="T23" i="49"/>
  <c r="T28" i="48"/>
  <c r="O34" i="51"/>
  <c r="K28" i="48"/>
  <c r="K24" i="51"/>
  <c r="T19" i="56"/>
  <c r="S77" i="56"/>
  <c r="Q59" i="54"/>
  <c r="O55" i="54"/>
  <c r="O28" i="48"/>
  <c r="Q49" i="54"/>
  <c r="T24" i="51"/>
  <c r="I37" i="49"/>
  <c r="T56" i="48"/>
  <c r="I37" i="55"/>
  <c r="K28" i="49"/>
  <c r="G41" i="56"/>
  <c r="G49" i="54"/>
  <c r="T46" i="56"/>
  <c r="Q37" i="49"/>
  <c r="S13" i="49"/>
  <c r="I34" i="51"/>
  <c r="G37" i="49"/>
  <c r="G53" i="54"/>
  <c r="O22" i="50"/>
  <c r="T22" i="50"/>
  <c r="I56" i="55"/>
  <c r="S16" i="48"/>
  <c r="G59" i="54"/>
  <c r="T77" i="56"/>
  <c r="G56" i="55"/>
  <c r="G23" i="49"/>
  <c r="Q40" i="50"/>
  <c r="G19" i="56"/>
  <c r="S38" i="51"/>
  <c r="S56" i="48"/>
  <c r="S37" i="55"/>
  <c r="M49" i="54"/>
  <c r="Q46" i="56"/>
  <c r="Q34" i="51"/>
  <c r="K37" i="49"/>
  <c r="S22" i="50"/>
  <c r="T34" i="51"/>
  <c r="K59" i="54"/>
  <c r="I77" i="56"/>
  <c r="K56" i="55"/>
  <c r="K23" i="49"/>
  <c r="K34" i="51"/>
  <c r="M38" i="51"/>
  <c r="M46" i="56"/>
  <c r="T13" i="49"/>
  <c r="T20" i="50"/>
  <c r="S19" i="56"/>
  <c r="O37" i="49"/>
  <c r="M19" i="56"/>
  <c r="K38" i="51"/>
  <c r="I13" i="49"/>
  <c r="G18" i="48"/>
  <c r="O38" i="48"/>
  <c r="Q20" i="50"/>
  <c r="O55" i="49"/>
  <c r="G38" i="48"/>
  <c r="S62" i="48"/>
  <c r="K38" i="48"/>
  <c r="Q55" i="49"/>
  <c r="O62" i="48"/>
  <c r="G21" i="51"/>
  <c r="G55" i="49"/>
  <c r="S38" i="48"/>
  <c r="K37" i="55"/>
  <c r="M39" i="48"/>
  <c r="K16" i="48"/>
  <c r="M41" i="49"/>
  <c r="S41" i="49"/>
  <c r="G20" i="50"/>
  <c r="K39" i="48"/>
  <c r="T14" i="50"/>
  <c r="K62" i="48"/>
  <c r="O26" i="56"/>
  <c r="Q37" i="55"/>
  <c r="T38" i="48"/>
  <c r="I20" i="50"/>
  <c r="T55" i="51"/>
  <c r="G62" i="48"/>
  <c r="Q49" i="56"/>
  <c r="I38" i="48"/>
  <c r="S20" i="50"/>
  <c r="K54" i="51"/>
  <c r="S59" i="56"/>
  <c r="K55" i="48"/>
  <c r="K55" i="51"/>
  <c r="K55" i="49"/>
  <c r="O32" i="49"/>
  <c r="Q28" i="51"/>
  <c r="G16" i="51"/>
  <c r="M26" i="56"/>
  <c r="Q41" i="54"/>
  <c r="M49" i="56"/>
  <c r="M27" i="56"/>
  <c r="T13" i="48"/>
  <c r="Q54" i="54"/>
  <c r="T54" i="51"/>
  <c r="M37" i="55"/>
  <c r="I62" i="48"/>
  <c r="G32" i="49"/>
  <c r="G55" i="51"/>
  <c r="I40" i="49"/>
  <c r="I14" i="48"/>
  <c r="K14" i="48"/>
  <c r="Q19" i="48"/>
  <c r="Q18" i="48"/>
  <c r="G18" i="51"/>
  <c r="Q24" i="56"/>
  <c r="I29" i="56"/>
  <c r="M14" i="50"/>
  <c r="K14" i="54"/>
  <c r="K31" i="55"/>
  <c r="T55" i="48"/>
  <c r="M32" i="49"/>
  <c r="G27" i="56"/>
  <c r="G33" i="54"/>
  <c r="M77" i="49"/>
  <c r="G41" i="51"/>
  <c r="O16" i="49"/>
  <c r="O15" i="50"/>
  <c r="T39" i="50"/>
  <c r="I27" i="56"/>
  <c r="T67" i="51"/>
  <c r="K33" i="48"/>
  <c r="S33" i="54"/>
  <c r="T77" i="49"/>
  <c r="Q41" i="51"/>
  <c r="S27" i="56"/>
  <c r="S13" i="48"/>
  <c r="G34" i="48"/>
  <c r="T30" i="55"/>
  <c r="Q14" i="50"/>
  <c r="G37" i="55"/>
  <c r="K33" i="54"/>
  <c r="M28" i="56"/>
  <c r="G77" i="49"/>
  <c r="K20" i="50"/>
  <c r="I54" i="51"/>
  <c r="I49" i="56"/>
  <c r="T56" i="55"/>
  <c r="T55" i="49"/>
  <c r="G53" i="50"/>
  <c r="K39" i="50"/>
  <c r="O27" i="56"/>
  <c r="K32" i="49"/>
  <c r="S26" i="56"/>
  <c r="O16" i="51"/>
  <c r="G33" i="48"/>
  <c r="Q26" i="56"/>
  <c r="I55" i="51"/>
  <c r="K41" i="51"/>
  <c r="G28" i="56"/>
  <c r="T40" i="49"/>
  <c r="S29" i="51"/>
  <c r="Q14" i="48"/>
  <c r="K13" i="48"/>
  <c r="K15" i="49"/>
  <c r="S55" i="48"/>
  <c r="O13" i="48"/>
  <c r="O39" i="50"/>
  <c r="S32" i="49"/>
  <c r="M54" i="51"/>
  <c r="S33" i="48"/>
  <c r="O14" i="50"/>
  <c r="G24" i="56"/>
  <c r="K41" i="55"/>
  <c r="I28" i="56"/>
  <c r="G40" i="49"/>
  <c r="I29" i="51"/>
  <c r="I13" i="48"/>
  <c r="O33" i="48"/>
  <c r="G13" i="48"/>
  <c r="I31" i="55"/>
  <c r="M59" i="56"/>
  <c r="K16" i="51"/>
  <c r="I33" i="54"/>
  <c r="M16" i="51"/>
  <c r="M24" i="56"/>
  <c r="G14" i="50"/>
  <c r="S40" i="49"/>
  <c r="S49" i="56"/>
  <c r="Q29" i="51"/>
  <c r="I19" i="48"/>
  <c r="M13" i="48"/>
  <c r="G31" i="55"/>
  <c r="S57" i="54"/>
  <c r="T38" i="49"/>
  <c r="G76" i="49"/>
  <c r="G53" i="51"/>
  <c r="I59" i="48"/>
  <c r="M62" i="55"/>
  <c r="T62" i="48"/>
  <c r="O53" i="51"/>
  <c r="I31" i="54"/>
  <c r="T30" i="51"/>
  <c r="K57" i="49"/>
  <c r="S76" i="49"/>
  <c r="I53" i="51"/>
  <c r="O19" i="55"/>
  <c r="T57" i="49"/>
  <c r="M18" i="54"/>
  <c r="T31" i="48"/>
  <c r="G22" i="54"/>
  <c r="I41" i="54"/>
  <c r="T58" i="51"/>
  <c r="S19" i="55"/>
  <c r="I24" i="48"/>
  <c r="Q31" i="50"/>
  <c r="K21" i="51"/>
  <c r="I19" i="54"/>
  <c r="S62" i="51"/>
  <c r="K57" i="55"/>
  <c r="S34" i="50"/>
  <c r="M37" i="54"/>
  <c r="T15" i="50"/>
  <c r="S38" i="55"/>
  <c r="O54" i="49"/>
  <c r="G31" i="50"/>
  <c r="S62" i="49"/>
  <c r="K30" i="54"/>
  <c r="M59" i="50"/>
  <c r="O37" i="56"/>
  <c r="G39" i="50"/>
  <c r="K27" i="56"/>
  <c r="T32" i="49"/>
  <c r="M53" i="51"/>
  <c r="Q59" i="56"/>
  <c r="M33" i="54"/>
  <c r="I33" i="48"/>
  <c r="S34" i="48"/>
  <c r="S54" i="54"/>
  <c r="K29" i="51"/>
  <c r="T33" i="54"/>
  <c r="Q16" i="51"/>
  <c r="O29" i="56"/>
  <c r="I77" i="49"/>
  <c r="K24" i="56"/>
  <c r="M38" i="55"/>
  <c r="G29" i="56"/>
  <c r="O41" i="55"/>
  <c r="S55" i="51"/>
  <c r="Q28" i="56"/>
  <c r="M40" i="49"/>
  <c r="Q54" i="51"/>
  <c r="G49" i="56"/>
  <c r="M29" i="51"/>
  <c r="M55" i="49"/>
  <c r="T59" i="55"/>
  <c r="T19" i="48"/>
  <c r="I59" i="56"/>
  <c r="O31" i="55"/>
  <c r="I14" i="54"/>
  <c r="I18" i="54"/>
  <c r="G62" i="49"/>
  <c r="I30" i="51"/>
  <c r="Q15" i="49"/>
  <c r="O57" i="50"/>
  <c r="S67" i="51"/>
  <c r="Q27" i="56"/>
  <c r="Q67" i="51"/>
  <c r="S31" i="48"/>
  <c r="I57" i="55"/>
  <c r="T41" i="51"/>
  <c r="I54" i="54"/>
  <c r="M29" i="56"/>
  <c r="T16" i="51"/>
  <c r="O28" i="56"/>
  <c r="Q25" i="50"/>
  <c r="T33" i="48"/>
  <c r="S76" i="54"/>
  <c r="Q62" i="51"/>
  <c r="O24" i="48"/>
  <c r="I26" i="49"/>
  <c r="Q55" i="51"/>
  <c r="Q77" i="49"/>
  <c r="I24" i="56"/>
  <c r="O40" i="49"/>
  <c r="K24" i="49"/>
  <c r="O77" i="49"/>
  <c r="S41" i="51"/>
  <c r="S14" i="50"/>
  <c r="O14" i="48"/>
  <c r="O44" i="56"/>
  <c r="S54" i="51"/>
  <c r="T29" i="51"/>
  <c r="Q31" i="55"/>
  <c r="G34" i="49"/>
  <c r="T59" i="56"/>
  <c r="Q32" i="49"/>
  <c r="G37" i="56"/>
  <c r="O15" i="49"/>
  <c r="G37" i="50"/>
  <c r="G62" i="56"/>
  <c r="K57" i="50"/>
  <c r="I67" i="51"/>
  <c r="O31" i="50"/>
  <c r="O57" i="55"/>
  <c r="O37" i="50"/>
  <c r="Q33" i="48"/>
  <c r="G54" i="54"/>
  <c r="G34" i="50"/>
  <c r="O34" i="49"/>
  <c r="K28" i="56"/>
  <c r="Q40" i="49"/>
  <c r="M18" i="51"/>
  <c r="I37" i="54"/>
  <c r="K21" i="54"/>
  <c r="M59" i="48"/>
  <c r="S58" i="54"/>
  <c r="K26" i="56"/>
  <c r="I20" i="51"/>
  <c r="O76" i="55"/>
  <c r="M15" i="49"/>
  <c r="K20" i="51"/>
  <c r="S77" i="49"/>
  <c r="I41" i="51"/>
  <c r="S28" i="56"/>
  <c r="K49" i="56"/>
  <c r="T14" i="48"/>
  <c r="G54" i="51"/>
  <c r="T49" i="56"/>
  <c r="Q24" i="48"/>
  <c r="O29" i="51"/>
  <c r="O67" i="51"/>
  <c r="O24" i="56"/>
  <c r="G59" i="56"/>
  <c r="O19" i="48"/>
  <c r="S33" i="49"/>
  <c r="M62" i="51"/>
  <c r="M76" i="48"/>
  <c r="O36" i="54"/>
  <c r="M67" i="51"/>
  <c r="M19" i="51"/>
  <c r="K53" i="51"/>
  <c r="K59" i="56"/>
  <c r="M25" i="50"/>
  <c r="M14" i="48"/>
  <c r="G57" i="56"/>
  <c r="S34" i="49"/>
  <c r="G26" i="56"/>
  <c r="T37" i="54"/>
  <c r="O33" i="54"/>
  <c r="I21" i="54"/>
  <c r="S16" i="51"/>
  <c r="T26" i="56"/>
  <c r="K14" i="50"/>
  <c r="S24" i="56"/>
  <c r="M40" i="51"/>
  <c r="M41" i="51"/>
  <c r="O55" i="51"/>
  <c r="G25" i="50"/>
  <c r="S14" i="48"/>
  <c r="K16" i="54"/>
  <c r="I36" i="54"/>
  <c r="T36" i="54"/>
  <c r="G67" i="51"/>
  <c r="M14" i="54"/>
  <c r="K14" i="51"/>
  <c r="M14" i="51"/>
  <c r="O14" i="51"/>
  <c r="Q14" i="51"/>
  <c r="G14" i="51"/>
  <c r="Q39" i="51"/>
  <c r="K39" i="51"/>
  <c r="T39" i="51"/>
  <c r="O39" i="51"/>
  <c r="I39" i="51"/>
  <c r="K46" i="54"/>
  <c r="G46" i="54"/>
  <c r="Q46" i="54"/>
  <c r="I46" i="54"/>
  <c r="S46" i="54"/>
  <c r="O46" i="54"/>
  <c r="G22" i="48"/>
  <c r="K22" i="48"/>
  <c r="S22" i="48"/>
  <c r="I22" i="48"/>
  <c r="O22" i="48"/>
  <c r="M22" i="48"/>
  <c r="M15" i="54"/>
  <c r="S15" i="54"/>
  <c r="O15" i="54"/>
  <c r="I15" i="54"/>
  <c r="K15" i="54"/>
  <c r="Q15" i="54"/>
  <c r="T15" i="54"/>
  <c r="Q26" i="55"/>
  <c r="I26" i="55"/>
  <c r="M26" i="55"/>
  <c r="G26" i="55"/>
  <c r="T26" i="55"/>
  <c r="K26" i="55"/>
  <c r="G30" i="49"/>
  <c r="O30" i="49"/>
  <c r="O59" i="50"/>
  <c r="G59" i="50"/>
  <c r="I59" i="50"/>
  <c r="S59" i="50"/>
  <c r="Q59" i="50"/>
  <c r="O67" i="54"/>
  <c r="S67" i="54"/>
  <c r="G27" i="54"/>
  <c r="I27" i="54"/>
  <c r="T27" i="54"/>
  <c r="S27" i="54"/>
  <c r="G30" i="56"/>
  <c r="O30" i="56"/>
  <c r="I30" i="56"/>
  <c r="M30" i="56"/>
  <c r="Q30" i="56"/>
  <c r="S20" i="55"/>
  <c r="G20" i="55"/>
  <c r="M20" i="55"/>
  <c r="K20" i="55"/>
  <c r="S39" i="51"/>
  <c r="Q20" i="55"/>
  <c r="K59" i="50"/>
  <c r="I26" i="48"/>
  <c r="K62" i="56"/>
  <c r="S62" i="56"/>
  <c r="K28" i="51"/>
  <c r="M41" i="50"/>
  <c r="O26" i="55"/>
  <c r="T26" i="50"/>
  <c r="O27" i="55"/>
  <c r="S58" i="50"/>
  <c r="O26" i="48"/>
  <c r="Q26" i="50"/>
  <c r="I67" i="48"/>
  <c r="K30" i="56"/>
  <c r="S28" i="51"/>
  <c r="S26" i="55"/>
  <c r="S13" i="54"/>
  <c r="M13" i="54"/>
  <c r="G13" i="54"/>
  <c r="O13" i="54"/>
  <c r="T13" i="54"/>
  <c r="I13" i="54"/>
  <c r="K13" i="54"/>
  <c r="K41" i="50"/>
  <c r="S41" i="50"/>
  <c r="G41" i="50"/>
  <c r="I41" i="50"/>
  <c r="Q41" i="50"/>
  <c r="I21" i="56"/>
  <c r="G21" i="56"/>
  <c r="I22" i="49"/>
  <c r="Q22" i="49"/>
  <c r="S22" i="49"/>
  <c r="T22" i="49"/>
  <c r="O22" i="49"/>
  <c r="O18" i="49"/>
  <c r="S18" i="49"/>
  <c r="I18" i="49"/>
  <c r="T18" i="49"/>
  <c r="K18" i="49"/>
  <c r="G18" i="49"/>
  <c r="M18" i="49"/>
  <c r="O46" i="51"/>
  <c r="K46" i="51"/>
  <c r="I46" i="51"/>
  <c r="G46" i="51"/>
  <c r="T46" i="51"/>
  <c r="Q46" i="51"/>
  <c r="S46" i="51"/>
  <c r="M46" i="51"/>
  <c r="G32" i="48"/>
  <c r="T32" i="48"/>
  <c r="S32" i="48"/>
  <c r="M32" i="48"/>
  <c r="K22" i="49"/>
  <c r="I58" i="50"/>
  <c r="M58" i="50"/>
  <c r="T58" i="50"/>
  <c r="G58" i="50"/>
  <c r="Q58" i="50"/>
  <c r="I24" i="50"/>
  <c r="Q24" i="50"/>
  <c r="O56" i="54"/>
  <c r="Q56" i="54"/>
  <c r="S56" i="54"/>
  <c r="K56" i="54"/>
  <c r="T56" i="54"/>
  <c r="G56" i="54"/>
  <c r="Q33" i="49"/>
  <c r="I33" i="49"/>
  <c r="G33" i="49"/>
  <c r="T33" i="49"/>
  <c r="O33" i="49"/>
  <c r="T67" i="54"/>
  <c r="M39" i="51"/>
  <c r="M22" i="49"/>
  <c r="I16" i="50"/>
  <c r="O20" i="55"/>
  <c r="S30" i="56"/>
  <c r="M33" i="49"/>
  <c r="T41" i="50"/>
  <c r="M40" i="55"/>
  <c r="I40" i="55"/>
  <c r="Q40" i="55"/>
  <c r="K40" i="55"/>
  <c r="O67" i="49"/>
  <c r="Q67" i="49"/>
  <c r="G67" i="49"/>
  <c r="M67" i="49"/>
  <c r="K67" i="49"/>
  <c r="I67" i="49"/>
  <c r="S67" i="49"/>
  <c r="O13" i="56"/>
  <c r="K13" i="56"/>
  <c r="Q13" i="56"/>
  <c r="G13" i="56"/>
  <c r="O25" i="51"/>
  <c r="I25" i="51"/>
  <c r="Q25" i="51"/>
  <c r="S25" i="51"/>
  <c r="Q26" i="48"/>
  <c r="G26" i="48"/>
  <c r="K26" i="48"/>
  <c r="T26" i="48"/>
  <c r="I27" i="55"/>
  <c r="M27" i="55"/>
  <c r="S27" i="55"/>
  <c r="K27" i="55"/>
  <c r="G27" i="55"/>
  <c r="I36" i="48"/>
  <c r="G36" i="48"/>
  <c r="O36" i="48"/>
  <c r="K36" i="48"/>
  <c r="M36" i="48"/>
  <c r="T36" i="48"/>
  <c r="S36" i="48"/>
  <c r="Q55" i="50"/>
  <c r="I55" i="50"/>
  <c r="O55" i="50"/>
  <c r="S55" i="50"/>
  <c r="M55" i="50"/>
  <c r="G55" i="50"/>
  <c r="K26" i="50"/>
  <c r="I26" i="50"/>
  <c r="S26" i="50"/>
  <c r="G26" i="50"/>
  <c r="M26" i="50"/>
  <c r="M26" i="48"/>
  <c r="T55" i="50"/>
  <c r="T14" i="51"/>
  <c r="S36" i="54"/>
  <c r="G36" i="54"/>
  <c r="K36" i="54"/>
  <c r="M30" i="54"/>
  <c r="Q30" i="54"/>
  <c r="O30" i="54"/>
  <c r="G30" i="54"/>
  <c r="T30" i="54"/>
  <c r="T14" i="49"/>
  <c r="G14" i="49"/>
  <c r="T37" i="56"/>
  <c r="Q37" i="56"/>
  <c r="S37" i="56"/>
  <c r="K37" i="56"/>
  <c r="I37" i="56"/>
  <c r="O40" i="55"/>
  <c r="T46" i="54"/>
  <c r="K67" i="54"/>
  <c r="T20" i="55"/>
  <c r="Q27" i="55"/>
  <c r="K32" i="48"/>
  <c r="I20" i="55"/>
  <c r="T30" i="56"/>
  <c r="G39" i="51"/>
  <c r="S14" i="51"/>
  <c r="I56" i="54"/>
  <c r="T40" i="55"/>
  <c r="Q13" i="54"/>
  <c r="G76" i="50"/>
  <c r="O76" i="50"/>
  <c r="Q76" i="50"/>
  <c r="I26" i="54"/>
  <c r="O26" i="54"/>
  <c r="G26" i="54"/>
  <c r="Q26" i="54"/>
  <c r="T26" i="54"/>
  <c r="S26" i="54"/>
  <c r="K26" i="54"/>
  <c r="Q49" i="51"/>
  <c r="S49" i="51"/>
  <c r="M49" i="51"/>
  <c r="K77" i="55"/>
  <c r="G77" i="55"/>
  <c r="T77" i="55"/>
  <c r="I77" i="55"/>
  <c r="M77" i="55"/>
  <c r="S77" i="55"/>
  <c r="O77" i="55"/>
  <c r="S15" i="51"/>
  <c r="T15" i="51"/>
  <c r="M15" i="51"/>
  <c r="Q15" i="51"/>
  <c r="K15" i="51"/>
  <c r="G15" i="51"/>
  <c r="O19" i="54"/>
  <c r="M19" i="54"/>
  <c r="K19" i="54"/>
  <c r="Q19" i="54"/>
  <c r="S19" i="54"/>
  <c r="M21" i="56"/>
  <c r="G40" i="55"/>
  <c r="G19" i="54"/>
  <c r="G15" i="54"/>
  <c r="I62" i="56"/>
  <c r="Q62" i="56"/>
  <c r="T62" i="56"/>
  <c r="O67" i="48"/>
  <c r="S67" i="48"/>
  <c r="Q16" i="50"/>
  <c r="M16" i="50"/>
  <c r="O16" i="50"/>
  <c r="G16" i="50"/>
  <c r="I29" i="48"/>
  <c r="T29" i="48"/>
  <c r="Q29" i="48"/>
  <c r="O29" i="48"/>
  <c r="S29" i="48"/>
  <c r="K29" i="48"/>
  <c r="M29" i="48"/>
  <c r="K21" i="56"/>
  <c r="G67" i="48"/>
  <c r="O32" i="48"/>
  <c r="M46" i="54"/>
  <c r="T22" i="48"/>
  <c r="S16" i="50"/>
  <c r="K58" i="50"/>
  <c r="I14" i="51"/>
  <c r="M56" i="54"/>
  <c r="Q32" i="48"/>
  <c r="M67" i="54"/>
  <c r="I15" i="51"/>
  <c r="K76" i="50"/>
  <c r="G67" i="54"/>
  <c r="I57" i="56"/>
  <c r="M38" i="49"/>
  <c r="Q19" i="51"/>
  <c r="Q53" i="50"/>
  <c r="K23" i="48"/>
  <c r="O62" i="49"/>
  <c r="O38" i="49"/>
  <c r="M77" i="51"/>
  <c r="G49" i="49"/>
  <c r="T18" i="55"/>
  <c r="K34" i="50"/>
  <c r="I58" i="54"/>
  <c r="M21" i="54"/>
  <c r="G15" i="50"/>
  <c r="T18" i="54"/>
  <c r="Q28" i="50"/>
  <c r="Q26" i="49"/>
  <c r="Q54" i="55"/>
  <c r="I41" i="55"/>
  <c r="G15" i="49"/>
  <c r="M57" i="56"/>
  <c r="G18" i="54"/>
  <c r="M16" i="49"/>
  <c r="M19" i="48"/>
  <c r="O56" i="55"/>
  <c r="M62" i="48"/>
  <c r="I55" i="49"/>
  <c r="S19" i="51"/>
  <c r="G58" i="54"/>
  <c r="I38" i="55"/>
  <c r="M62" i="49"/>
  <c r="O67" i="55"/>
  <c r="K31" i="50"/>
  <c r="G46" i="48"/>
  <c r="Q38" i="49"/>
  <c r="M49" i="49"/>
  <c r="Q49" i="49"/>
  <c r="Q21" i="54"/>
  <c r="T58" i="54"/>
  <c r="K26" i="49"/>
  <c r="M26" i="49"/>
  <c r="O18" i="54"/>
  <c r="I38" i="49"/>
  <c r="K38" i="55"/>
  <c r="Q40" i="51"/>
  <c r="S28" i="50"/>
  <c r="Q18" i="54"/>
  <c r="K57" i="56"/>
  <c r="S16" i="54"/>
  <c r="K38" i="49"/>
  <c r="S18" i="54"/>
  <c r="T26" i="49"/>
  <c r="M30" i="55"/>
  <c r="K62" i="49"/>
  <c r="I62" i="49"/>
  <c r="S15" i="49"/>
  <c r="G38" i="49"/>
  <c r="K19" i="51"/>
  <c r="O46" i="48"/>
  <c r="G55" i="55"/>
  <c r="O21" i="54"/>
  <c r="K58" i="54"/>
  <c r="S26" i="49"/>
  <c r="T57" i="56"/>
  <c r="Q32" i="55"/>
  <c r="O38" i="55"/>
  <c r="O40" i="51"/>
  <c r="O57" i="56"/>
  <c r="I16" i="54"/>
  <c r="T38" i="55"/>
  <c r="M67" i="55"/>
  <c r="T19" i="51"/>
  <c r="T62" i="49"/>
  <c r="I15" i="49"/>
  <c r="T21" i="54"/>
  <c r="G26" i="49"/>
  <c r="O46" i="55"/>
  <c r="O19" i="51"/>
  <c r="S46" i="48"/>
  <c r="O55" i="55"/>
  <c r="G21" i="54"/>
  <c r="O18" i="51"/>
  <c r="O58" i="54"/>
  <c r="Q21" i="49"/>
  <c r="Q58" i="54"/>
  <c r="K37" i="48"/>
  <c r="S57" i="56"/>
  <c r="T25" i="50"/>
  <c r="T32" i="55"/>
  <c r="G38" i="55"/>
  <c r="I40" i="51"/>
  <c r="T77" i="51"/>
  <c r="G19" i="51"/>
  <c r="M41" i="55"/>
  <c r="S13" i="51"/>
  <c r="O13" i="51"/>
  <c r="K13" i="51"/>
  <c r="Q13" i="51"/>
  <c r="G13" i="51"/>
  <c r="T13" i="51"/>
  <c r="M13" i="51"/>
  <c r="I13" i="51"/>
  <c r="S29" i="54"/>
  <c r="K29" i="54"/>
  <c r="M29" i="54"/>
  <c r="O29" i="54"/>
  <c r="I21" i="48"/>
  <c r="Q21" i="48"/>
  <c r="S21" i="48"/>
  <c r="O16" i="55"/>
  <c r="T16" i="55"/>
  <c r="G16" i="55"/>
  <c r="K21" i="55"/>
  <c r="I21" i="55"/>
  <c r="T21" i="55"/>
  <c r="Q21" i="55"/>
  <c r="S49" i="50"/>
  <c r="Q49" i="50"/>
  <c r="I49" i="50"/>
  <c r="O49" i="50"/>
  <c r="G49" i="50"/>
  <c r="T49" i="50"/>
  <c r="K49" i="50"/>
  <c r="M44" i="50"/>
  <c r="O44" i="50"/>
  <c r="T44" i="50"/>
  <c r="O53" i="55"/>
  <c r="K53" i="55"/>
  <c r="I13" i="50"/>
  <c r="K13" i="50"/>
  <c r="Q13" i="50"/>
  <c r="T13" i="50"/>
  <c r="M21" i="50"/>
  <c r="S21" i="50"/>
  <c r="G21" i="50"/>
  <c r="O21" i="50"/>
  <c r="I59" i="51"/>
  <c r="Q59" i="51"/>
  <c r="T59" i="51"/>
  <c r="M59" i="51"/>
  <c r="O59" i="51"/>
  <c r="T15" i="48"/>
  <c r="G15" i="48"/>
  <c r="O15" i="48"/>
  <c r="S13" i="50"/>
  <c r="K16" i="55"/>
  <c r="G44" i="50"/>
  <c r="Q15" i="48"/>
  <c r="T21" i="50"/>
  <c r="Q77" i="51"/>
  <c r="G29" i="54"/>
  <c r="G21" i="55"/>
  <c r="I16" i="55"/>
  <c r="T62" i="50"/>
  <c r="M21" i="48"/>
  <c r="S44" i="50"/>
  <c r="I15" i="48"/>
  <c r="I77" i="51"/>
  <c r="Q21" i="50"/>
  <c r="I25" i="54"/>
  <c r="K34" i="54"/>
  <c r="K25" i="54"/>
  <c r="S27" i="48"/>
  <c r="G27" i="48"/>
  <c r="T27" i="48"/>
  <c r="M27" i="48"/>
  <c r="I27" i="48"/>
  <c r="K27" i="48"/>
  <c r="O27" i="48"/>
  <c r="Q27" i="48"/>
  <c r="G49" i="55"/>
  <c r="Q49" i="55"/>
  <c r="Q56" i="49"/>
  <c r="K56" i="49"/>
  <c r="G56" i="49"/>
  <c r="M56" i="49"/>
  <c r="I56" i="49"/>
  <c r="T56" i="49"/>
  <c r="Q23" i="50"/>
  <c r="S23" i="50"/>
  <c r="T23" i="50"/>
  <c r="K62" i="55"/>
  <c r="Q62" i="55"/>
  <c r="G62" i="55"/>
  <c r="T62" i="55"/>
  <c r="I53" i="50"/>
  <c r="K53" i="50"/>
  <c r="M53" i="50"/>
  <c r="T53" i="50"/>
  <c r="G36" i="56"/>
  <c r="S36" i="56"/>
  <c r="K36" i="56"/>
  <c r="M36" i="56"/>
  <c r="Q36" i="56"/>
  <c r="O36" i="56"/>
  <c r="T36" i="56"/>
  <c r="I36" i="56"/>
  <c r="S33" i="50"/>
  <c r="O33" i="50"/>
  <c r="K33" i="50"/>
  <c r="G33" i="50"/>
  <c r="Q33" i="50"/>
  <c r="M33" i="50"/>
  <c r="I33" i="50"/>
  <c r="T33" i="50"/>
  <c r="T44" i="56"/>
  <c r="G44" i="56"/>
  <c r="K44" i="56"/>
  <c r="S49" i="55"/>
  <c r="O34" i="54"/>
  <c r="Q76" i="54"/>
  <c r="Q34" i="49"/>
  <c r="S40" i="51"/>
  <c r="O23" i="50"/>
  <c r="K21" i="49"/>
  <c r="S30" i="55"/>
  <c r="T37" i="48"/>
  <c r="I53" i="55"/>
  <c r="M15" i="48"/>
  <c r="T53" i="55"/>
  <c r="I37" i="50"/>
  <c r="T54" i="55"/>
  <c r="T28" i="50"/>
  <c r="G53" i="55"/>
  <c r="S59" i="51"/>
  <c r="S18" i="55"/>
  <c r="G21" i="48"/>
  <c r="I58" i="56"/>
  <c r="M16" i="55"/>
  <c r="S25" i="56"/>
  <c r="K59" i="51"/>
  <c r="Q18" i="56"/>
  <c r="G18" i="56"/>
  <c r="O18" i="56"/>
  <c r="T18" i="56"/>
  <c r="M18" i="56"/>
  <c r="S18" i="56"/>
  <c r="S32" i="54"/>
  <c r="O32" i="54"/>
  <c r="I32" i="54"/>
  <c r="G32" i="54"/>
  <c r="M32" i="54"/>
  <c r="T32" i="54"/>
  <c r="Q32" i="54"/>
  <c r="S46" i="50"/>
  <c r="Q46" i="50"/>
  <c r="G46" i="50"/>
  <c r="O46" i="50"/>
  <c r="I46" i="50"/>
  <c r="T46" i="50"/>
  <c r="M46" i="50"/>
  <c r="K46" i="50"/>
  <c r="I33" i="51"/>
  <c r="S33" i="51"/>
  <c r="G33" i="51"/>
  <c r="K33" i="51"/>
  <c r="S41" i="48"/>
  <c r="O41" i="48"/>
  <c r="Q41" i="48"/>
  <c r="G41" i="48"/>
  <c r="K41" i="48"/>
  <c r="T41" i="48"/>
  <c r="I41" i="48"/>
  <c r="M41" i="48"/>
  <c r="M32" i="50"/>
  <c r="I32" i="50"/>
  <c r="Q32" i="50"/>
  <c r="K32" i="50"/>
  <c r="T32" i="50"/>
  <c r="G41" i="49"/>
  <c r="K41" i="49"/>
  <c r="Q30" i="50"/>
  <c r="G30" i="50"/>
  <c r="O30" i="50"/>
  <c r="I39" i="48"/>
  <c r="T39" i="48"/>
  <c r="I32" i="51"/>
  <c r="O32" i="51"/>
  <c r="Q32" i="51"/>
  <c r="Q54" i="48"/>
  <c r="I54" i="48"/>
  <c r="M54" i="48"/>
  <c r="O54" i="48"/>
  <c r="O29" i="50"/>
  <c r="T29" i="50"/>
  <c r="M29" i="50"/>
  <c r="Q29" i="50"/>
  <c r="O44" i="48"/>
  <c r="Q44" i="48"/>
  <c r="M44" i="48"/>
  <c r="T44" i="48"/>
  <c r="I44" i="48"/>
  <c r="S39" i="54"/>
  <c r="O39" i="54"/>
  <c r="T39" i="54"/>
  <c r="K39" i="54"/>
  <c r="Q39" i="54"/>
  <c r="G39" i="54"/>
  <c r="I39" i="54"/>
  <c r="M39" i="54"/>
  <c r="S25" i="49"/>
  <c r="I25" i="49"/>
  <c r="Q25" i="49"/>
  <c r="M25" i="49"/>
  <c r="T25" i="49"/>
  <c r="K25" i="49"/>
  <c r="O25" i="49"/>
  <c r="S33" i="55"/>
  <c r="K33" i="55"/>
  <c r="M33" i="55"/>
  <c r="G33" i="55"/>
  <c r="I33" i="55"/>
  <c r="T33" i="55"/>
  <c r="Q33" i="55"/>
  <c r="M54" i="56"/>
  <c r="O54" i="56"/>
  <c r="I54" i="56"/>
  <c r="K54" i="56"/>
  <c r="Q54" i="56"/>
  <c r="T54" i="56"/>
  <c r="S54" i="56"/>
  <c r="G54" i="56"/>
  <c r="M40" i="54"/>
  <c r="I40" i="54"/>
  <c r="Q40" i="54"/>
  <c r="T40" i="54"/>
  <c r="S20" i="49"/>
  <c r="G20" i="49"/>
  <c r="I38" i="56"/>
  <c r="S38" i="56"/>
  <c r="O38" i="56"/>
  <c r="Q38" i="56"/>
  <c r="K38" i="56"/>
  <c r="K19" i="49"/>
  <c r="S19" i="49"/>
  <c r="T19" i="49"/>
  <c r="M19" i="49"/>
  <c r="Q76" i="51"/>
  <c r="G76" i="51"/>
  <c r="I76" i="51"/>
  <c r="T44" i="51"/>
  <c r="M44" i="51"/>
  <c r="G44" i="51"/>
  <c r="K36" i="55"/>
  <c r="Q36" i="55"/>
  <c r="S36" i="55"/>
  <c r="S26" i="51"/>
  <c r="M26" i="51"/>
  <c r="T22" i="51"/>
  <c r="K22" i="51"/>
  <c r="G22" i="51"/>
  <c r="O22" i="51"/>
  <c r="M22" i="51"/>
  <c r="M62" i="54"/>
  <c r="K62" i="54"/>
  <c r="I62" i="54"/>
  <c r="O34" i="56"/>
  <c r="S34" i="56"/>
  <c r="T34" i="56"/>
  <c r="O39" i="56"/>
  <c r="T39" i="56"/>
  <c r="I39" i="56"/>
  <c r="G25" i="48"/>
  <c r="M25" i="48"/>
  <c r="O25" i="48"/>
  <c r="K14" i="56"/>
  <c r="Q14" i="56"/>
  <c r="Q39" i="55"/>
  <c r="K39" i="55"/>
  <c r="T39" i="55"/>
  <c r="I39" i="55"/>
  <c r="G25" i="55"/>
  <c r="Q25" i="55"/>
  <c r="O25" i="55"/>
  <c r="K25" i="55"/>
  <c r="T31" i="49"/>
  <c r="S31" i="49"/>
  <c r="I56" i="50"/>
  <c r="O56" i="50"/>
  <c r="M56" i="50"/>
  <c r="Q56" i="50"/>
  <c r="S38" i="54"/>
  <c r="K38" i="54"/>
  <c r="M38" i="54"/>
  <c r="O38" i="54"/>
  <c r="Q38" i="54"/>
  <c r="G38" i="54"/>
  <c r="T38" i="54"/>
  <c r="I38" i="54"/>
  <c r="S38" i="50"/>
  <c r="O38" i="50"/>
  <c r="Q38" i="50"/>
  <c r="K38" i="50"/>
  <c r="M38" i="50"/>
  <c r="G38" i="50"/>
  <c r="T38" i="50"/>
  <c r="I38" i="50"/>
  <c r="M15" i="55"/>
  <c r="T15" i="55"/>
  <c r="O15" i="55"/>
  <c r="G15" i="55"/>
  <c r="Q15" i="55"/>
  <c r="K67" i="50"/>
  <c r="M67" i="50"/>
  <c r="T67" i="50"/>
  <c r="S67" i="50"/>
  <c r="S44" i="54"/>
  <c r="G44" i="54"/>
  <c r="O44" i="54"/>
  <c r="I44" i="54"/>
  <c r="K44" i="54"/>
  <c r="M44" i="54"/>
  <c r="Q44" i="54"/>
  <c r="T44" i="54"/>
  <c r="I34" i="55"/>
  <c r="M34" i="55"/>
  <c r="T34" i="55"/>
  <c r="Q34" i="55"/>
  <c r="O62" i="50"/>
  <c r="Q62" i="50"/>
  <c r="G62" i="50"/>
  <c r="K62" i="50"/>
  <c r="K31" i="56"/>
  <c r="M31" i="56"/>
  <c r="O31" i="56"/>
  <c r="I31" i="56"/>
  <c r="G31" i="56"/>
  <c r="S44" i="55"/>
  <c r="O44" i="55"/>
  <c r="M44" i="55"/>
  <c r="G44" i="55"/>
  <c r="Q44" i="55"/>
  <c r="K44" i="55"/>
  <c r="T44" i="55"/>
  <c r="I44" i="55"/>
  <c r="G67" i="56"/>
  <c r="O67" i="56"/>
  <c r="Q67" i="56"/>
  <c r="I67" i="56"/>
  <c r="I28" i="50"/>
  <c r="O28" i="50"/>
  <c r="G28" i="50"/>
  <c r="I54" i="55"/>
  <c r="K15" i="55"/>
  <c r="G77" i="51"/>
  <c r="O21" i="48"/>
  <c r="G58" i="56"/>
  <c r="T29" i="54"/>
  <c r="M32" i="56"/>
  <c r="O32" i="56"/>
  <c r="G32" i="56"/>
  <c r="T32" i="56"/>
  <c r="K32" i="56"/>
  <c r="I32" i="56"/>
  <c r="Q32" i="56"/>
  <c r="S32" i="56"/>
  <c r="S23" i="51"/>
  <c r="K23" i="51"/>
  <c r="O23" i="51"/>
  <c r="Q23" i="51"/>
  <c r="M23" i="51"/>
  <c r="T23" i="51"/>
  <c r="G23" i="51"/>
  <c r="I23" i="51"/>
  <c r="K22" i="56"/>
  <c r="Q22" i="56"/>
  <c r="M22" i="56"/>
  <c r="S22" i="56"/>
  <c r="O22" i="56"/>
  <c r="G22" i="56"/>
  <c r="T22" i="56"/>
  <c r="I22" i="56"/>
  <c r="S54" i="49"/>
  <c r="Q54" i="49"/>
  <c r="I54" i="49"/>
  <c r="T54" i="49"/>
  <c r="G36" i="51"/>
  <c r="Q36" i="51"/>
  <c r="O36" i="51"/>
  <c r="I36" i="51"/>
  <c r="K36" i="51"/>
  <c r="T36" i="51"/>
  <c r="S36" i="51"/>
  <c r="M36" i="51"/>
  <c r="S49" i="48"/>
  <c r="Q49" i="48"/>
  <c r="G49" i="48"/>
  <c r="K49" i="48"/>
  <c r="O49" i="48"/>
  <c r="M49" i="48"/>
  <c r="T49" i="48"/>
  <c r="I49" i="48"/>
  <c r="O62" i="51"/>
  <c r="T62" i="51"/>
  <c r="I62" i="51"/>
  <c r="O37" i="54"/>
  <c r="S37" i="54"/>
  <c r="G59" i="55"/>
  <c r="S59" i="55"/>
  <c r="K59" i="55"/>
  <c r="O24" i="49"/>
  <c r="T24" i="49"/>
  <c r="I24" i="49"/>
  <c r="S24" i="49"/>
  <c r="K30" i="51"/>
  <c r="S30" i="51"/>
  <c r="G30" i="51"/>
  <c r="M30" i="51"/>
  <c r="Q30" i="51"/>
  <c r="T76" i="49"/>
  <c r="M76" i="49"/>
  <c r="I76" i="49"/>
  <c r="O76" i="49"/>
  <c r="S58" i="55"/>
  <c r="Q58" i="55"/>
  <c r="M58" i="55"/>
  <c r="I58" i="55"/>
  <c r="T58" i="55"/>
  <c r="K58" i="55"/>
  <c r="G58" i="55"/>
  <c r="O58" i="55"/>
  <c r="K57" i="51"/>
  <c r="Q57" i="51"/>
  <c r="M57" i="51"/>
  <c r="G57" i="51"/>
  <c r="T57" i="51"/>
  <c r="S57" i="51"/>
  <c r="O57" i="51"/>
  <c r="I57" i="51"/>
  <c r="S30" i="48"/>
  <c r="K30" i="48"/>
  <c r="T30" i="48"/>
  <c r="O30" i="48"/>
  <c r="M30" i="48"/>
  <c r="I30" i="48"/>
  <c r="Q30" i="48"/>
  <c r="S40" i="48"/>
  <c r="Q40" i="48"/>
  <c r="K40" i="48"/>
  <c r="M40" i="48"/>
  <c r="G40" i="48"/>
  <c r="I40" i="48"/>
  <c r="O40" i="48"/>
  <c r="T40" i="48"/>
  <c r="I39" i="49"/>
  <c r="K39" i="49"/>
  <c r="M39" i="49"/>
  <c r="G39" i="49"/>
  <c r="O39" i="49"/>
  <c r="Q39" i="49"/>
  <c r="K57" i="54"/>
  <c r="Q57" i="54"/>
  <c r="G57" i="54"/>
  <c r="M57" i="54"/>
  <c r="O76" i="54"/>
  <c r="K76" i="54"/>
  <c r="S59" i="48"/>
  <c r="K59" i="48"/>
  <c r="G58" i="51"/>
  <c r="I58" i="51"/>
  <c r="M58" i="51"/>
  <c r="S58" i="51"/>
  <c r="Q57" i="49"/>
  <c r="I57" i="49"/>
  <c r="T34" i="49"/>
  <c r="K34" i="49"/>
  <c r="M19" i="55"/>
  <c r="I19" i="55"/>
  <c r="Q19" i="55"/>
  <c r="K19" i="55"/>
  <c r="S20" i="51"/>
  <c r="O20" i="51"/>
  <c r="T20" i="51"/>
  <c r="G14" i="55"/>
  <c r="M14" i="55"/>
  <c r="T14" i="55"/>
  <c r="S14" i="55"/>
  <c r="O14" i="55"/>
  <c r="G24" i="48"/>
  <c r="K24" i="48"/>
  <c r="S28" i="55"/>
  <c r="K28" i="55"/>
  <c r="M28" i="55"/>
  <c r="O28" i="55"/>
  <c r="I28" i="55"/>
  <c r="G28" i="55"/>
  <c r="Q28" i="55"/>
  <c r="T28" i="55"/>
  <c r="I76" i="55"/>
  <c r="Q76" i="55"/>
  <c r="K76" i="55"/>
  <c r="G76" i="55"/>
  <c r="M31" i="54"/>
  <c r="S31" i="54"/>
  <c r="O31" i="54"/>
  <c r="T31" i="54"/>
  <c r="T22" i="54"/>
  <c r="O22" i="54"/>
  <c r="M22" i="54"/>
  <c r="I22" i="54"/>
  <c r="S41" i="54"/>
  <c r="M41" i="54"/>
  <c r="K41" i="54"/>
  <c r="M21" i="51"/>
  <c r="S21" i="51"/>
  <c r="I21" i="51"/>
  <c r="M21" i="55"/>
  <c r="M13" i="50"/>
  <c r="T57" i="54"/>
  <c r="K34" i="55"/>
  <c r="T39" i="49"/>
  <c r="S53" i="50"/>
  <c r="K76" i="49"/>
  <c r="S31" i="50"/>
  <c r="Q57" i="55"/>
  <c r="Q53" i="51"/>
  <c r="G37" i="51"/>
  <c r="M34" i="49"/>
  <c r="I67" i="50"/>
  <c r="I18" i="55"/>
  <c r="T16" i="49"/>
  <c r="Q18" i="55"/>
  <c r="Q15" i="50"/>
  <c r="K18" i="51"/>
  <c r="Q37" i="54"/>
  <c r="S49" i="49"/>
  <c r="M15" i="50"/>
  <c r="I44" i="50"/>
  <c r="S24" i="48"/>
  <c r="Q22" i="54"/>
  <c r="Q59" i="48"/>
  <c r="T19" i="55"/>
  <c r="T21" i="51"/>
  <c r="G39" i="48"/>
  <c r="T41" i="55"/>
  <c r="S15" i="55"/>
  <c r="O58" i="51"/>
  <c r="G54" i="49"/>
  <c r="M54" i="49"/>
  <c r="G57" i="55"/>
  <c r="O39" i="48"/>
  <c r="O33" i="51"/>
  <c r="Q67" i="55"/>
  <c r="G30" i="48"/>
  <c r="S18" i="50"/>
  <c r="O18" i="50"/>
  <c r="K18" i="50"/>
  <c r="T18" i="50"/>
  <c r="M18" i="50"/>
  <c r="Q18" i="50"/>
  <c r="G18" i="50"/>
  <c r="I18" i="50"/>
  <c r="G23" i="50"/>
  <c r="T24" i="48"/>
  <c r="G37" i="54"/>
  <c r="G76" i="54"/>
  <c r="Q31" i="54"/>
  <c r="T30" i="50"/>
  <c r="Q20" i="51"/>
  <c r="K15" i="48"/>
  <c r="I59" i="55"/>
  <c r="G41" i="54"/>
  <c r="O44" i="51"/>
  <c r="S22" i="54"/>
  <c r="O20" i="49"/>
  <c r="T38" i="56"/>
  <c r="O62" i="54"/>
  <c r="Q44" i="56"/>
  <c r="G57" i="49"/>
  <c r="T76" i="55"/>
  <c r="T59" i="48"/>
  <c r="K21" i="50"/>
  <c r="I14" i="55"/>
  <c r="T33" i="51"/>
  <c r="Q33" i="51"/>
  <c r="M23" i="50"/>
  <c r="Q21" i="51"/>
  <c r="T41" i="49"/>
  <c r="T49" i="55"/>
  <c r="K18" i="56"/>
  <c r="I44" i="56"/>
  <c r="M49" i="50"/>
  <c r="S54" i="50"/>
  <c r="Q54" i="50"/>
  <c r="K54" i="50"/>
  <c r="M54" i="50"/>
  <c r="G54" i="50"/>
  <c r="I54" i="50"/>
  <c r="O54" i="50"/>
  <c r="T54" i="50"/>
  <c r="S29" i="49"/>
  <c r="O29" i="49"/>
  <c r="K29" i="49"/>
  <c r="G29" i="49"/>
  <c r="I29" i="49"/>
  <c r="T29" i="49"/>
  <c r="M29" i="49"/>
  <c r="Q29" i="49"/>
  <c r="G54" i="55"/>
  <c r="K54" i="55"/>
  <c r="M54" i="55"/>
  <c r="I46" i="55"/>
  <c r="T46" i="55"/>
  <c r="S25" i="54"/>
  <c r="T25" i="54"/>
  <c r="Q25" i="54"/>
  <c r="O25" i="54"/>
  <c r="T56" i="51"/>
  <c r="G56" i="51"/>
  <c r="Q56" i="51"/>
  <c r="O77" i="51"/>
  <c r="S77" i="51"/>
  <c r="M37" i="51"/>
  <c r="I37" i="51"/>
  <c r="T37" i="51"/>
  <c r="Q37" i="51"/>
  <c r="M37" i="48"/>
  <c r="O37" i="48"/>
  <c r="G37" i="48"/>
  <c r="I37" i="48"/>
  <c r="T58" i="56"/>
  <c r="M58" i="56"/>
  <c r="Q58" i="56"/>
  <c r="S58" i="56"/>
  <c r="T34" i="54"/>
  <c r="Q34" i="54"/>
  <c r="I34" i="54"/>
  <c r="G34" i="55"/>
  <c r="S46" i="55"/>
  <c r="G13" i="50"/>
  <c r="Q67" i="50"/>
  <c r="O67" i="50"/>
  <c r="K37" i="51"/>
  <c r="O54" i="55"/>
  <c r="T67" i="56"/>
  <c r="I56" i="51"/>
  <c r="G67" i="50"/>
  <c r="I62" i="50"/>
  <c r="O37" i="51"/>
  <c r="S67" i="56"/>
  <c r="M56" i="51"/>
  <c r="T31" i="56"/>
  <c r="S67" i="55"/>
  <c r="T67" i="55"/>
  <c r="I67" i="55"/>
  <c r="K67" i="55"/>
  <c r="S16" i="56"/>
  <c r="Q16" i="56"/>
  <c r="I16" i="56"/>
  <c r="K16" i="56"/>
  <c r="G16" i="56"/>
  <c r="O16" i="56"/>
  <c r="M16" i="56"/>
  <c r="T16" i="56"/>
  <c r="Q25" i="56"/>
  <c r="T25" i="56"/>
  <c r="K25" i="56"/>
  <c r="I25" i="56"/>
  <c r="M25" i="56"/>
  <c r="G25" i="56"/>
  <c r="I25" i="50"/>
  <c r="S25" i="50"/>
  <c r="Q41" i="55"/>
  <c r="G41" i="55"/>
  <c r="Q18" i="51"/>
  <c r="I18" i="51"/>
  <c r="M55" i="55"/>
  <c r="K55" i="55"/>
  <c r="I55" i="55"/>
  <c r="Q55" i="55"/>
  <c r="S59" i="49"/>
  <c r="Q59" i="49"/>
  <c r="K59" i="49"/>
  <c r="O59" i="49"/>
  <c r="T59" i="49"/>
  <c r="G59" i="49"/>
  <c r="M59" i="49"/>
  <c r="I59" i="49"/>
  <c r="S27" i="51"/>
  <c r="I27" i="51"/>
  <c r="Q27" i="51"/>
  <c r="M27" i="51"/>
  <c r="K27" i="51"/>
  <c r="O27" i="51"/>
  <c r="G27" i="51"/>
  <c r="T27" i="51"/>
  <c r="S23" i="48"/>
  <c r="M23" i="48"/>
  <c r="O23" i="48"/>
  <c r="Q23" i="48"/>
  <c r="T23" i="48"/>
  <c r="G23" i="48"/>
  <c r="S53" i="49"/>
  <c r="Q53" i="49"/>
  <c r="K53" i="49"/>
  <c r="M53" i="49"/>
  <c r="I53" i="49"/>
  <c r="O53" i="49"/>
  <c r="T53" i="49"/>
  <c r="G53" i="49"/>
  <c r="I49" i="49"/>
  <c r="T49" i="49"/>
  <c r="K49" i="49"/>
  <c r="M18" i="55"/>
  <c r="K18" i="55"/>
  <c r="O34" i="50"/>
  <c r="M34" i="50"/>
  <c r="T40" i="51"/>
  <c r="G40" i="51"/>
  <c r="M46" i="48"/>
  <c r="Q46" i="48"/>
  <c r="T46" i="48"/>
  <c r="T31" i="50"/>
  <c r="M31" i="50"/>
  <c r="I16" i="49"/>
  <c r="K16" i="49"/>
  <c r="S16" i="49"/>
  <c r="O16" i="54"/>
  <c r="T16" i="54"/>
  <c r="M16" i="54"/>
  <c r="Q16" i="54"/>
  <c r="O30" i="55"/>
  <c r="Q30" i="55"/>
  <c r="G30" i="55"/>
  <c r="S36" i="50"/>
  <c r="M36" i="50"/>
  <c r="G36" i="50"/>
  <c r="O36" i="50"/>
  <c r="Q36" i="50"/>
  <c r="I36" i="50"/>
  <c r="T36" i="50"/>
  <c r="K36" i="50"/>
  <c r="S37" i="50"/>
  <c r="T37" i="50"/>
  <c r="K37" i="50"/>
  <c r="K15" i="50"/>
  <c r="I15" i="50"/>
  <c r="O21" i="49"/>
  <c r="M21" i="49"/>
  <c r="I21" i="49"/>
  <c r="S21" i="49"/>
  <c r="T76" i="48"/>
  <c r="O76" i="48"/>
  <c r="G76" i="48"/>
  <c r="Q76" i="48"/>
  <c r="I76" i="48"/>
  <c r="I31" i="48"/>
  <c r="G31" i="48"/>
  <c r="M31" i="48"/>
  <c r="K31" i="48"/>
  <c r="M32" i="55"/>
  <c r="S32" i="55"/>
  <c r="O32" i="55"/>
  <c r="I46" i="48"/>
  <c r="S56" i="49"/>
  <c r="O21" i="55"/>
  <c r="K46" i="55"/>
  <c r="M49" i="55"/>
  <c r="K49" i="55"/>
  <c r="S16" i="55"/>
  <c r="S57" i="55"/>
  <c r="M46" i="55"/>
  <c r="Q44" i="50"/>
  <c r="I21" i="50"/>
  <c r="M57" i="49"/>
  <c r="T21" i="48"/>
  <c r="S55" i="55"/>
  <c r="O62" i="55"/>
  <c r="T76" i="54"/>
  <c r="Q34" i="50"/>
  <c r="M33" i="51"/>
  <c r="I57" i="54"/>
  <c r="S21" i="55"/>
  <c r="Q46" i="55"/>
  <c r="M57" i="55"/>
  <c r="O49" i="55"/>
  <c r="O31" i="48"/>
  <c r="T53" i="51"/>
  <c r="G34" i="54"/>
  <c r="S44" i="56"/>
  <c r="I32" i="55"/>
  <c r="S56" i="51"/>
  <c r="T18" i="51"/>
  <c r="G54" i="48"/>
  <c r="S62" i="55"/>
  <c r="Q37" i="50"/>
  <c r="K76" i="48"/>
  <c r="I34" i="50"/>
  <c r="K56" i="51"/>
  <c r="M30" i="50"/>
  <c r="K23" i="50"/>
  <c r="K44" i="50"/>
  <c r="G21" i="49"/>
  <c r="Q41" i="49"/>
  <c r="I76" i="54"/>
  <c r="G62" i="51"/>
  <c r="G31" i="54"/>
  <c r="K30" i="55"/>
  <c r="Q37" i="48"/>
  <c r="Q59" i="55"/>
  <c r="M62" i="50"/>
  <c r="O59" i="48"/>
  <c r="M53" i="55"/>
  <c r="K32" i="55"/>
  <c r="M20" i="51"/>
  <c r="S15" i="48"/>
  <c r="Q24" i="49"/>
  <c r="M59" i="55"/>
  <c r="O41" i="54"/>
  <c r="K28" i="50"/>
  <c r="Q53" i="55"/>
  <c r="S44" i="51"/>
  <c r="G59" i="51"/>
  <c r="O18" i="55"/>
  <c r="O25" i="50"/>
  <c r="G16" i="49"/>
  <c r="M38" i="56"/>
  <c r="T62" i="54"/>
  <c r="S57" i="49"/>
  <c r="S76" i="55"/>
  <c r="Q14" i="55"/>
  <c r="Q29" i="54"/>
  <c r="Q16" i="55"/>
  <c r="M24" i="49"/>
  <c r="K58" i="51"/>
  <c r="O19" i="49"/>
  <c r="K19" i="48"/>
  <c r="M36" i="54"/>
  <c r="S76" i="50"/>
  <c r="I76" i="50"/>
  <c r="M76" i="50"/>
  <c r="Q56" i="56"/>
  <c r="S56" i="56"/>
  <c r="O56" i="56"/>
  <c r="K56" i="56"/>
  <c r="G56" i="56"/>
  <c r="M56" i="56"/>
  <c r="I56" i="56"/>
  <c r="T56" i="56"/>
  <c r="Q76" i="56"/>
  <c r="I76" i="56"/>
  <c r="G76" i="56"/>
  <c r="S76" i="56"/>
  <c r="M76" i="56"/>
  <c r="K76" i="56"/>
  <c r="O76" i="56"/>
  <c r="T76" i="56"/>
  <c r="I13" i="56"/>
  <c r="M13" i="56"/>
  <c r="T13" i="56"/>
  <c r="O21" i="56"/>
  <c r="S21" i="56"/>
  <c r="T21" i="56"/>
  <c r="Q21" i="56"/>
  <c r="O53" i="56"/>
  <c r="M53" i="56"/>
  <c r="G53" i="56"/>
  <c r="Q53" i="56"/>
  <c r="I53" i="56"/>
  <c r="T53" i="56"/>
  <c r="K53" i="56"/>
  <c r="S53" i="56"/>
  <c r="S20" i="48"/>
  <c r="I20" i="48"/>
  <c r="O20" i="48"/>
  <c r="T20" i="48"/>
  <c r="Q20" i="48"/>
  <c r="K20" i="48"/>
  <c r="M20" i="48"/>
  <c r="G20" i="48"/>
  <c r="K25" i="51"/>
  <c r="G25" i="51"/>
  <c r="M25" i="51"/>
  <c r="T25" i="51"/>
  <c r="M20" i="56"/>
  <c r="S20" i="56"/>
  <c r="T20" i="56"/>
  <c r="Q20" i="56"/>
  <c r="K20" i="56"/>
  <c r="O20" i="56"/>
  <c r="G20" i="56"/>
  <c r="I20" i="56"/>
  <c r="O49" i="51"/>
  <c r="G49" i="51"/>
  <c r="T49" i="51"/>
  <c r="K49" i="51"/>
  <c r="S36" i="49"/>
  <c r="T36" i="49"/>
  <c r="M36" i="49"/>
  <c r="O36" i="49"/>
  <c r="Q36" i="49"/>
  <c r="K36" i="49"/>
  <c r="G36" i="49"/>
  <c r="I36" i="49"/>
  <c r="S53" i="48"/>
  <c r="Q53" i="48"/>
  <c r="K53" i="48"/>
  <c r="G53" i="48"/>
  <c r="M53" i="48"/>
  <c r="O53" i="48"/>
  <c r="T53" i="48"/>
  <c r="I53" i="48"/>
  <c r="S30" i="49"/>
  <c r="K30" i="49"/>
  <c r="I30" i="49"/>
  <c r="Q30" i="49"/>
  <c r="T30" i="49"/>
  <c r="S13" i="55"/>
  <c r="O13" i="55"/>
  <c r="I13" i="55"/>
  <c r="Q13" i="55"/>
  <c r="G13" i="55"/>
  <c r="K13" i="55"/>
  <c r="T13" i="55"/>
  <c r="M13" i="55"/>
  <c r="Q67" i="48"/>
  <c r="M67" i="48"/>
  <c r="T67" i="48"/>
  <c r="Q67" i="54"/>
  <c r="I67" i="54"/>
  <c r="G28" i="51"/>
  <c r="T28" i="51"/>
  <c r="O28" i="51"/>
  <c r="M28" i="51"/>
  <c r="M14" i="49"/>
  <c r="O14" i="49"/>
  <c r="Q14" i="49"/>
  <c r="K14" i="49"/>
  <c r="I14" i="49"/>
  <c r="S33" i="56"/>
  <c r="K33" i="56"/>
  <c r="M33" i="56"/>
  <c r="G33" i="56"/>
  <c r="Q33" i="56"/>
  <c r="I33" i="56"/>
  <c r="T33" i="56"/>
  <c r="O33" i="56"/>
  <c r="S57" i="48"/>
  <c r="K57" i="48"/>
  <c r="T57" i="48"/>
  <c r="M57" i="48"/>
  <c r="Q57" i="48"/>
  <c r="G57" i="48"/>
  <c r="I57" i="48"/>
  <c r="O57" i="48"/>
  <c r="S24" i="50"/>
  <c r="K24" i="50"/>
  <c r="M24" i="50"/>
  <c r="G24" i="50"/>
  <c r="O24" i="50"/>
  <c r="T24" i="50"/>
  <c r="S19" i="50"/>
  <c r="M19" i="50"/>
  <c r="K19" i="50"/>
  <c r="O19" i="50"/>
  <c r="T19" i="50"/>
  <c r="I19" i="50"/>
  <c r="Q19" i="50"/>
  <c r="G19" i="50"/>
  <c r="K27" i="54"/>
  <c r="M27" i="54"/>
  <c r="Q27" i="54"/>
  <c r="S58" i="49"/>
  <c r="Q58" i="49"/>
  <c r="T58" i="49"/>
  <c r="O58" i="49"/>
  <c r="G58" i="49"/>
  <c r="I58" i="49"/>
  <c r="K58" i="49"/>
  <c r="M58" i="49"/>
  <c r="S58" i="48"/>
  <c r="Q58" i="48"/>
  <c r="T58" i="48"/>
  <c r="G58" i="48"/>
  <c r="O58" i="48"/>
  <c r="K58" i="48"/>
  <c r="I58" i="48"/>
  <c r="M58" i="48"/>
  <c r="S31" i="55"/>
  <c r="T31" i="55"/>
  <c r="S29" i="55"/>
  <c r="O29" i="55"/>
  <c r="Q29" i="55"/>
  <c r="K29" i="55"/>
  <c r="M29" i="55"/>
  <c r="G29" i="55"/>
  <c r="T29" i="55"/>
  <c r="I29" i="55"/>
  <c r="S77" i="50"/>
  <c r="G77" i="50"/>
  <c r="I77" i="50"/>
  <c r="Q77" i="50"/>
  <c r="M77" i="50"/>
  <c r="T77" i="50"/>
  <c r="K77" i="50"/>
  <c r="O77" i="50"/>
  <c r="M39" i="50"/>
  <c r="I39" i="50"/>
  <c r="Q39" i="50"/>
  <c r="T29" i="56"/>
  <c r="Q29" i="56"/>
  <c r="O54" i="54"/>
  <c r="M54" i="54"/>
  <c r="T54" i="54"/>
  <c r="K34" i="48"/>
  <c r="I34" i="48"/>
  <c r="Q34" i="48"/>
  <c r="T34" i="48"/>
  <c r="M34" i="48"/>
  <c r="T57" i="50"/>
  <c r="I57" i="50"/>
  <c r="G57" i="50"/>
  <c r="M57" i="50"/>
  <c r="Q57" i="50"/>
  <c r="M40" i="56"/>
  <c r="I40" i="56"/>
  <c r="O40" i="56"/>
  <c r="K40" i="56"/>
  <c r="G40" i="56"/>
  <c r="Q40" i="56"/>
  <c r="T40" i="56"/>
  <c r="S40" i="56"/>
  <c r="S28" i="54"/>
  <c r="O28" i="54"/>
  <c r="Q28" i="54"/>
  <c r="M28" i="54"/>
  <c r="K28" i="54"/>
  <c r="G28" i="54"/>
  <c r="I28" i="54"/>
  <c r="T28" i="54"/>
  <c r="S14" i="54"/>
  <c r="G14" i="54"/>
  <c r="Q14" i="54"/>
  <c r="T14" i="54"/>
  <c r="S44" i="49"/>
  <c r="Q44" i="49"/>
  <c r="K44" i="49"/>
  <c r="M44" i="49"/>
  <c r="G44" i="49"/>
  <c r="I44" i="49"/>
  <c r="O44" i="49"/>
  <c r="T44" i="49"/>
  <c r="I55" i="48"/>
  <c r="Q55" i="48"/>
  <c r="G55" i="48"/>
  <c r="M55" i="48"/>
  <c r="S27" i="50"/>
  <c r="O27" i="50"/>
  <c r="G27" i="50"/>
  <c r="Q27" i="50"/>
  <c r="M27" i="50"/>
  <c r="I27" i="50"/>
  <c r="T27" i="50"/>
  <c r="K27" i="50"/>
  <c r="S15" i="56"/>
  <c r="O15" i="56"/>
  <c r="K15" i="56"/>
  <c r="I15" i="56"/>
  <c r="Q15" i="56"/>
  <c r="M15" i="56"/>
  <c r="G15" i="56"/>
  <c r="T15" i="56"/>
  <c r="S29" i="56"/>
  <c r="I30" i="54"/>
  <c r="G19" i="48"/>
  <c r="M62" i="56"/>
  <c r="K16" i="50"/>
  <c r="M30" i="49"/>
  <c r="S18" i="48"/>
  <c r="K18" i="48"/>
  <c r="I18" i="48"/>
  <c r="O18" i="48"/>
  <c r="M18" i="48"/>
  <c r="S24" i="55"/>
  <c r="O24" i="55"/>
  <c r="M24" i="55"/>
  <c r="Q24" i="55"/>
  <c r="G24" i="55"/>
  <c r="I24" i="55"/>
  <c r="T24" i="55"/>
  <c r="S22" i="55"/>
  <c r="M22" i="55"/>
  <c r="G22" i="55"/>
  <c r="I22" i="55"/>
  <c r="Q22" i="55"/>
  <c r="K22" i="55"/>
  <c r="T22" i="55"/>
  <c r="O22" i="55"/>
  <c r="O16" i="48"/>
  <c r="M16" i="48"/>
  <c r="T16" i="48"/>
  <c r="Q16" i="48"/>
  <c r="I16" i="48"/>
  <c r="M24" i="51"/>
  <c r="I24" i="51"/>
  <c r="Q46" i="49"/>
  <c r="I46" i="49"/>
  <c r="T46" i="49"/>
  <c r="G55" i="54"/>
  <c r="I55" i="54"/>
  <c r="M55" i="54"/>
  <c r="Q55" i="54"/>
  <c r="S24" i="54"/>
  <c r="O24" i="54"/>
  <c r="Q24" i="54"/>
  <c r="K24" i="54"/>
  <c r="M24" i="54"/>
  <c r="G24" i="54"/>
  <c r="I24" i="54"/>
  <c r="T24" i="54"/>
  <c r="S77" i="54"/>
  <c r="G77" i="54"/>
  <c r="I77" i="54"/>
  <c r="K77" i="54"/>
  <c r="M77" i="54"/>
  <c r="O77" i="54"/>
  <c r="Q77" i="54"/>
  <c r="T77" i="54"/>
  <c r="S27" i="49"/>
  <c r="O27" i="49"/>
  <c r="I27" i="49"/>
  <c r="Q27" i="49"/>
  <c r="M27" i="49"/>
  <c r="T27" i="49"/>
  <c r="K27" i="49"/>
  <c r="G27" i="49"/>
  <c r="S20" i="54"/>
  <c r="O20" i="54"/>
  <c r="Q20" i="54"/>
  <c r="I20" i="54"/>
  <c r="M20" i="54"/>
  <c r="G20" i="54"/>
  <c r="T20" i="54"/>
  <c r="K20" i="54"/>
  <c r="T59" i="54"/>
  <c r="I59" i="54"/>
  <c r="K55" i="56"/>
  <c r="I55" i="56"/>
  <c r="T55" i="56"/>
  <c r="M55" i="56"/>
  <c r="G55" i="56"/>
  <c r="O55" i="56"/>
  <c r="S55" i="56"/>
  <c r="Q55" i="56"/>
  <c r="M31" i="51"/>
  <c r="Q31" i="51"/>
  <c r="O31" i="51"/>
  <c r="I31" i="51"/>
  <c r="S31" i="51"/>
  <c r="G31" i="51"/>
  <c r="K31" i="51"/>
  <c r="T31" i="51"/>
  <c r="O82" i="50" l="1"/>
  <c r="M15" i="58" s="1"/>
  <c r="G82" i="50"/>
  <c r="E15" i="58" s="1"/>
  <c r="M81" i="48"/>
  <c r="K13" i="15" s="1"/>
  <c r="G82" i="51"/>
  <c r="E16" i="15" s="1"/>
  <c r="O84" i="55"/>
  <c r="M18" i="15" s="1"/>
  <c r="O82" i="51"/>
  <c r="M16" i="15" s="1"/>
  <c r="Q83" i="54"/>
  <c r="O17" i="15" s="1"/>
  <c r="T84" i="56"/>
  <c r="K84" i="56"/>
  <c r="T82" i="48"/>
  <c r="I82" i="51"/>
  <c r="T84" i="55"/>
  <c r="O84" i="56"/>
  <c r="M19" i="58" s="1"/>
  <c r="K82" i="49"/>
  <c r="I14" i="58" s="1"/>
  <c r="G84" i="55"/>
  <c r="E18" i="58" s="1"/>
  <c r="T83" i="49"/>
  <c r="M84" i="56"/>
  <c r="K19" i="58" s="1"/>
  <c r="G82" i="49"/>
  <c r="E14" i="58" s="1"/>
  <c r="M83" i="54"/>
  <c r="K17" i="58" s="1"/>
  <c r="Q84" i="56"/>
  <c r="O19" i="15" s="1"/>
  <c r="I82" i="50"/>
  <c r="I84" i="55"/>
  <c r="G18" i="58" s="1"/>
  <c r="M82" i="51"/>
  <c r="M84" i="55"/>
  <c r="K18" i="58" s="1"/>
  <c r="T83" i="50"/>
  <c r="T85" i="55"/>
  <c r="Q80" i="49"/>
  <c r="Q82" i="49" s="1"/>
  <c r="O81" i="48"/>
  <c r="G81" i="48"/>
  <c r="K84" i="55"/>
  <c r="K19" i="15"/>
  <c r="K81" i="48"/>
  <c r="T83" i="51"/>
  <c r="T85" i="56"/>
  <c r="T81" i="48"/>
  <c r="T82" i="50"/>
  <c r="Q84" i="55"/>
  <c r="Q82" i="51"/>
  <c r="M82" i="49"/>
  <c r="S82" i="49"/>
  <c r="M82" i="50"/>
  <c r="S84" i="55"/>
  <c r="S82" i="51"/>
  <c r="T82" i="49"/>
  <c r="S82" i="50"/>
  <c r="G83" i="54"/>
  <c r="I84" i="56"/>
  <c r="K17" i="15"/>
  <c r="K83" i="54"/>
  <c r="I82" i="49"/>
  <c r="O83" i="54"/>
  <c r="Q82" i="50"/>
  <c r="K82" i="50"/>
  <c r="T84" i="54"/>
  <c r="I83" i="54"/>
  <c r="G84" i="56"/>
  <c r="S84" i="56"/>
  <c r="Q81" i="48"/>
  <c r="O82" i="49"/>
  <c r="S81" i="48"/>
  <c r="S83" i="54"/>
  <c r="K82" i="51"/>
  <c r="I81" i="48"/>
  <c r="T82" i="51"/>
  <c r="T83" i="54"/>
  <c r="K13" i="58" l="1"/>
  <c r="M15" i="15"/>
  <c r="E15" i="15"/>
  <c r="E14" i="15"/>
  <c r="O19" i="58"/>
  <c r="M19" i="15"/>
  <c r="E16" i="58"/>
  <c r="E18" i="15"/>
  <c r="I14" i="15"/>
  <c r="K18" i="15"/>
  <c r="M16" i="58"/>
  <c r="O17" i="58"/>
  <c r="M18" i="58"/>
  <c r="G18" i="15"/>
  <c r="M14" i="15"/>
  <c r="M14" i="58"/>
  <c r="G17" i="15"/>
  <c r="G17" i="58"/>
  <c r="Q18" i="15"/>
  <c r="Q18" i="58"/>
  <c r="O13" i="15"/>
  <c r="O13" i="58"/>
  <c r="I18" i="15"/>
  <c r="I18" i="58"/>
  <c r="Q19" i="15"/>
  <c r="Q19" i="58"/>
  <c r="I16" i="15"/>
  <c r="I16" i="58"/>
  <c r="Q15" i="15"/>
  <c r="Q15" i="58"/>
  <c r="Q17" i="15"/>
  <c r="Q17" i="58"/>
  <c r="I17" i="15"/>
  <c r="I17" i="58"/>
  <c r="Q13" i="15"/>
  <c r="Q13" i="58"/>
  <c r="E19" i="15"/>
  <c r="E19" i="58"/>
  <c r="Q16" i="15"/>
  <c r="Q16" i="58"/>
  <c r="K15" i="15"/>
  <c r="K15" i="58"/>
  <c r="I15" i="15"/>
  <c r="I15" i="58"/>
  <c r="Q14" i="15"/>
  <c r="Q14" i="58"/>
  <c r="E13" i="15"/>
  <c r="E13" i="58"/>
  <c r="O15" i="15"/>
  <c r="O15" i="58"/>
  <c r="K14" i="15"/>
  <c r="K14" i="58"/>
  <c r="M13" i="15"/>
  <c r="M13" i="58"/>
  <c r="G19" i="15"/>
  <c r="G19" i="58"/>
  <c r="E17" i="15"/>
  <c r="E17" i="58"/>
  <c r="I13" i="15"/>
  <c r="I13" i="58"/>
  <c r="G13" i="15"/>
  <c r="G13" i="58"/>
  <c r="M17" i="15"/>
  <c r="M17" i="58"/>
  <c r="O14" i="15"/>
  <c r="O14" i="58"/>
  <c r="G14" i="15"/>
  <c r="G14" i="58"/>
  <c r="O18" i="15"/>
  <c r="O18" i="58"/>
  <c r="K24" i="58" l="1"/>
  <c r="K28" i="58" s="1"/>
  <c r="M24" i="58"/>
  <c r="M28" i="58" s="1"/>
  <c r="U15" i="58"/>
  <c r="U14" i="58"/>
  <c r="U18" i="15"/>
  <c r="M24" i="15"/>
  <c r="M27" i="15" s="1"/>
  <c r="U16" i="15"/>
  <c r="U18" i="58"/>
  <c r="G24" i="58"/>
  <c r="G28" i="58" s="1"/>
  <c r="K24" i="15"/>
  <c r="K27" i="15" s="1"/>
  <c r="G24" i="15"/>
  <c r="G27" i="15" s="1"/>
  <c r="U16" i="58"/>
  <c r="E24" i="58"/>
  <c r="E28" i="58" s="1"/>
  <c r="U13" i="58"/>
  <c r="U17" i="58"/>
  <c r="U17" i="15"/>
  <c r="U15" i="15"/>
  <c r="Q24" i="15"/>
  <c r="Q27" i="15" s="1"/>
  <c r="O24" i="58"/>
  <c r="O28" i="58" s="1"/>
  <c r="O24" i="15"/>
  <c r="O27" i="15" s="1"/>
  <c r="I24" i="58"/>
  <c r="I28" i="58" s="1"/>
  <c r="U13" i="15"/>
  <c r="E24" i="15"/>
  <c r="E27" i="15" s="1"/>
  <c r="U14" i="15"/>
  <c r="U19" i="58"/>
  <c r="I24" i="15"/>
  <c r="I27" i="15" s="1"/>
  <c r="U19" i="15"/>
  <c r="Q24" i="58"/>
  <c r="Q28" i="58" s="1"/>
  <c r="U27" i="15" l="1"/>
  <c r="U28" i="58"/>
  <c r="U24" i="58"/>
  <c r="U24" i="15"/>
</calcChain>
</file>

<file path=xl/sharedStrings.xml><?xml version="1.0" encoding="utf-8"?>
<sst xmlns="http://schemas.openxmlformats.org/spreadsheetml/2006/main" count="1690" uniqueCount="299">
  <si>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</si>
  <si>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</si>
  <si>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</si>
  <si>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</si>
  <si>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</si>
  <si>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</si>
  <si>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</si>
  <si>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</si>
  <si>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</si>
  <si>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</si>
  <si>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</si>
  <si>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</si>
  <si>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</si>
  <si>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</si>
  <si>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</si>
  <si>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</si>
  <si>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</si>
  <si>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</si>
  <si>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</si>
  <si>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</si>
  <si>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</si>
  <si>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</si>
  <si>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</si>
  <si>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</si>
  <si>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</si>
  <si>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</si>
  <si>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</si>
  <si>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</si>
  <si>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</si>
  <si>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</si>
  <si>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</si>
  <si>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</si>
  <si>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</si>
  <si>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</si>
  <si>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</si>
  <si>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</si>
  <si>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</si>
  <si>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</si>
  <si>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</si>
  <si>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</si>
  <si>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</si>
  <si>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</si>
  <si>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</si>
  <si>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</si>
  <si>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</si>
  <si>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</si>
  <si>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</si>
  <si>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</si>
  <si>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</si>
  <si>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</si>
  <si>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</si>
  <si>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</si>
  <si>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</si>
  <si>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</si>
  <si>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</si>
  <si>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</si>
  <si>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</si>
  <si>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</si>
  <si>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</si>
  <si>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</si>
  <si>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</si>
  <si>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</si>
  <si>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</si>
  <si>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</si>
  <si>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</si>
  <si>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</si>
  <si>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</si>
  <si>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</si>
  <si>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</si>
  <si>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</si>
  <si>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</si>
  <si>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</si>
  <si>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</si>
  <si>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</si>
  <si>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</si>
  <si>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</si>
  <si>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</si>
  <si>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</si>
  <si>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</si>
  <si>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</si>
  <si>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</si>
  <si>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</si>
  <si>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</si>
  <si>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</si>
  <si>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</si>
  <si>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</si>
  <si>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</si>
  <si>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</si>
  <si>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</si>
  <si>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</si>
  <si>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</si>
  <si>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</si>
  <si>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</si>
  <si>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</si>
  <si>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</si>
  <si>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</si>
  <si>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</si>
  <si>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</si>
  <si>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</si>
  <si>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</si>
  <si>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</si>
  <si>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</si>
  <si>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</si>
  <si>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</si>
  <si>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</si>
  <si>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</si>
  <si>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</si>
  <si>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</si>
  <si>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</si>
  <si>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</si>
  <si>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</si>
  <si>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</si>
  <si>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</si>
  <si>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</si>
  <si>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</si>
  <si>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</si>
  <si>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</si>
  <si>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</si>
  <si>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</si>
  <si>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</si>
  <si>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</si>
  <si>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</si>
  <si>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</si>
  <si>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</si>
  <si>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</si>
  <si>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</si>
  <si>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</si>
  <si>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</si>
  <si>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</si>
  <si>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</si>
  <si>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</si>
  <si>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</si>
  <si>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</si>
  <si>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</si>
  <si>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</si>
  <si>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</si>
  <si>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</si>
  <si>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</si>
  <si>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</si>
  <si>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</si>
  <si>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</si>
  <si>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</si>
  <si>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</si>
  <si>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</si>
  <si>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</si>
  <si>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</si>
  <si>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</si>
  <si>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</si>
  <si>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</si>
  <si>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</si>
  <si>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</si>
  <si>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</si>
  <si>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</si>
  <si>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Stunden
Total</t>
  </si>
  <si>
    <t>Betrag
Total</t>
  </si>
  <si>
    <t>Total Stunden</t>
  </si>
  <si>
    <t>Total CHF</t>
  </si>
  <si>
    <t>Betrag</t>
  </si>
  <si>
    <t>Ansatz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</si>
  <si>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</si>
  <si>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</si>
  <si>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</si>
  <si>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</si>
  <si>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</si>
  <si>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</si>
  <si>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</si>
  <si>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</si>
  <si>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</si>
  <si>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</si>
  <si>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</si>
  <si>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</si>
  <si>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</si>
  <si>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</si>
  <si>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</si>
  <si>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</si>
  <si>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</si>
  <si>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</si>
  <si>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</si>
  <si>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</si>
  <si>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</si>
  <si>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</si>
  <si>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</si>
  <si>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</si>
  <si>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</si>
  <si>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</si>
  <si>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</si>
  <si>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</si>
  <si>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</si>
  <si>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</si>
  <si>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</si>
  <si>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</si>
  <si>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</si>
  <si>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</si>
  <si>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</si>
  <si>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</si>
  <si>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</si>
  <si>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Akustik / 9246.512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</si>
  <si>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</si>
  <si>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</si>
  <si>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</si>
  <si>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</si>
  <si>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</si>
  <si>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</si>
  <si>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</si>
  <si>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Bollhalder</t>
  </si>
  <si>
    <t>Angelika</t>
  </si>
  <si>
    <t>Bollhalder Angelika</t>
  </si>
  <si>
    <t>Albrecht Stefan</t>
  </si>
  <si>
    <t>Nicolosi Lucia</t>
  </si>
  <si>
    <t>Eichenberger Sylvia</t>
  </si>
  <si>
    <t>Fischer Michel</t>
  </si>
  <si>
    <t>Frei Lucas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</si>
  <si>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</si>
  <si>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</si>
  <si>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</si>
  <si>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</si>
  <si>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</si>
  <si>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</si>
  <si>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</si>
  <si>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</si>
  <si>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</si>
  <si>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</si>
  <si>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</si>
  <si>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</si>
  <si>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</si>
  <si>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</si>
  <si>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</si>
  <si>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</si>
  <si>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</si>
  <si>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</si>
  <si>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</si>
  <si>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</si>
  <si>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</si>
  <si>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</si>
  <si>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</si>
  <si>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</si>
  <si>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</si>
  <si>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</si>
  <si>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</si>
  <si>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</si>
  <si>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</si>
  <si>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</si>
  <si>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</si>
  <si>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</si>
  <si>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</si>
  <si>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</si>
  <si>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</si>
  <si>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Schär Cedric</t>
  </si>
  <si>
    <t>JSAG</t>
  </si>
  <si>
    <t>von Schallen Urs</t>
  </si>
  <si>
    <t>Meyer Yannick</t>
  </si>
  <si>
    <t>Fuhl Waldemar</t>
  </si>
  <si>
    <t>Kern Etienne</t>
  </si>
  <si>
    <t>Spieler Daniel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</si>
  <si>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</si>
  <si>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</si>
  <si>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</si>
  <si>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</si>
  <si>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</si>
  <si>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</si>
  <si>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</si>
  <si>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>Seehöfer Patrick</t>
  </si>
  <si>
    <t>Seehöfer</t>
  </si>
  <si>
    <t>Patrick</t>
  </si>
  <si>
    <t>Jung Roman</t>
  </si>
  <si>
    <t>TP1 / 9246.400
Phase AP</t>
  </si>
  <si>
    <t>TP1 / 9246.410
Phase MP</t>
  </si>
  <si>
    <t>TP2 / 9246.200
Phase AP</t>
  </si>
  <si>
    <t>TP3 / 9246.300
Phase AP</t>
  </si>
  <si>
    <t>TP2 / 9246.210
Phase MP</t>
  </si>
  <si>
    <t>TP3 / 9246.310
Phase MP</t>
  </si>
  <si>
    <t>TP 1 / 9246.410
Phase MP</t>
  </si>
  <si>
    <t>TP 2 / 9246.210
Phase MP</t>
  </si>
  <si>
    <t>Berger</t>
  </si>
  <si>
    <t>Noah</t>
  </si>
  <si>
    <t>Berger Noah</t>
  </si>
  <si>
    <t>Akdeniz Veysel</t>
  </si>
  <si>
    <t>ab 01.01.16</t>
  </si>
  <si>
    <t xml:space="preserve">Delmas </t>
  </si>
  <si>
    <t>Marc</t>
  </si>
  <si>
    <t xml:space="preserve">Christ </t>
  </si>
  <si>
    <t>Florian</t>
  </si>
  <si>
    <t xml:space="preserve">Schaub </t>
  </si>
  <si>
    <t>Anja</t>
  </si>
  <si>
    <t>Delmas  Marc</t>
  </si>
  <si>
    <t>Christ  Florian</t>
  </si>
  <si>
    <t>Schaub  Anja</t>
  </si>
  <si>
    <t>Haupt-inspektion 9246.510</t>
  </si>
  <si>
    <t>Verm.technisch.Kontrolle 9246.511</t>
  </si>
  <si>
    <t>Total Honorar 2016</t>
  </si>
  <si>
    <t>Gesamttotal</t>
  </si>
  <si>
    <t>Total Honorar bis 12/2015</t>
  </si>
  <si>
    <t>9246.100
Projektleitung</t>
  </si>
  <si>
    <t>Rechnungskontrolle intern</t>
  </si>
  <si>
    <t>Nebenkosten
9246.991</t>
  </si>
  <si>
    <t>Teuerung</t>
  </si>
  <si>
    <t>*Rechnung neu 30'000.00</t>
  </si>
  <si>
    <t xml:space="preserve">Die interne Rechnung wird von EiS erstellt siehe 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</si>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</sst>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7]d/\ mmmm\ yyyy;@"/>
    <numFmt numFmtId="165" formatCode="dd/mm/yyyy;@"/>
    <numFmt numFmtId="166" formatCode="mmm\ yyyy"/>
  </numFmts>
  <fonts count="1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2" fillId="0" borderId="0" xfId="0" applyFont="1" applyFill="1" applyAlignment="1">
      <alignment horizontal="left"/>
    </xf>
    <xf numFmtId="0" fontId="6" fillId="0" borderId="23" xfId="0" applyFont="1" applyFill="1" applyBorder="1"/>
    <xf numFmtId="17" fontId="0" fillId="4" borderId="23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8" xfId="0" applyNumberFormat="1" applyFill="1" applyBorder="1" applyAlignment="1">
      <alignment horizontal="right"/>
    </xf>
    <xf numFmtId="4" fontId="0" fillId="5" borderId="29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3" fillId="0" borderId="0" xfId="0" applyNumberFormat="1" applyFont="1" applyAlignment="1">
      <alignment horizontal="left"/>
    </xf>
    <xf numFmtId="4" fontId="0" fillId="4" borderId="29" xfId="0" applyNumberFormat="1" applyFill="1" applyBorder="1" applyAlignment="1">
      <alignment horizontal="right"/>
    </xf>
    <xf numFmtId="0" fontId="7" fillId="0" borderId="0" xfId="0" applyFont="1" applyBorder="1"/>
    <xf numFmtId="0" fontId="2" fillId="0" borderId="0" xfId="0" applyFont="1" applyBorder="1"/>
    <xf numFmtId="4" fontId="6" fillId="4" borderId="23" xfId="0" applyNumberFormat="1" applyFont="1" applyFill="1" applyBorder="1" applyAlignment="1">
      <alignment horizontal="right"/>
    </xf>
    <xf numFmtId="0" fontId="14" fillId="0" borderId="0" xfId="0" applyFont="1"/>
    <xf numFmtId="4" fontId="13" fillId="7" borderId="24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/>
    </xf>
    <xf numFmtId="4" fontId="0" fillId="5" borderId="23" xfId="0" applyNumberFormat="1" applyFill="1" applyBorder="1" applyAlignment="1">
      <alignment horizontal="right"/>
    </xf>
    <xf numFmtId="4" fontId="0" fillId="4" borderId="28" xfId="0" applyNumberFormat="1" applyFill="1" applyBorder="1" applyAlignment="1">
      <alignment horizontal="right"/>
    </xf>
    <xf numFmtId="4" fontId="6" fillId="4" borderId="28" xfId="0" applyNumberFormat="1" applyFont="1" applyFill="1" applyBorder="1" applyAlignment="1">
      <alignment horizontal="right"/>
    </xf>
    <xf numFmtId="4" fontId="6" fillId="4" borderId="29" xfId="0" applyNumberFormat="1" applyFont="1" applyFill="1" applyBorder="1" applyAlignment="1">
      <alignment horizontal="right"/>
    </xf>
    <xf numFmtId="0" fontId="6" fillId="0" borderId="1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22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4" fontId="6" fillId="7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3" fillId="0" borderId="0" xfId="0" applyFont="1" applyAlignment="1">
      <alignment horizontal="left"/>
    </xf>
    <xf numFmtId="0" fontId="15" fillId="6" borderId="22" xfId="0" applyFont="1" applyFill="1" applyBorder="1" applyAlignment="1">
      <alignment horizontal="center" wrapText="1"/>
    </xf>
    <xf numFmtId="0" fontId="1" fillId="6" borderId="28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4" fontId="6" fillId="0" borderId="26" xfId="0" applyNumberFormat="1" applyFont="1" applyBorder="1" applyAlignment="1">
      <alignment horizontal="right"/>
    </xf>
    <xf numFmtId="4" fontId="6" fillId="0" borderId="27" xfId="0" applyNumberFormat="1" applyFont="1" applyBorder="1" applyAlignment="1">
      <alignment horizontal="right"/>
    </xf>
    <xf numFmtId="4" fontId="6" fillId="0" borderId="25" xfId="0" applyNumberFormat="1" applyFont="1" applyBorder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0" fillId="0" borderId="30" xfId="0" applyNumberForma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" fillId="6" borderId="22" xfId="0" applyFont="1" applyFill="1" applyBorder="1" applyAlignment="1">
      <alignment horizontal="center" wrapText="1"/>
    </xf>
    <xf numFmtId="4" fontId="0" fillId="5" borderId="24" xfId="0" applyNumberFormat="1" applyFill="1" applyBorder="1" applyAlignment="1">
      <alignment horizontal="right"/>
    </xf>
    <xf numFmtId="4" fontId="6" fillId="0" borderId="4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4" fontId="6" fillId="0" borderId="30" xfId="0" applyNumberFormat="1" applyFont="1" applyBorder="1" applyAlignment="1">
      <alignment horizontal="right"/>
    </xf>
    <xf numFmtId="4" fontId="1" fillId="0" borderId="30" xfId="0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3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53" t="s">
        <v>63</v>
      </c>
      <c r="C6" s="151"/>
      <c r="D6" s="151"/>
      <c r="E6" s="151"/>
      <c r="F6" s="151"/>
      <c r="G6" s="151"/>
      <c r="H6" s="151"/>
      <c r="I6" s="151"/>
      <c r="J6" s="151"/>
      <c r="K6" s="151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53" t="s">
        <v>64</v>
      </c>
      <c r="C8" s="151"/>
      <c r="D8" s="151"/>
      <c r="E8" s="151"/>
      <c r="F8" s="151"/>
      <c r="G8" s="9" t="s">
        <v>11</v>
      </c>
      <c r="H8" s="152"/>
      <c r="I8" s="152"/>
      <c r="J8" s="152"/>
      <c r="K8" s="152"/>
    </row>
    <row r="9" spans="1:12" s="15" customFormat="1" ht="15" x14ac:dyDescent="0.25">
      <c r="A9" s="2"/>
      <c r="B9" s="151"/>
      <c r="C9" s="151"/>
      <c r="D9" s="151"/>
      <c r="E9" s="151"/>
      <c r="F9" s="151"/>
      <c r="H9" s="152"/>
      <c r="I9" s="152"/>
      <c r="J9" s="152"/>
      <c r="K9" s="152"/>
    </row>
    <row r="10" spans="1:12" s="15" customFormat="1" ht="15" x14ac:dyDescent="0.25">
      <c r="A10" s="2"/>
      <c r="B10" s="151"/>
      <c r="C10" s="151"/>
      <c r="D10" s="151"/>
      <c r="E10" s="151"/>
      <c r="F10" s="151"/>
      <c r="H10" s="152"/>
      <c r="I10" s="152"/>
      <c r="J10" s="152"/>
      <c r="K10" s="152"/>
    </row>
    <row r="11" spans="1:12" s="15" customFormat="1" ht="15" x14ac:dyDescent="0.25">
      <c r="A11" s="2"/>
      <c r="B11" s="151"/>
      <c r="C11" s="151"/>
      <c r="D11" s="151"/>
      <c r="E11" s="151"/>
      <c r="F11" s="151"/>
      <c r="H11" s="152"/>
      <c r="I11" s="152"/>
      <c r="J11" s="152"/>
      <c r="K11" s="152"/>
    </row>
    <row r="12" spans="1:12" s="15" customFormat="1" ht="15" x14ac:dyDescent="0.25">
      <c r="A12" s="2"/>
      <c r="B12" s="151"/>
      <c r="C12" s="151"/>
      <c r="D12" s="151"/>
      <c r="E12" s="151"/>
      <c r="F12" s="151"/>
      <c r="H12" s="152"/>
      <c r="I12" s="152"/>
      <c r="J12" s="152"/>
      <c r="K12" s="152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158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6:K6"/>
    <mergeCell ref="H8:K8"/>
    <mergeCell ref="H9:K9"/>
    <mergeCell ref="B8:F8"/>
    <mergeCell ref="B9:F9"/>
    <mergeCell ref="B12:F12"/>
    <mergeCell ref="H10:K10"/>
    <mergeCell ref="H11:K11"/>
    <mergeCell ref="H12:K12"/>
    <mergeCell ref="B10:F10"/>
    <mergeCell ref="B11:F11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9"/>
  <sheetViews>
    <sheetView view="pageBreakPreview" topLeftCell="A17" zoomScaleNormal="110" zoomScaleSheetLayoutView="100" workbookViewId="0">
      <selection activeCell="H17" sqref="H1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30" t="str">
        <f>IF(Vertragsdaten!B6="","",Vertragsdaten!B6)</f>
        <v>EP SIEP</v>
      </c>
      <c r="C4" s="130"/>
      <c r="D4" s="13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54" t="str">
        <f>Vertragsdaten!B8</f>
        <v>070017/000025</v>
      </c>
      <c r="C6" s="154"/>
      <c r="D6" s="15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57">
        <v>42583</v>
      </c>
      <c r="C8" s="158"/>
      <c r="D8" s="15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55" t="s">
        <v>265</v>
      </c>
      <c r="G10" s="159"/>
      <c r="H10" s="155" t="s">
        <v>271</v>
      </c>
      <c r="I10" s="159"/>
      <c r="J10" s="155" t="s">
        <v>267</v>
      </c>
      <c r="K10" s="160"/>
      <c r="L10" s="155" t="s">
        <v>272</v>
      </c>
      <c r="M10" s="160"/>
      <c r="N10" s="155" t="s">
        <v>268</v>
      </c>
      <c r="O10" s="160"/>
      <c r="P10" s="155" t="s">
        <v>270</v>
      </c>
      <c r="Q10" s="160"/>
      <c r="R10" s="155" t="s">
        <v>196</v>
      </c>
      <c r="S10" s="15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76" ca="1" si="0">IF(OR($C13="",$C13=0),"",VLOOKUP($C13,Ansätze,$D$11,FALSE))</f>
        <v>140</v>
      </c>
      <c r="E13" s="20">
        <f>F13+H13+J13+L13+N13+P13+R13</f>
        <v>3.5</v>
      </c>
      <c r="F13" s="107"/>
      <c r="G13" s="99">
        <f ca="1">IF($D13="",0,$D13*F13)</f>
        <v>0</v>
      </c>
      <c r="H13" s="122">
        <v>3.5</v>
      </c>
      <c r="I13" s="99">
        <f ca="1">IF($D13="",0,$D13*H13)</f>
        <v>490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/>
      <c r="O13" s="99">
        <f ca="1">IF($D13="",0,$D13*N13)</f>
        <v>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t="shared" ref="T13:T76" ca="1" si="1">IF(D13="",0,D13*E13)</f>
        <v>490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:K77" ca="1" si="4">IF($D14="",0,$D14*J14)</f>
        <v>0</v>
      </c>
      <c r="L14" s="104"/>
      <c r="M14" s="100">
        <f t="shared" ref="M14:M77" ca="1" si="5">IF($D14="",0,$D14*L14)</f>
        <v>0</v>
      </c>
      <c r="N14" s="104"/>
      <c r="O14" s="100">
        <f t="shared" ref="O14:O77" ca="1" si="6">IF($D14="",0,$D14*N14)</f>
        <v>0</v>
      </c>
      <c r="P14" s="104"/>
      <c r="Q14" s="100">
        <f t="shared" ref="Q14:Q77" ca="1" si="7">IF($D14="",0,$D14*P14)</f>
        <v>0</v>
      </c>
      <c r="R14" s="104"/>
      <c r="S14" s="100">
        <f t="shared" ref="S14:S77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7.25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ca="1" si="4"/>
        <v>0</v>
      </c>
      <c r="L15" s="104">
        <v>7.25</v>
      </c>
      <c r="M15" s="100">
        <f t="shared" ca="1" si="5"/>
        <v>855.5</v>
      </c>
      <c r="N15" s="104"/>
      <c r="O15" s="100">
        <f t="shared" ca="1" si="6"/>
        <v>0</v>
      </c>
      <c r="P15" s="104"/>
      <c r="Q15" s="100">
        <f t="shared" ca="1" si="7"/>
        <v>0</v>
      </c>
      <c r="R15" s="104"/>
      <c r="S15" s="100">
        <f t="shared" ca="1" si="8"/>
        <v>0</v>
      </c>
      <c r="T15" s="83">
        <f t="shared" ca="1" si="1"/>
        <v>855.5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ca="1" si="4"/>
        <v>0</v>
      </c>
      <c r="L16" s="104"/>
      <c r="M16" s="100">
        <f t="shared" ca="1" si="5"/>
        <v>0</v>
      </c>
      <c r="N16" s="104"/>
      <c r="O16" s="100">
        <f t="shared" ca="1" si="6"/>
        <v>0</v>
      </c>
      <c r="P16" s="104"/>
      <c r="Q16" s="100">
        <f t="shared" ca="1" si="7"/>
        <v>0</v>
      </c>
      <c r="R16" s="104"/>
      <c r="S16" s="100">
        <f t="shared" ca="1" si="8"/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si="4"/>
        <v>0</v>
      </c>
      <c r="L17" s="104"/>
      <c r="M17" s="100">
        <f t="shared" si="5"/>
        <v>0</v>
      </c>
      <c r="N17" s="104"/>
      <c r="O17" s="100">
        <f t="shared" si="6"/>
        <v>0</v>
      </c>
      <c r="P17" s="104"/>
      <c r="Q17" s="100">
        <f t="shared" si="7"/>
        <v>0</v>
      </c>
      <c r="R17" s="104"/>
      <c r="S17" s="100">
        <f t="shared" si="8"/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18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ca="1" si="4"/>
        <v>0</v>
      </c>
      <c r="L18" s="104"/>
      <c r="M18" s="100">
        <f t="shared" ca="1" si="5"/>
        <v>0</v>
      </c>
      <c r="N18" s="104"/>
      <c r="O18" s="100">
        <f t="shared" ca="1" si="6"/>
        <v>0</v>
      </c>
      <c r="P18" s="104">
        <v>18</v>
      </c>
      <c r="Q18" s="100">
        <f t="shared" ca="1" si="7"/>
        <v>2520</v>
      </c>
      <c r="R18" s="104"/>
      <c r="S18" s="100">
        <f t="shared" ca="1" si="8"/>
        <v>0</v>
      </c>
      <c r="T18" s="83">
        <f t="shared" ca="1" si="1"/>
        <v>2520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ca="1" si="4"/>
        <v>0</v>
      </c>
      <c r="L19" s="104"/>
      <c r="M19" s="100">
        <f t="shared" ca="1" si="5"/>
        <v>0</v>
      </c>
      <c r="N19" s="104"/>
      <c r="O19" s="100">
        <f t="shared" ca="1" si="6"/>
        <v>0</v>
      </c>
      <c r="P19" s="104"/>
      <c r="Q19" s="100">
        <f t="shared" ca="1" si="7"/>
        <v>0</v>
      </c>
      <c r="R19" s="104"/>
      <c r="S19" s="100">
        <f t="shared" ca="1" si="8"/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ca="1" si="4"/>
        <v>0</v>
      </c>
      <c r="L20" s="104"/>
      <c r="M20" s="100">
        <f t="shared" ca="1" si="5"/>
        <v>0</v>
      </c>
      <c r="N20" s="104"/>
      <c r="O20" s="100">
        <f t="shared" ca="1" si="6"/>
        <v>0</v>
      </c>
      <c r="P20" s="104"/>
      <c r="Q20" s="100">
        <f t="shared" ca="1" si="7"/>
        <v>0</v>
      </c>
      <c r="R20" s="104"/>
      <c r="S20" s="100">
        <f t="shared" ca="1" si="8"/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ca="1" si="4"/>
        <v>0</v>
      </c>
      <c r="L21" s="104"/>
      <c r="M21" s="100">
        <f t="shared" ca="1" si="5"/>
        <v>0</v>
      </c>
      <c r="N21" s="104"/>
      <c r="O21" s="100">
        <f t="shared" ca="1" si="6"/>
        <v>0</v>
      </c>
      <c r="P21" s="104"/>
      <c r="Q21" s="100">
        <f t="shared" ca="1" si="7"/>
        <v>0</v>
      </c>
      <c r="R21" s="104"/>
      <c r="S21" s="100">
        <f t="shared" ca="1" si="8"/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2</v>
      </c>
      <c r="F22" s="107"/>
      <c r="G22" s="100">
        <f t="shared" ca="1" si="3"/>
        <v>0</v>
      </c>
      <c r="H22" s="123">
        <v>2</v>
      </c>
      <c r="I22" s="100">
        <f t="shared" ca="1" si="3"/>
        <v>200</v>
      </c>
      <c r="J22" s="104"/>
      <c r="K22" s="100">
        <f t="shared" ca="1" si="4"/>
        <v>0</v>
      </c>
      <c r="L22" s="104"/>
      <c r="M22" s="100">
        <f t="shared" ca="1" si="5"/>
        <v>0</v>
      </c>
      <c r="N22" s="104"/>
      <c r="O22" s="100">
        <f t="shared" ca="1" si="6"/>
        <v>0</v>
      </c>
      <c r="P22" s="104"/>
      <c r="Q22" s="100">
        <f t="shared" ca="1" si="7"/>
        <v>0</v>
      </c>
      <c r="R22" s="104"/>
      <c r="S22" s="100">
        <f t="shared" ca="1" si="8"/>
        <v>0</v>
      </c>
      <c r="T22" s="83">
        <f t="shared" ca="1" si="1"/>
        <v>200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">
        <v>8</v>
      </c>
      <c r="D23" s="19">
        <f t="shared" si="0"/>
        <v>60</v>
      </c>
      <c r="E23" s="20">
        <f t="shared" si="2"/>
        <v>0</v>
      </c>
      <c r="F23" s="107"/>
      <c r="G23" s="100">
        <f t="shared" si="3"/>
        <v>0</v>
      </c>
      <c r="H23" s="123"/>
      <c r="I23" s="100">
        <f t="shared" si="3"/>
        <v>0</v>
      </c>
      <c r="J23" s="104"/>
      <c r="K23" s="100">
        <f t="shared" si="4"/>
        <v>0</v>
      </c>
      <c r="L23" s="104"/>
      <c r="M23" s="100">
        <f t="shared" si="5"/>
        <v>0</v>
      </c>
      <c r="N23" s="104"/>
      <c r="O23" s="100">
        <f t="shared" si="6"/>
        <v>0</v>
      </c>
      <c r="P23" s="104"/>
      <c r="Q23" s="100">
        <f t="shared" si="7"/>
        <v>0</v>
      </c>
      <c r="R23" s="104"/>
      <c r="S23" s="100">
        <f t="shared" si="8"/>
        <v>0</v>
      </c>
      <c r="T23" s="83">
        <f t="shared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22</v>
      </c>
      <c r="F24" s="107"/>
      <c r="G24" s="100">
        <f t="shared" ca="1" si="3"/>
        <v>0</v>
      </c>
      <c r="H24" s="123">
        <v>22</v>
      </c>
      <c r="I24" s="100">
        <f t="shared" ca="1" si="3"/>
        <v>3080</v>
      </c>
      <c r="J24" s="104"/>
      <c r="K24" s="100">
        <f t="shared" ca="1" si="4"/>
        <v>0</v>
      </c>
      <c r="L24" s="104"/>
      <c r="M24" s="100">
        <f t="shared" ca="1" si="5"/>
        <v>0</v>
      </c>
      <c r="N24" s="104"/>
      <c r="O24" s="100">
        <f t="shared" ca="1" si="6"/>
        <v>0</v>
      </c>
      <c r="P24" s="104"/>
      <c r="Q24" s="100">
        <f t="shared" ca="1" si="7"/>
        <v>0</v>
      </c>
      <c r="R24" s="104"/>
      <c r="S24" s="100">
        <f t="shared" ca="1" si="8"/>
        <v>0</v>
      </c>
      <c r="T24" s="83">
        <f t="shared" ca="1" si="1"/>
        <v>3080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ca="1" si="4"/>
        <v>0</v>
      </c>
      <c r="L25" s="104"/>
      <c r="M25" s="100">
        <f t="shared" ca="1" si="5"/>
        <v>0</v>
      </c>
      <c r="N25" s="104"/>
      <c r="O25" s="100">
        <f t="shared" ca="1" si="6"/>
        <v>0</v>
      </c>
      <c r="P25" s="104"/>
      <c r="Q25" s="100">
        <f t="shared" ca="1" si="7"/>
        <v>0</v>
      </c>
      <c r="R25" s="104"/>
      <c r="S25" s="100">
        <f t="shared" ca="1" si="8"/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8.25</v>
      </c>
      <c r="F26" s="107"/>
      <c r="G26" s="100">
        <f t="shared" ca="1" si="3"/>
        <v>0</v>
      </c>
      <c r="H26" s="123">
        <v>8.25</v>
      </c>
      <c r="I26" s="100">
        <f t="shared" ca="1" si="3"/>
        <v>973.5</v>
      </c>
      <c r="J26" s="104"/>
      <c r="K26" s="100">
        <f t="shared" ca="1" si="4"/>
        <v>0</v>
      </c>
      <c r="L26" s="104"/>
      <c r="M26" s="100">
        <f t="shared" ca="1" si="5"/>
        <v>0</v>
      </c>
      <c r="N26" s="104"/>
      <c r="O26" s="100">
        <f t="shared" ca="1" si="6"/>
        <v>0</v>
      </c>
      <c r="P26" s="104"/>
      <c r="Q26" s="100">
        <f t="shared" ca="1" si="7"/>
        <v>0</v>
      </c>
      <c r="R26" s="104"/>
      <c r="S26" s="100">
        <f t="shared" ca="1" si="8"/>
        <v>0</v>
      </c>
      <c r="T26" s="83">
        <f t="shared" ca="1" si="1"/>
        <v>973.5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ca="1" si="4"/>
        <v>0</v>
      </c>
      <c r="L27" s="104"/>
      <c r="M27" s="100">
        <f t="shared" ca="1" si="5"/>
        <v>0</v>
      </c>
      <c r="N27" s="104"/>
      <c r="O27" s="100">
        <f t="shared" ca="1" si="6"/>
        <v>0</v>
      </c>
      <c r="P27" s="104"/>
      <c r="Q27" s="100">
        <f t="shared" ca="1" si="7"/>
        <v>0</v>
      </c>
      <c r="R27" s="104"/>
      <c r="S27" s="100">
        <f t="shared" ca="1" si="8"/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ca="1" si="4"/>
        <v>0</v>
      </c>
      <c r="L28" s="104"/>
      <c r="M28" s="100">
        <f t="shared" ca="1" si="5"/>
        <v>0</v>
      </c>
      <c r="N28" s="104"/>
      <c r="O28" s="100">
        <f t="shared" ca="1" si="6"/>
        <v>0</v>
      </c>
      <c r="P28" s="104"/>
      <c r="Q28" s="100">
        <f t="shared" ca="1" si="7"/>
        <v>0</v>
      </c>
      <c r="R28" s="104"/>
      <c r="S28" s="100">
        <f t="shared" ca="1" si="8"/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ca="1" si="4"/>
        <v>0</v>
      </c>
      <c r="L29" s="104"/>
      <c r="M29" s="100">
        <f t="shared" ca="1" si="5"/>
        <v>0</v>
      </c>
      <c r="N29" s="104"/>
      <c r="O29" s="100">
        <f t="shared" ca="1" si="6"/>
        <v>0</v>
      </c>
      <c r="P29" s="104"/>
      <c r="Q29" s="100">
        <f t="shared" ca="1" si="7"/>
        <v>0</v>
      </c>
      <c r="R29" s="104"/>
      <c r="S29" s="100">
        <f t="shared" ca="1" si="8"/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ca="1" si="4"/>
        <v>0</v>
      </c>
      <c r="L30" s="104"/>
      <c r="M30" s="100">
        <f t="shared" ca="1" si="5"/>
        <v>0</v>
      </c>
      <c r="N30" s="104"/>
      <c r="O30" s="100">
        <f t="shared" ca="1" si="6"/>
        <v>0</v>
      </c>
      <c r="P30" s="104"/>
      <c r="Q30" s="100">
        <f t="shared" ca="1" si="7"/>
        <v>0</v>
      </c>
      <c r="R30" s="104"/>
      <c r="S30" s="100">
        <f t="shared" ca="1" si="8"/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ca="1" si="4"/>
        <v>0</v>
      </c>
      <c r="L31" s="104"/>
      <c r="M31" s="100">
        <f t="shared" ca="1" si="5"/>
        <v>0</v>
      </c>
      <c r="N31" s="104"/>
      <c r="O31" s="100">
        <f t="shared" ca="1" si="6"/>
        <v>0</v>
      </c>
      <c r="P31" s="104"/>
      <c r="Q31" s="100">
        <f t="shared" ca="1" si="7"/>
        <v>0</v>
      </c>
      <c r="R31" s="104"/>
      <c r="S31" s="100">
        <f t="shared" ca="1" si="8"/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ca="1" si="4"/>
        <v>0</v>
      </c>
      <c r="L32" s="104"/>
      <c r="M32" s="100">
        <f t="shared" ca="1" si="5"/>
        <v>0</v>
      </c>
      <c r="N32" s="104"/>
      <c r="O32" s="100">
        <f t="shared" ca="1" si="6"/>
        <v>0</v>
      </c>
      <c r="P32" s="104"/>
      <c r="Q32" s="100">
        <f t="shared" ca="1" si="7"/>
        <v>0</v>
      </c>
      <c r="R32" s="104"/>
      <c r="S32" s="100">
        <f t="shared" ca="1" si="8"/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ca="1" si="4"/>
        <v>0</v>
      </c>
      <c r="L33" s="104">
        <v>1</v>
      </c>
      <c r="M33" s="100">
        <f t="shared" ca="1" si="5"/>
        <v>140</v>
      </c>
      <c r="N33" s="104"/>
      <c r="O33" s="100">
        <f t="shared" ca="1" si="6"/>
        <v>0</v>
      </c>
      <c r="P33" s="104"/>
      <c r="Q33" s="100">
        <f t="shared" ca="1" si="7"/>
        <v>0</v>
      </c>
      <c r="R33" s="104"/>
      <c r="S33" s="100">
        <f t="shared" ca="1" si="8"/>
        <v>0</v>
      </c>
      <c r="T33" s="83">
        <f t="shared" ca="1" si="1"/>
        <v>140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ca="1" si="4"/>
        <v>0</v>
      </c>
      <c r="L34" s="104"/>
      <c r="M34" s="100">
        <f t="shared" ca="1" si="5"/>
        <v>0</v>
      </c>
      <c r="N34" s="104"/>
      <c r="O34" s="100">
        <f t="shared" ca="1" si="6"/>
        <v>0</v>
      </c>
      <c r="P34" s="104"/>
      <c r="Q34" s="100">
        <f t="shared" ca="1" si="7"/>
        <v>0</v>
      </c>
      <c r="R34" s="104"/>
      <c r="S34" s="100">
        <f t="shared" ca="1" si="8"/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85.25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si="4"/>
        <v>0</v>
      </c>
      <c r="L35" s="104">
        <v>2.5</v>
      </c>
      <c r="M35" s="100">
        <f t="shared" si="5"/>
        <v>250</v>
      </c>
      <c r="N35" s="104"/>
      <c r="O35" s="100">
        <f t="shared" si="6"/>
        <v>0</v>
      </c>
      <c r="P35" s="104">
        <v>82.75</v>
      </c>
      <c r="Q35" s="100">
        <f t="shared" si="7"/>
        <v>8275</v>
      </c>
      <c r="R35" s="104"/>
      <c r="S35" s="100">
        <f t="shared" si="8"/>
        <v>0</v>
      </c>
      <c r="T35" s="83">
        <f t="shared" si="1"/>
        <v>8525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ca="1" si="4"/>
        <v>0</v>
      </c>
      <c r="L36" s="104"/>
      <c r="M36" s="100">
        <f t="shared" ca="1" si="5"/>
        <v>0</v>
      </c>
      <c r="N36" s="104"/>
      <c r="O36" s="100">
        <f t="shared" ca="1" si="6"/>
        <v>0</v>
      </c>
      <c r="P36" s="104"/>
      <c r="Q36" s="100">
        <f t="shared" ca="1" si="7"/>
        <v>0</v>
      </c>
      <c r="R36" s="104"/>
      <c r="S36" s="100">
        <f t="shared" ca="1" si="8"/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ca="1" si="4"/>
        <v>0</v>
      </c>
      <c r="L37" s="104"/>
      <c r="M37" s="100">
        <f t="shared" ca="1" si="5"/>
        <v>0</v>
      </c>
      <c r="N37" s="104"/>
      <c r="O37" s="100">
        <f t="shared" ca="1" si="6"/>
        <v>0</v>
      </c>
      <c r="P37" s="104"/>
      <c r="Q37" s="100">
        <f t="shared" ca="1" si="7"/>
        <v>0</v>
      </c>
      <c r="R37" s="104"/>
      <c r="S37" s="100">
        <f t="shared" ca="1" si="8"/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ca="1" si="4"/>
        <v>0</v>
      </c>
      <c r="L38" s="104"/>
      <c r="M38" s="100">
        <f t="shared" ca="1" si="5"/>
        <v>0</v>
      </c>
      <c r="N38" s="104"/>
      <c r="O38" s="100">
        <f t="shared" ca="1" si="6"/>
        <v>0</v>
      </c>
      <c r="P38" s="104"/>
      <c r="Q38" s="100">
        <f t="shared" ca="1" si="7"/>
        <v>0</v>
      </c>
      <c r="R38" s="104"/>
      <c r="S38" s="100">
        <f t="shared" ca="1" si="8"/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ca="1" si="4"/>
        <v>0</v>
      </c>
      <c r="L39" s="104"/>
      <c r="M39" s="100">
        <f t="shared" ca="1" si="5"/>
        <v>0</v>
      </c>
      <c r="N39" s="104"/>
      <c r="O39" s="100">
        <f t="shared" ca="1" si="6"/>
        <v>0</v>
      </c>
      <c r="P39" s="104"/>
      <c r="Q39" s="100">
        <f t="shared" ca="1" si="7"/>
        <v>0</v>
      </c>
      <c r="R39" s="104"/>
      <c r="S39" s="100">
        <f t="shared" ca="1" si="8"/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ca="1" si="4"/>
        <v>0</v>
      </c>
      <c r="L40" s="104"/>
      <c r="M40" s="100">
        <f t="shared" ca="1" si="5"/>
        <v>0</v>
      </c>
      <c r="N40" s="104"/>
      <c r="O40" s="100">
        <f t="shared" ca="1" si="6"/>
        <v>0</v>
      </c>
      <c r="P40" s="104"/>
      <c r="Q40" s="100">
        <f t="shared" ca="1" si="7"/>
        <v>0</v>
      </c>
      <c r="R40" s="104"/>
      <c r="S40" s="100">
        <f t="shared" ca="1" si="8"/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ca="1" si="4"/>
        <v>0</v>
      </c>
      <c r="L41" s="104"/>
      <c r="M41" s="100">
        <f t="shared" ca="1" si="5"/>
        <v>0</v>
      </c>
      <c r="N41" s="104"/>
      <c r="O41" s="100">
        <f t="shared" ca="1" si="6"/>
        <v>0</v>
      </c>
      <c r="P41" s="104"/>
      <c r="Q41" s="100">
        <f t="shared" ca="1" si="7"/>
        <v>0</v>
      </c>
      <c r="R41" s="104"/>
      <c r="S41" s="100">
        <f t="shared" ca="1" si="8"/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si="4"/>
        <v>0</v>
      </c>
      <c r="L42" s="104"/>
      <c r="M42" s="100">
        <f t="shared" si="5"/>
        <v>0</v>
      </c>
      <c r="N42" s="104"/>
      <c r="O42" s="100">
        <f t="shared" si="6"/>
        <v>0</v>
      </c>
      <c r="P42" s="104"/>
      <c r="Q42" s="100">
        <f t="shared" si="7"/>
        <v>0</v>
      </c>
      <c r="R42" s="104"/>
      <c r="S42" s="100">
        <f t="shared" si="8"/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f t="shared" si="0"/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si="4"/>
        <v>0</v>
      </c>
      <c r="L43" s="104"/>
      <c r="M43" s="100">
        <f t="shared" si="5"/>
        <v>0</v>
      </c>
      <c r="N43" s="104"/>
      <c r="O43" s="100">
        <f t="shared" si="6"/>
        <v>0</v>
      </c>
      <c r="P43" s="104"/>
      <c r="Q43" s="100">
        <f t="shared" si="7"/>
        <v>0</v>
      </c>
      <c r="R43" s="104"/>
      <c r="S43" s="100">
        <f t="shared" si="8"/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ca="1" si="4"/>
        <v>0</v>
      </c>
      <c r="L44" s="104"/>
      <c r="M44" s="100">
        <f t="shared" ca="1" si="5"/>
        <v>0</v>
      </c>
      <c r="N44" s="104"/>
      <c r="O44" s="100">
        <f t="shared" ca="1" si="6"/>
        <v>0</v>
      </c>
      <c r="P44" s="104"/>
      <c r="Q44" s="100">
        <f t="shared" ca="1" si="7"/>
        <v>0</v>
      </c>
      <c r="R44" s="104"/>
      <c r="S44" s="100">
        <f t="shared" ca="1" si="8"/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f t="shared" si="0"/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si="4"/>
        <v>0</v>
      </c>
      <c r="L45" s="104"/>
      <c r="M45" s="100">
        <f t="shared" si="5"/>
        <v>0</v>
      </c>
      <c r="N45" s="104"/>
      <c r="O45" s="100">
        <f t="shared" si="6"/>
        <v>0</v>
      </c>
      <c r="P45" s="104"/>
      <c r="Q45" s="100">
        <f t="shared" si="7"/>
        <v>0</v>
      </c>
      <c r="R45" s="104"/>
      <c r="S45" s="100">
        <f t="shared" si="8"/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ca="1" si="4"/>
        <v>0</v>
      </c>
      <c r="L46" s="104"/>
      <c r="M46" s="100">
        <f t="shared" ca="1" si="5"/>
        <v>0</v>
      </c>
      <c r="N46" s="104"/>
      <c r="O46" s="100">
        <f t="shared" ca="1" si="6"/>
        <v>0</v>
      </c>
      <c r="P46" s="104"/>
      <c r="Q46" s="100">
        <f t="shared" ca="1" si="7"/>
        <v>0</v>
      </c>
      <c r="R46" s="104"/>
      <c r="S46" s="100">
        <f t="shared" ca="1" si="8"/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f t="shared" si="0"/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si="4"/>
        <v>0</v>
      </c>
      <c r="L47" s="104"/>
      <c r="M47" s="100">
        <f t="shared" si="5"/>
        <v>0</v>
      </c>
      <c r="N47" s="104"/>
      <c r="O47" s="100">
        <f t="shared" si="6"/>
        <v>0</v>
      </c>
      <c r="P47" s="104"/>
      <c r="Q47" s="100">
        <f t="shared" si="7"/>
        <v>0</v>
      </c>
      <c r="R47" s="104"/>
      <c r="S47" s="100">
        <f t="shared" si="8"/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f t="shared" si="0"/>
        <v>100</v>
      </c>
      <c r="E48" s="20">
        <f t="shared" si="2"/>
        <v>18</v>
      </c>
      <c r="F48" s="107"/>
      <c r="G48" s="100">
        <f t="shared" si="3"/>
        <v>0</v>
      </c>
      <c r="H48" s="123">
        <v>18</v>
      </c>
      <c r="I48" s="100">
        <f t="shared" si="3"/>
        <v>1800</v>
      </c>
      <c r="J48" s="104"/>
      <c r="K48" s="100">
        <f t="shared" si="4"/>
        <v>0</v>
      </c>
      <c r="L48" s="104"/>
      <c r="M48" s="100">
        <f t="shared" si="5"/>
        <v>0</v>
      </c>
      <c r="N48" s="104"/>
      <c r="O48" s="100">
        <f t="shared" si="6"/>
        <v>0</v>
      </c>
      <c r="P48" s="104"/>
      <c r="Q48" s="100">
        <f t="shared" si="7"/>
        <v>0</v>
      </c>
      <c r="R48" s="104"/>
      <c r="S48" s="100">
        <f t="shared" si="8"/>
        <v>0</v>
      </c>
      <c r="T48" s="83">
        <f t="shared" si="1"/>
        <v>1800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ca="1" si="4"/>
        <v>0</v>
      </c>
      <c r="L49" s="104"/>
      <c r="M49" s="100">
        <f t="shared" ca="1" si="5"/>
        <v>0</v>
      </c>
      <c r="N49" s="104"/>
      <c r="O49" s="100">
        <f t="shared" ca="1" si="6"/>
        <v>0</v>
      </c>
      <c r="P49" s="104"/>
      <c r="Q49" s="100">
        <f t="shared" ca="1" si="7"/>
        <v>0</v>
      </c>
      <c r="R49" s="104"/>
      <c r="S49" s="100">
        <f t="shared" ca="1" si="8"/>
        <v>0</v>
      </c>
      <c r="T49" s="83">
        <f t="shared" ca="1" si="1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f t="shared" si="0"/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si="4"/>
        <v>0</v>
      </c>
      <c r="L50" s="104"/>
      <c r="M50" s="100">
        <f t="shared" si="5"/>
        <v>0</v>
      </c>
      <c r="N50" s="104"/>
      <c r="O50" s="100">
        <f t="shared" si="6"/>
        <v>0</v>
      </c>
      <c r="P50" s="104"/>
      <c r="Q50" s="100">
        <f t="shared" si="7"/>
        <v>0</v>
      </c>
      <c r="R50" s="104"/>
      <c r="S50" s="100">
        <f t="shared" si="8"/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f t="shared" si="0"/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si="4"/>
        <v>0</v>
      </c>
      <c r="L51" s="104"/>
      <c r="M51" s="100">
        <f t="shared" si="5"/>
        <v>0</v>
      </c>
      <c r="N51" s="104"/>
      <c r="O51" s="100">
        <f t="shared" si="6"/>
        <v>0</v>
      </c>
      <c r="P51" s="104"/>
      <c r="Q51" s="100">
        <f t="shared" si="7"/>
        <v>0</v>
      </c>
      <c r="R51" s="104"/>
      <c r="S51" s="100">
        <f t="shared" si="8"/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f t="shared" si="0"/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si="4"/>
        <v>0</v>
      </c>
      <c r="L52" s="104"/>
      <c r="M52" s="100">
        <f t="shared" si="5"/>
        <v>0</v>
      </c>
      <c r="N52" s="104"/>
      <c r="O52" s="100">
        <f t="shared" si="6"/>
        <v>0</v>
      </c>
      <c r="P52" s="104"/>
      <c r="Q52" s="100">
        <f t="shared" si="7"/>
        <v>0</v>
      </c>
      <c r="R52" s="104"/>
      <c r="S52" s="100">
        <f t="shared" si="8"/>
        <v>0</v>
      </c>
      <c r="T52" s="83">
        <f t="shared" si="1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ca="1" si="4"/>
        <v>0</v>
      </c>
      <c r="L53" s="104"/>
      <c r="M53" s="100">
        <f t="shared" ca="1" si="5"/>
        <v>0</v>
      </c>
      <c r="N53" s="104"/>
      <c r="O53" s="100">
        <f t="shared" ca="1" si="6"/>
        <v>0</v>
      </c>
      <c r="P53" s="104"/>
      <c r="Q53" s="100">
        <f t="shared" ca="1" si="7"/>
        <v>0</v>
      </c>
      <c r="R53" s="104"/>
      <c r="S53" s="100">
        <f t="shared" ca="1" si="8"/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ca="1" si="4"/>
        <v>0</v>
      </c>
      <c r="L54" s="104"/>
      <c r="M54" s="100">
        <f t="shared" ca="1" si="5"/>
        <v>0</v>
      </c>
      <c r="N54" s="104"/>
      <c r="O54" s="100">
        <f t="shared" ca="1" si="6"/>
        <v>0</v>
      </c>
      <c r="P54" s="104"/>
      <c r="Q54" s="100">
        <f t="shared" ca="1" si="7"/>
        <v>0</v>
      </c>
      <c r="R54" s="104"/>
      <c r="S54" s="100">
        <f t="shared" ca="1" si="8"/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ca="1" si="4"/>
        <v>0</v>
      </c>
      <c r="L55" s="104"/>
      <c r="M55" s="100">
        <f t="shared" ca="1" si="5"/>
        <v>0</v>
      </c>
      <c r="N55" s="104"/>
      <c r="O55" s="100">
        <f t="shared" ca="1" si="6"/>
        <v>0</v>
      </c>
      <c r="P55" s="104"/>
      <c r="Q55" s="100">
        <f t="shared" ca="1" si="7"/>
        <v>0</v>
      </c>
      <c r="R55" s="104"/>
      <c r="S55" s="100">
        <f t="shared" ca="1" si="8"/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ca="1" si="4"/>
        <v>0</v>
      </c>
      <c r="L56" s="104"/>
      <c r="M56" s="100">
        <f t="shared" ca="1" si="5"/>
        <v>0</v>
      </c>
      <c r="N56" s="104"/>
      <c r="O56" s="100">
        <f t="shared" ca="1" si="6"/>
        <v>0</v>
      </c>
      <c r="P56" s="104"/>
      <c r="Q56" s="100">
        <f t="shared" ca="1" si="7"/>
        <v>0</v>
      </c>
      <c r="R56" s="104"/>
      <c r="S56" s="100">
        <f t="shared" ca="1" si="8"/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ca="1" si="4"/>
        <v>0</v>
      </c>
      <c r="L57" s="104"/>
      <c r="M57" s="100">
        <f t="shared" ca="1" si="5"/>
        <v>0</v>
      </c>
      <c r="N57" s="104"/>
      <c r="O57" s="100">
        <f t="shared" ca="1" si="6"/>
        <v>0</v>
      </c>
      <c r="P57" s="104"/>
      <c r="Q57" s="100">
        <f t="shared" ca="1" si="7"/>
        <v>0</v>
      </c>
      <c r="R57" s="104"/>
      <c r="S57" s="100">
        <f t="shared" ca="1" si="8"/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24.5</v>
      </c>
      <c r="F58" s="107"/>
      <c r="G58" s="100">
        <f t="shared" ca="1" si="3"/>
        <v>0</v>
      </c>
      <c r="H58" s="123">
        <v>24.5</v>
      </c>
      <c r="I58" s="100">
        <f t="shared" ca="1" si="3"/>
        <v>857.5</v>
      </c>
      <c r="J58" s="104"/>
      <c r="K58" s="100">
        <f t="shared" ca="1" si="4"/>
        <v>0</v>
      </c>
      <c r="L58" s="104"/>
      <c r="M58" s="100">
        <f t="shared" ca="1" si="5"/>
        <v>0</v>
      </c>
      <c r="N58" s="104"/>
      <c r="O58" s="100">
        <f t="shared" ca="1" si="6"/>
        <v>0</v>
      </c>
      <c r="P58" s="104"/>
      <c r="Q58" s="100">
        <f t="shared" ca="1" si="7"/>
        <v>0</v>
      </c>
      <c r="R58" s="104"/>
      <c r="S58" s="100">
        <f t="shared" ca="1" si="8"/>
        <v>0</v>
      </c>
      <c r="T58" s="83">
        <f t="shared" ca="1" si="1"/>
        <v>857.5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ca="1" si="4"/>
        <v>0</v>
      </c>
      <c r="L59" s="104"/>
      <c r="M59" s="100">
        <f t="shared" ca="1" si="5"/>
        <v>0</v>
      </c>
      <c r="N59" s="104"/>
      <c r="O59" s="100">
        <f t="shared" ca="1" si="6"/>
        <v>0</v>
      </c>
      <c r="P59" s="104"/>
      <c r="Q59" s="100">
        <f t="shared" ca="1" si="7"/>
        <v>0</v>
      </c>
      <c r="R59" s="104"/>
      <c r="S59" s="100">
        <f t="shared" ca="1" si="8"/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si="4"/>
        <v>0</v>
      </c>
      <c r="L60" s="104"/>
      <c r="M60" s="100">
        <f t="shared" si="5"/>
        <v>0</v>
      </c>
      <c r="N60" s="104"/>
      <c r="O60" s="100">
        <f t="shared" si="6"/>
        <v>0</v>
      </c>
      <c r="P60" s="104"/>
      <c r="Q60" s="100">
        <f t="shared" si="7"/>
        <v>0</v>
      </c>
      <c r="R60" s="104"/>
      <c r="S60" s="100">
        <f t="shared" si="8"/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2.5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si="4"/>
        <v>0</v>
      </c>
      <c r="L61" s="104">
        <v>2.5</v>
      </c>
      <c r="M61" s="100">
        <f t="shared" si="5"/>
        <v>87.5</v>
      </c>
      <c r="N61" s="104"/>
      <c r="O61" s="100">
        <f t="shared" si="6"/>
        <v>0</v>
      </c>
      <c r="P61" s="104"/>
      <c r="Q61" s="100">
        <f t="shared" si="7"/>
        <v>0</v>
      </c>
      <c r="R61" s="104"/>
      <c r="S61" s="100">
        <f t="shared" si="8"/>
        <v>0</v>
      </c>
      <c r="T61" s="83">
        <f t="shared" si="1"/>
        <v>87.5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ca="1" si="4"/>
        <v>0</v>
      </c>
      <c r="L62" s="104"/>
      <c r="M62" s="100">
        <f t="shared" ca="1" si="5"/>
        <v>0</v>
      </c>
      <c r="N62" s="104"/>
      <c r="O62" s="100">
        <f t="shared" ca="1" si="6"/>
        <v>0</v>
      </c>
      <c r="P62" s="104"/>
      <c r="Q62" s="100">
        <f t="shared" ca="1" si="7"/>
        <v>0</v>
      </c>
      <c r="R62" s="104"/>
      <c r="S62" s="100">
        <f t="shared" ca="1" si="8"/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f t="shared" si="0"/>
        <v>100</v>
      </c>
      <c r="E63" s="20">
        <f t="shared" si="2"/>
        <v>8.25</v>
      </c>
      <c r="F63" s="107"/>
      <c r="G63" s="100">
        <f t="shared" si="3"/>
        <v>0</v>
      </c>
      <c r="H63" s="123"/>
      <c r="I63" s="100">
        <f t="shared" si="3"/>
        <v>0</v>
      </c>
      <c r="J63" s="104"/>
      <c r="K63" s="100">
        <f t="shared" si="4"/>
        <v>0</v>
      </c>
      <c r="L63" s="104">
        <v>8.25</v>
      </c>
      <c r="M63" s="100">
        <f t="shared" si="5"/>
        <v>825</v>
      </c>
      <c r="N63" s="104"/>
      <c r="O63" s="100">
        <f t="shared" si="6"/>
        <v>0</v>
      </c>
      <c r="P63" s="104"/>
      <c r="Q63" s="100">
        <f t="shared" si="7"/>
        <v>0</v>
      </c>
      <c r="R63" s="104"/>
      <c r="S63" s="100">
        <f t="shared" si="8"/>
        <v>0</v>
      </c>
      <c r="T63" s="83">
        <f t="shared" si="1"/>
        <v>825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f t="shared" si="0"/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si="4"/>
        <v>0</v>
      </c>
      <c r="L64" s="104"/>
      <c r="M64" s="100">
        <f t="shared" si="5"/>
        <v>0</v>
      </c>
      <c r="N64" s="104"/>
      <c r="O64" s="100">
        <f t="shared" si="6"/>
        <v>0</v>
      </c>
      <c r="P64" s="104"/>
      <c r="Q64" s="100">
        <f t="shared" si="7"/>
        <v>0</v>
      </c>
      <c r="R64" s="104"/>
      <c r="S64" s="100">
        <f t="shared" si="8"/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f t="shared" si="0"/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si="4"/>
        <v>0</v>
      </c>
      <c r="L65" s="104"/>
      <c r="M65" s="100">
        <f t="shared" si="5"/>
        <v>0</v>
      </c>
      <c r="N65" s="104"/>
      <c r="O65" s="100">
        <f t="shared" si="6"/>
        <v>0</v>
      </c>
      <c r="P65" s="104"/>
      <c r="Q65" s="100">
        <f t="shared" si="7"/>
        <v>0</v>
      </c>
      <c r="R65" s="104"/>
      <c r="S65" s="100">
        <f t="shared" si="8"/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f t="shared" si="0"/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si="4"/>
        <v>0</v>
      </c>
      <c r="L66" s="104"/>
      <c r="M66" s="100">
        <f t="shared" si="5"/>
        <v>0</v>
      </c>
      <c r="N66" s="104"/>
      <c r="O66" s="100">
        <f t="shared" si="6"/>
        <v>0</v>
      </c>
      <c r="P66" s="104"/>
      <c r="Q66" s="100">
        <f t="shared" si="7"/>
        <v>0</v>
      </c>
      <c r="R66" s="104"/>
      <c r="S66" s="100">
        <f t="shared" si="8"/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ca="1" si="4"/>
        <v>0</v>
      </c>
      <c r="L67" s="104"/>
      <c r="M67" s="100">
        <f t="shared" ca="1" si="5"/>
        <v>0</v>
      </c>
      <c r="N67" s="104"/>
      <c r="O67" s="100">
        <f t="shared" ca="1" si="6"/>
        <v>0</v>
      </c>
      <c r="P67" s="104"/>
      <c r="Q67" s="100">
        <f t="shared" ca="1" si="7"/>
        <v>0</v>
      </c>
      <c r="R67" s="104"/>
      <c r="S67" s="100">
        <f t="shared" ca="1" si="8"/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f t="shared" si="0"/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si="4"/>
        <v>0</v>
      </c>
      <c r="L68" s="104"/>
      <c r="M68" s="100">
        <f t="shared" si="5"/>
        <v>0</v>
      </c>
      <c r="N68" s="104"/>
      <c r="O68" s="100">
        <f t="shared" si="6"/>
        <v>0</v>
      </c>
      <c r="P68" s="104"/>
      <c r="Q68" s="100">
        <f t="shared" si="7"/>
        <v>0</v>
      </c>
      <c r="R68" s="104"/>
      <c r="S68" s="100">
        <f t="shared" si="8"/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f t="shared" si="0"/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si="4"/>
        <v>0</v>
      </c>
      <c r="L69" s="104"/>
      <c r="M69" s="100">
        <f t="shared" si="5"/>
        <v>0</v>
      </c>
      <c r="N69" s="104"/>
      <c r="O69" s="100">
        <f t="shared" si="6"/>
        <v>0</v>
      </c>
      <c r="P69" s="104"/>
      <c r="Q69" s="100">
        <f t="shared" si="7"/>
        <v>0</v>
      </c>
      <c r="R69" s="104"/>
      <c r="S69" s="100">
        <f t="shared" si="8"/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f t="shared" si="0"/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si="4"/>
        <v>0</v>
      </c>
      <c r="L70" s="104"/>
      <c r="M70" s="100">
        <f t="shared" si="5"/>
        <v>0</v>
      </c>
      <c r="N70" s="104"/>
      <c r="O70" s="100">
        <f t="shared" si="6"/>
        <v>0</v>
      </c>
      <c r="P70" s="104"/>
      <c r="Q70" s="100">
        <f t="shared" si="7"/>
        <v>0</v>
      </c>
      <c r="R70" s="104"/>
      <c r="S70" s="100">
        <f t="shared" si="8"/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f t="shared" si="0"/>
        <v>118</v>
      </c>
      <c r="E71" s="20">
        <f t="shared" si="2"/>
        <v>50.5</v>
      </c>
      <c r="F71" s="107"/>
      <c r="G71" s="100">
        <f t="shared" si="3"/>
        <v>0</v>
      </c>
      <c r="H71" s="123">
        <v>50.5</v>
      </c>
      <c r="I71" s="100">
        <f t="shared" si="3"/>
        <v>5959</v>
      </c>
      <c r="J71" s="104"/>
      <c r="K71" s="100">
        <f t="shared" si="4"/>
        <v>0</v>
      </c>
      <c r="L71" s="104"/>
      <c r="M71" s="100">
        <f t="shared" si="5"/>
        <v>0</v>
      </c>
      <c r="N71" s="104"/>
      <c r="O71" s="100">
        <f t="shared" si="6"/>
        <v>0</v>
      </c>
      <c r="P71" s="104"/>
      <c r="Q71" s="100">
        <f t="shared" si="7"/>
        <v>0</v>
      </c>
      <c r="R71" s="104"/>
      <c r="S71" s="100">
        <f t="shared" si="8"/>
        <v>0</v>
      </c>
      <c r="T71" s="83">
        <f t="shared" si="1"/>
        <v>5959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f t="shared" si="0"/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si="4"/>
        <v>0</v>
      </c>
      <c r="L72" s="104"/>
      <c r="M72" s="100">
        <f t="shared" si="5"/>
        <v>0</v>
      </c>
      <c r="N72" s="104"/>
      <c r="O72" s="100">
        <f t="shared" si="6"/>
        <v>0</v>
      </c>
      <c r="P72" s="104"/>
      <c r="Q72" s="100">
        <f t="shared" si="7"/>
        <v>0</v>
      </c>
      <c r="R72" s="104"/>
      <c r="S72" s="100">
        <f t="shared" si="8"/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f t="shared" si="0"/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si="4"/>
        <v>0</v>
      </c>
      <c r="L73" s="104"/>
      <c r="M73" s="100">
        <f t="shared" si="5"/>
        <v>0</v>
      </c>
      <c r="N73" s="104"/>
      <c r="O73" s="100">
        <f t="shared" si="6"/>
        <v>0</v>
      </c>
      <c r="P73" s="104"/>
      <c r="Q73" s="100">
        <f t="shared" si="7"/>
        <v>0</v>
      </c>
      <c r="R73" s="104"/>
      <c r="S73" s="100">
        <f t="shared" si="8"/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f t="shared" si="0"/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si="4"/>
        <v>0</v>
      </c>
      <c r="L74" s="104"/>
      <c r="M74" s="100">
        <f t="shared" si="5"/>
        <v>0</v>
      </c>
      <c r="N74" s="104"/>
      <c r="O74" s="100">
        <f t="shared" si="6"/>
        <v>0</v>
      </c>
      <c r="P74" s="104"/>
      <c r="Q74" s="100">
        <f t="shared" si="7"/>
        <v>0</v>
      </c>
      <c r="R74" s="104"/>
      <c r="S74" s="100">
        <f t="shared" si="8"/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f t="shared" si="0"/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si="4"/>
        <v>0</v>
      </c>
      <c r="L75" s="104"/>
      <c r="M75" s="100">
        <f t="shared" si="5"/>
        <v>0</v>
      </c>
      <c r="N75" s="104"/>
      <c r="O75" s="100">
        <f t="shared" si="6"/>
        <v>0</v>
      </c>
      <c r="P75" s="104"/>
      <c r="Q75" s="100">
        <f t="shared" si="7"/>
        <v>0</v>
      </c>
      <c r="R75" s="104"/>
      <c r="S75" s="100">
        <f t="shared" si="8"/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ca="1" si="0"/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ca="1" si="4"/>
        <v>0</v>
      </c>
      <c r="L76" s="104"/>
      <c r="M76" s="100">
        <f t="shared" ca="1" si="5"/>
        <v>0</v>
      </c>
      <c r="N76" s="104"/>
      <c r="O76" s="100">
        <f t="shared" ca="1" si="6"/>
        <v>0</v>
      </c>
      <c r="P76" s="104"/>
      <c r="Q76" s="100">
        <f t="shared" ca="1" si="7"/>
        <v>0</v>
      </c>
      <c r="R76" s="104"/>
      <c r="S76" s="100">
        <f t="shared" ca="1" si="8"/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ref="D77:D83" ca="1" si="9">IF(OR($C77="",$C77=0),"",VLOOKUP($C77,Ansätze,$D$11,FALSE))</f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ca="1" si="4"/>
        <v>0</v>
      </c>
      <c r="L77" s="104"/>
      <c r="M77" s="100">
        <f t="shared" ca="1" si="5"/>
        <v>0</v>
      </c>
      <c r="N77" s="104"/>
      <c r="O77" s="100">
        <f t="shared" ca="1" si="6"/>
        <v>0</v>
      </c>
      <c r="P77" s="104"/>
      <c r="Q77" s="100">
        <f t="shared" ca="1" si="7"/>
        <v>0</v>
      </c>
      <c r="R77" s="104"/>
      <c r="S77" s="100">
        <f t="shared" ca="1" si="8"/>
        <v>0</v>
      </c>
      <c r="T77" s="83">
        <f t="shared" ref="T77:T84" ca="1" si="10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f t="shared" si="9"/>
        <v>100</v>
      </c>
      <c r="E78" s="20">
        <f t="shared" ref="E78:E85" si="11">F78+H78+J78+L78+N78+P78+R78</f>
        <v>0</v>
      </c>
      <c r="F78" s="75"/>
      <c r="G78" s="100">
        <f t="shared" ref="G78:I84" si="12">IF($D78="",0,$D78*F78)</f>
        <v>0</v>
      </c>
      <c r="H78" s="104"/>
      <c r="I78" s="100">
        <f t="shared" si="12"/>
        <v>0</v>
      </c>
      <c r="J78" s="104"/>
      <c r="K78" s="100">
        <f t="shared" ref="K78:K84" si="13">IF($D78="",0,$D78*J78)</f>
        <v>0</v>
      </c>
      <c r="L78" s="104"/>
      <c r="M78" s="100">
        <f t="shared" ref="M78:M84" si="14">IF($D78="",0,$D78*L78)</f>
        <v>0</v>
      </c>
      <c r="N78" s="104"/>
      <c r="O78" s="100">
        <f t="shared" ref="O78:O84" si="15">IF($D78="",0,$D78*N78)</f>
        <v>0</v>
      </c>
      <c r="P78" s="104"/>
      <c r="Q78" s="100">
        <f t="shared" ref="Q78:Q84" si="16">IF($D78="",0,$D78*P78)</f>
        <v>0</v>
      </c>
      <c r="R78" s="104"/>
      <c r="S78" s="100">
        <f t="shared" ref="S78:S84" si="17">IF($D78="",0,$D78*R78)</f>
        <v>0</v>
      </c>
      <c r="T78" s="83">
        <f t="shared" si="10"/>
        <v>0</v>
      </c>
    </row>
    <row r="79" spans="1:20" ht="15" customHeight="1" x14ac:dyDescent="0.2">
      <c r="A79" s="91" t="s">
        <v>275</v>
      </c>
      <c r="B79" s="14" t="s">
        <v>66</v>
      </c>
      <c r="C79" s="18" t="s">
        <v>9</v>
      </c>
      <c r="D79" s="19">
        <f t="shared" si="9"/>
        <v>35</v>
      </c>
      <c r="E79" s="20">
        <f t="shared" si="11"/>
        <v>62.25</v>
      </c>
      <c r="F79" s="75"/>
      <c r="G79" s="100">
        <f t="shared" si="12"/>
        <v>0</v>
      </c>
      <c r="H79" s="104"/>
      <c r="I79" s="100">
        <f t="shared" si="12"/>
        <v>0</v>
      </c>
      <c r="J79" s="104"/>
      <c r="K79" s="100">
        <f t="shared" si="13"/>
        <v>0</v>
      </c>
      <c r="L79" s="104">
        <v>4.5</v>
      </c>
      <c r="M79" s="100">
        <f t="shared" si="14"/>
        <v>157.5</v>
      </c>
      <c r="N79" s="104"/>
      <c r="O79" s="100">
        <f t="shared" si="15"/>
        <v>0</v>
      </c>
      <c r="P79" s="104">
        <v>57.75</v>
      </c>
      <c r="Q79" s="100">
        <f t="shared" si="16"/>
        <v>2021.25</v>
      </c>
      <c r="R79" s="104"/>
      <c r="S79" s="100">
        <f t="shared" si="17"/>
        <v>0</v>
      </c>
      <c r="T79" s="83">
        <f t="shared" si="10"/>
        <v>2178.75</v>
      </c>
    </row>
    <row r="80" spans="1:20" ht="15" customHeight="1" x14ac:dyDescent="0.2">
      <c r="A80" s="91" t="s">
        <v>276</v>
      </c>
      <c r="B80" s="14" t="s">
        <v>66</v>
      </c>
      <c r="C80" s="18" t="s">
        <v>5</v>
      </c>
      <c r="D80" s="19">
        <f t="shared" si="9"/>
        <v>118</v>
      </c>
      <c r="E80" s="20">
        <f t="shared" si="11"/>
        <v>0</v>
      </c>
      <c r="F80" s="75"/>
      <c r="G80" s="100">
        <f t="shared" si="12"/>
        <v>0</v>
      </c>
      <c r="H80" s="104"/>
      <c r="I80" s="100">
        <f t="shared" si="12"/>
        <v>0</v>
      </c>
      <c r="J80" s="104"/>
      <c r="K80" s="100">
        <f t="shared" si="13"/>
        <v>0</v>
      </c>
      <c r="L80" s="104"/>
      <c r="M80" s="100">
        <f t="shared" si="14"/>
        <v>0</v>
      </c>
      <c r="N80" s="104"/>
      <c r="O80" s="100">
        <f t="shared" si="15"/>
        <v>0</v>
      </c>
      <c r="P80" s="104"/>
      <c r="Q80" s="100">
        <f t="shared" si="16"/>
        <v>0</v>
      </c>
      <c r="R80" s="104"/>
      <c r="S80" s="100">
        <f t="shared" si="17"/>
        <v>0</v>
      </c>
      <c r="T80" s="83">
        <f t="shared" si="10"/>
        <v>0</v>
      </c>
    </row>
    <row r="81" spans="1:21" ht="15" customHeight="1" x14ac:dyDescent="0.2">
      <c r="A81" s="91" t="s">
        <v>284</v>
      </c>
      <c r="B81" s="14" t="s">
        <v>66</v>
      </c>
      <c r="C81" s="18" t="s">
        <v>6</v>
      </c>
      <c r="D81" s="19">
        <f t="shared" si="9"/>
        <v>100</v>
      </c>
      <c r="E81" s="20">
        <f t="shared" si="11"/>
        <v>1</v>
      </c>
      <c r="F81" s="75"/>
      <c r="G81" s="100">
        <f t="shared" si="12"/>
        <v>0</v>
      </c>
      <c r="H81" s="104"/>
      <c r="I81" s="100">
        <f t="shared" si="12"/>
        <v>0</v>
      </c>
      <c r="J81" s="104">
        <v>1</v>
      </c>
      <c r="K81" s="100">
        <f t="shared" si="13"/>
        <v>100</v>
      </c>
      <c r="L81" s="104"/>
      <c r="M81" s="100">
        <f t="shared" si="14"/>
        <v>0</v>
      </c>
      <c r="N81" s="104"/>
      <c r="O81" s="100">
        <f t="shared" si="15"/>
        <v>0</v>
      </c>
      <c r="P81" s="104"/>
      <c r="Q81" s="100">
        <f t="shared" si="16"/>
        <v>0</v>
      </c>
      <c r="R81" s="104"/>
      <c r="S81" s="100">
        <f t="shared" si="17"/>
        <v>0</v>
      </c>
      <c r="T81" s="83">
        <f t="shared" si="10"/>
        <v>100</v>
      </c>
    </row>
    <row r="82" spans="1:21" ht="15" customHeight="1" x14ac:dyDescent="0.2">
      <c r="A82" s="91" t="s">
        <v>285</v>
      </c>
      <c r="B82" s="14" t="s">
        <v>66</v>
      </c>
      <c r="C82" s="18" t="s">
        <v>9</v>
      </c>
      <c r="D82" s="19">
        <f t="shared" si="9"/>
        <v>35</v>
      </c>
      <c r="E82" s="20">
        <f t="shared" si="11"/>
        <v>45.5</v>
      </c>
      <c r="F82" s="75"/>
      <c r="G82" s="100">
        <f t="shared" si="12"/>
        <v>0</v>
      </c>
      <c r="H82" s="104"/>
      <c r="I82" s="100">
        <f t="shared" si="12"/>
        <v>0</v>
      </c>
      <c r="J82" s="104"/>
      <c r="K82" s="100">
        <f t="shared" si="13"/>
        <v>0</v>
      </c>
      <c r="L82" s="104"/>
      <c r="M82" s="100">
        <f t="shared" si="14"/>
        <v>0</v>
      </c>
      <c r="N82" s="104"/>
      <c r="O82" s="100">
        <f t="shared" si="15"/>
        <v>0</v>
      </c>
      <c r="P82" s="104">
        <v>45.5</v>
      </c>
      <c r="Q82" s="100">
        <f t="shared" si="16"/>
        <v>1592.5</v>
      </c>
      <c r="R82" s="104"/>
      <c r="S82" s="100">
        <f t="shared" si="17"/>
        <v>0</v>
      </c>
      <c r="T82" s="83">
        <f t="shared" si="10"/>
        <v>1592.5</v>
      </c>
    </row>
    <row r="83" spans="1:21" ht="15" customHeight="1" x14ac:dyDescent="0.2">
      <c r="A83" s="91" t="s">
        <v>286</v>
      </c>
      <c r="B83" s="14" t="s">
        <v>66</v>
      </c>
      <c r="C83" s="18" t="s">
        <v>7</v>
      </c>
      <c r="D83" s="19">
        <f t="shared" si="9"/>
        <v>75</v>
      </c>
      <c r="E83" s="20">
        <f t="shared" si="11"/>
        <v>10.75</v>
      </c>
      <c r="F83" s="75"/>
      <c r="G83" s="100">
        <f t="shared" si="12"/>
        <v>0</v>
      </c>
      <c r="H83" s="104"/>
      <c r="I83" s="100">
        <f t="shared" si="12"/>
        <v>0</v>
      </c>
      <c r="J83" s="104"/>
      <c r="K83" s="100">
        <f t="shared" si="13"/>
        <v>0</v>
      </c>
      <c r="L83" s="104">
        <v>10.75</v>
      </c>
      <c r="M83" s="100">
        <f t="shared" si="14"/>
        <v>806.25</v>
      </c>
      <c r="N83" s="104"/>
      <c r="O83" s="100">
        <f t="shared" si="15"/>
        <v>0</v>
      </c>
      <c r="P83" s="104"/>
      <c r="Q83" s="100">
        <f t="shared" si="16"/>
        <v>0</v>
      </c>
      <c r="R83" s="104"/>
      <c r="S83" s="100">
        <f t="shared" si="17"/>
        <v>0</v>
      </c>
      <c r="T83" s="83">
        <f t="shared" si="10"/>
        <v>806.25</v>
      </c>
    </row>
    <row r="84" spans="1:21" ht="15" customHeight="1" x14ac:dyDescent="0.2">
      <c r="A84" s="85"/>
      <c r="D84" s="19"/>
      <c r="E84" s="20">
        <f t="shared" si="11"/>
        <v>0</v>
      </c>
      <c r="F84" s="75"/>
      <c r="G84" s="100">
        <f t="shared" si="12"/>
        <v>0</v>
      </c>
      <c r="H84" s="104"/>
      <c r="I84" s="100">
        <f t="shared" si="12"/>
        <v>0</v>
      </c>
      <c r="J84" s="104"/>
      <c r="K84" s="100">
        <f t="shared" si="13"/>
        <v>0</v>
      </c>
      <c r="L84" s="104"/>
      <c r="M84" s="100">
        <f t="shared" si="14"/>
        <v>0</v>
      </c>
      <c r="N84" s="104"/>
      <c r="O84" s="100">
        <f t="shared" si="15"/>
        <v>0</v>
      </c>
      <c r="P84" s="104"/>
      <c r="Q84" s="100">
        <f t="shared" si="16"/>
        <v>0</v>
      </c>
      <c r="R84" s="104"/>
      <c r="S84" s="100">
        <f t="shared" si="17"/>
        <v>0</v>
      </c>
      <c r="T84" s="83">
        <f t="shared" si="10"/>
        <v>0</v>
      </c>
    </row>
    <row r="85" spans="1:21" s="62" customFormat="1" ht="15" customHeight="1" x14ac:dyDescent="0.2">
      <c r="A85" s="86"/>
      <c r="C85" s="63" t="s">
        <v>155</v>
      </c>
      <c r="D85" s="57"/>
      <c r="E85" s="20">
        <f t="shared" si="11"/>
        <v>370.5</v>
      </c>
      <c r="F85" s="76">
        <f>SUM(F12:F84)</f>
        <v>0</v>
      </c>
      <c r="G85" s="77"/>
      <c r="H85" s="76">
        <f>SUM(H12:H84)</f>
        <v>128.75</v>
      </c>
      <c r="I85" s="77"/>
      <c r="J85" s="76">
        <f>SUM(J12:J84)</f>
        <v>1</v>
      </c>
      <c r="K85" s="77"/>
      <c r="L85" s="76">
        <f>SUM(L12:L84)</f>
        <v>36.75</v>
      </c>
      <c r="M85" s="77"/>
      <c r="N85" s="76">
        <f>SUM(N12:N84)</f>
        <v>0</v>
      </c>
      <c r="O85" s="77"/>
      <c r="P85" s="76">
        <f>SUM(P12:P84)</f>
        <v>204</v>
      </c>
      <c r="Q85" s="77"/>
      <c r="R85" s="76">
        <f>SUM(R12:R84)</f>
        <v>0</v>
      </c>
      <c r="S85" s="77"/>
      <c r="T85" s="77"/>
    </row>
    <row r="86" spans="1:21" ht="4.5" customHeight="1" x14ac:dyDescent="0.2">
      <c r="A86" s="87"/>
      <c r="B86" s="40"/>
      <c r="C86" s="69"/>
      <c r="D86" s="70"/>
      <c r="E86" s="70"/>
      <c r="F86" s="78"/>
      <c r="G86" s="79"/>
      <c r="H86" s="78"/>
      <c r="I86" s="79"/>
      <c r="J86" s="78"/>
      <c r="K86" s="79"/>
      <c r="L86" s="78"/>
      <c r="M86" s="79"/>
      <c r="N86" s="78"/>
      <c r="O86" s="79"/>
      <c r="P86" s="78"/>
      <c r="Q86" s="79"/>
      <c r="R86" s="78"/>
      <c r="S86" s="79"/>
      <c r="T86" s="70"/>
      <c r="U86" s="65"/>
    </row>
    <row r="87" spans="1:21" ht="15" customHeight="1" x14ac:dyDescent="0.2">
      <c r="A87" s="66"/>
      <c r="B87" s="66"/>
      <c r="C87" s="67" t="s">
        <v>156</v>
      </c>
      <c r="D87" s="68"/>
      <c r="E87" s="19"/>
      <c r="F87" s="80"/>
      <c r="G87" s="81">
        <f ca="1">SUM(G12:G86)</f>
        <v>0</v>
      </c>
      <c r="H87" s="80"/>
      <c r="I87" s="81">
        <f ca="1">SUM(I12:I86)</f>
        <v>13360</v>
      </c>
      <c r="J87" s="80"/>
      <c r="K87" s="81">
        <f ca="1">SUM(K12:K86)</f>
        <v>100</v>
      </c>
      <c r="L87" s="80"/>
      <c r="M87" s="81">
        <f ca="1">SUM(M12:M86)</f>
        <v>3121.75</v>
      </c>
      <c r="N87" s="80"/>
      <c r="O87" s="81">
        <f ca="1">SUM(O12:O86)</f>
        <v>0</v>
      </c>
      <c r="P87" s="80"/>
      <c r="Q87" s="81">
        <f ca="1">SUM(Q12:Q86)</f>
        <v>14408.75</v>
      </c>
      <c r="R87" s="80"/>
      <c r="S87" s="81">
        <f ca="1">SUM(S12:S86)</f>
        <v>0</v>
      </c>
      <c r="T87" s="81">
        <f ca="1">SUM(T13:T86)</f>
        <v>30990.5</v>
      </c>
    </row>
    <row r="88" spans="1:21" x14ac:dyDescent="0.2">
      <c r="C88" s="41" t="s">
        <v>25</v>
      </c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2">
        <f ca="1">SUBTOTAL(9,T13:T86)</f>
        <v>30990.5</v>
      </c>
    </row>
    <row r="89" spans="1:21" x14ac:dyDescent="0.2">
      <c r="C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</row>
    <row r="90" spans="1:21" x14ac:dyDescent="0.2">
      <c r="A90" s="108"/>
      <c r="T90" s="19"/>
    </row>
    <row r="99" spans="20:20" x14ac:dyDescent="0.2">
      <c r="T99" s="21">
        <f>SUM(T97-T96)</f>
        <v>0</v>
      </c>
    </row>
  </sheetData>
  <autoFilter ref="A12:T8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W37"/>
  <sheetViews>
    <sheetView topLeftCell="D2" zoomScale="110" zoomScaleNormal="110" zoomScaleSheetLayoutView="110" workbookViewId="0">
      <selection activeCell="A25" sqref="A25"/>
    </sheetView>
  </sheetViews>
  <sheetFormatPr baseColWidth="10" defaultRowHeight="12.75" x14ac:dyDescent="0.2"/>
  <cols>
    <col min="1" max="1" width="23" customWidth="1"/>
    <col min="2" max="2" width="9.7109375" style="21" customWidth="1"/>
    <col min="3" max="3" width="10.7109375" style="21" customWidth="1"/>
    <col min="4" max="4" width="9.7109375" style="21" customWidth="1"/>
    <col min="5" max="7" width="10.7109375" style="21" customWidth="1"/>
    <col min="8" max="8" width="9.7109375" style="21" customWidth="1"/>
    <col min="9" max="9" width="10.42578125" style="21" customWidth="1"/>
    <col min="10" max="12" width="9.7109375" style="21" customWidth="1"/>
    <col min="13" max="13" width="11.7109375" style="21" customWidth="1"/>
    <col min="14" max="16" width="9.7109375" style="21" customWidth="1"/>
    <col min="17" max="17" width="10.42578125" style="21" customWidth="1"/>
    <col min="18" max="18" width="14" style="21" customWidth="1"/>
    <col min="19" max="20" width="15.140625" style="21" customWidth="1"/>
    <col min="21" max="21" width="13" style="21" customWidth="1"/>
    <col min="22" max="22" width="12.85546875" style="21" customWidth="1"/>
  </cols>
  <sheetData>
    <row r="1" spans="1:23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10"/>
    </row>
    <row r="2" spans="1:23" s="15" customFormat="1" ht="15" x14ac:dyDescent="0.25">
      <c r="A2" s="2" t="s">
        <v>293</v>
      </c>
      <c r="V2" s="111"/>
    </row>
    <row r="3" spans="1:23" s="15" customFormat="1" ht="14.25" x14ac:dyDescent="0.2">
      <c r="V3" s="111"/>
    </row>
    <row r="4" spans="1:23" s="15" customFormat="1" ht="15" x14ac:dyDescent="0.25">
      <c r="A4" s="2" t="s">
        <v>159</v>
      </c>
      <c r="B4" s="135" t="s">
        <v>63</v>
      </c>
      <c r="C4" s="135"/>
      <c r="D4" s="93"/>
      <c r="E4" s="93"/>
      <c r="F4" s="117"/>
      <c r="G4" s="117"/>
      <c r="H4" s="93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112"/>
    </row>
    <row r="5" spans="1:23" s="15" customFormat="1" ht="8.25" customHeight="1" x14ac:dyDescent="0.25">
      <c r="A5" s="2"/>
      <c r="B5" s="90"/>
      <c r="C5" s="90"/>
      <c r="D5" s="90"/>
      <c r="E5" s="90"/>
      <c r="F5" s="90"/>
      <c r="G5" s="90"/>
      <c r="H5" s="90"/>
      <c r="V5" s="111"/>
    </row>
    <row r="6" spans="1:23" s="15" customFormat="1" ht="15" x14ac:dyDescent="0.25">
      <c r="A6" s="2" t="s">
        <v>160</v>
      </c>
      <c r="B6" s="2" t="s">
        <v>64</v>
      </c>
      <c r="C6" s="2"/>
      <c r="D6" s="154"/>
      <c r="E6" s="154"/>
      <c r="F6" s="154"/>
      <c r="G6" s="154"/>
      <c r="H6" s="15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84"/>
      <c r="V6" s="113" t="s">
        <v>66</v>
      </c>
      <c r="W6" s="8" t="s">
        <v>248</v>
      </c>
    </row>
    <row r="7" spans="1:23" s="15" customFormat="1" ht="15" x14ac:dyDescent="0.25">
      <c r="A7" s="2"/>
      <c r="U7" s="64"/>
      <c r="V7" s="112"/>
    </row>
    <row r="8" spans="1:23" s="8" customFormat="1" ht="15.75" x14ac:dyDescent="0.25">
      <c r="A8" s="7" t="s">
        <v>162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84"/>
      <c r="V8" s="113"/>
    </row>
    <row r="9" spans="1:23" ht="12.75" customHeight="1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3" ht="36.75" customHeight="1" x14ac:dyDescent="0.2">
      <c r="B10" s="155" t="s">
        <v>292</v>
      </c>
      <c r="C10" s="159"/>
      <c r="D10" s="155" t="s">
        <v>265</v>
      </c>
      <c r="E10" s="159"/>
      <c r="F10" s="155" t="s">
        <v>266</v>
      </c>
      <c r="G10" s="159"/>
      <c r="H10" s="155" t="s">
        <v>267</v>
      </c>
      <c r="I10" s="160"/>
      <c r="J10" s="155" t="s">
        <v>269</v>
      </c>
      <c r="K10" s="160"/>
      <c r="L10" s="155" t="s">
        <v>268</v>
      </c>
      <c r="M10" s="160"/>
      <c r="N10" s="155" t="s">
        <v>270</v>
      </c>
      <c r="O10" s="160"/>
      <c r="P10" s="155" t="s">
        <v>196</v>
      </c>
      <c r="Q10" s="162"/>
      <c r="R10" s="131" t="s">
        <v>287</v>
      </c>
      <c r="S10" s="134" t="s">
        <v>288</v>
      </c>
      <c r="T10" s="142" t="s">
        <v>294</v>
      </c>
      <c r="U10" s="133"/>
    </row>
    <row r="11" spans="1:23" ht="3.75" hidden="1" customHeight="1" x14ac:dyDescent="0.2">
      <c r="B11" s="72"/>
      <c r="C11" s="73"/>
      <c r="D11" s="72"/>
      <c r="E11" s="73"/>
      <c r="F11" s="66"/>
      <c r="G11" s="66"/>
      <c r="H11" s="72"/>
      <c r="I11" s="73"/>
      <c r="J11" s="66"/>
      <c r="K11" s="66"/>
      <c r="L11" s="72"/>
      <c r="M11" s="73"/>
      <c r="N11" s="72"/>
      <c r="O11" s="73"/>
      <c r="P11" s="66"/>
      <c r="Q11" s="66"/>
      <c r="R11" s="66"/>
      <c r="S11" s="66"/>
      <c r="T11" s="66"/>
      <c r="U11"/>
    </row>
    <row r="12" spans="1:23" s="1" customFormat="1" ht="31.5" customHeight="1" x14ac:dyDescent="0.2">
      <c r="A12" s="44" t="s">
        <v>195</v>
      </c>
      <c r="B12" s="74" t="s">
        <v>23</v>
      </c>
      <c r="C12" s="46" t="s">
        <v>157</v>
      </c>
      <c r="D12" s="74" t="s">
        <v>23</v>
      </c>
      <c r="E12" s="46" t="s">
        <v>157</v>
      </c>
      <c r="F12" s="119" t="s">
        <v>23</v>
      </c>
      <c r="G12" s="119" t="s">
        <v>157</v>
      </c>
      <c r="H12" s="74" t="s">
        <v>23</v>
      </c>
      <c r="I12" s="46" t="s">
        <v>157</v>
      </c>
      <c r="J12" s="119" t="s">
        <v>23</v>
      </c>
      <c r="K12" s="119" t="s">
        <v>157</v>
      </c>
      <c r="L12" s="74" t="s">
        <v>23</v>
      </c>
      <c r="M12" s="46" t="s">
        <v>157</v>
      </c>
      <c r="N12" s="82" t="s">
        <v>23</v>
      </c>
      <c r="O12" s="13" t="s">
        <v>157</v>
      </c>
      <c r="P12" s="82" t="s">
        <v>23</v>
      </c>
      <c r="Q12" s="12" t="s">
        <v>157</v>
      </c>
      <c r="R12" s="12" t="s">
        <v>157</v>
      </c>
      <c r="S12" s="12" t="s">
        <v>157</v>
      </c>
      <c r="T12" s="12"/>
      <c r="U12" s="61" t="s">
        <v>154</v>
      </c>
      <c r="V12" s="41"/>
    </row>
    <row r="13" spans="1:23" ht="15" customHeight="1" x14ac:dyDescent="0.2">
      <c r="A13" s="95">
        <v>42370</v>
      </c>
      <c r="B13" s="75">
        <v>14.25</v>
      </c>
      <c r="C13" s="100">
        <v>1335</v>
      </c>
      <c r="D13" s="75">
        <f>SUM('Januar 2016'!F79)</f>
        <v>21.5</v>
      </c>
      <c r="E13" s="100">
        <f ca="1">SUM('Januar 2016'!$G$81)</f>
        <v>2251</v>
      </c>
      <c r="F13" s="75">
        <f>SUM('Januar 2016'!H79)</f>
        <v>8</v>
      </c>
      <c r="G13" s="120">
        <f ca="1">SUM('Januar 2016'!$I$81)</f>
        <v>1120</v>
      </c>
      <c r="H13" s="75">
        <f>SUM('Januar 2016'!J79)</f>
        <v>1</v>
      </c>
      <c r="I13" s="100">
        <f ca="1">SUM('Januar 2016'!$K$81)</f>
        <v>140</v>
      </c>
      <c r="J13" s="75">
        <f>SUM('Januar 2016'!L79)</f>
        <v>2.25</v>
      </c>
      <c r="K13" s="120">
        <f ca="1">SUM('Januar 2016'!$M$81)</f>
        <v>265.5</v>
      </c>
      <c r="L13" s="75">
        <f>SUM('Januar 2016'!N79)</f>
        <v>56</v>
      </c>
      <c r="M13" s="100">
        <f ca="1">SUM('Januar 2016'!$O$81)</f>
        <v>5170</v>
      </c>
      <c r="N13" s="75">
        <f>SUM('Januar 2016'!P79)</f>
        <v>79</v>
      </c>
      <c r="O13" s="100">
        <f ca="1">SUM('Januar 2016'!$Q$81)</f>
        <v>8440</v>
      </c>
      <c r="P13" s="98">
        <f>SUM('Januar 2016'!R79)</f>
        <v>0</v>
      </c>
      <c r="Q13" s="100">
        <f ca="1">SUM('Januar 2016'!$S$81)</f>
        <v>0</v>
      </c>
      <c r="R13" s="120"/>
      <c r="S13" s="99"/>
      <c r="T13" s="143"/>
      <c r="U13" s="129">
        <f t="shared" ref="U13:U20" ca="1" si="0">C13+E13+G13+I13+K13+M13+O13+Y13+Q13</f>
        <v>18721.5</v>
      </c>
      <c r="V13" s="128"/>
      <c r="W13" s="14"/>
    </row>
    <row r="14" spans="1:23" ht="15" customHeight="1" x14ac:dyDescent="0.2">
      <c r="A14" s="95">
        <v>42401</v>
      </c>
      <c r="B14" s="75"/>
      <c r="C14" s="100"/>
      <c r="D14" s="75">
        <f>SUM('Februar 2016'!F80)</f>
        <v>41</v>
      </c>
      <c r="E14" s="100">
        <f ca="1">SUM('Februar 2016'!$G$82)</f>
        <v>4491</v>
      </c>
      <c r="F14" s="75">
        <f>SUM('Februar 2016'!H80)</f>
        <v>0</v>
      </c>
      <c r="G14" s="120">
        <f ca="1">SUM('Februar 2016'!$I$82)</f>
        <v>0</v>
      </c>
      <c r="H14" s="75">
        <f>SUM('Februar 2016'!J80)</f>
        <v>6.75</v>
      </c>
      <c r="I14" s="100">
        <f ca="1">SUM('Februar 2016'!$K$82)</f>
        <v>769.5</v>
      </c>
      <c r="J14" s="75">
        <f>SUM('Februar 2016'!L80)</f>
        <v>0</v>
      </c>
      <c r="K14" s="120">
        <f ca="1">SUM('Februar 2016'!$M$82)</f>
        <v>0</v>
      </c>
      <c r="L14" s="75">
        <f>SUM('Februar 2016'!N80)</f>
        <v>50.75</v>
      </c>
      <c r="M14" s="100">
        <f ca="1">SUM('Februar 2016'!$O$82)</f>
        <v>5235</v>
      </c>
      <c r="N14" s="75">
        <f>SUM('Februar 2016'!P80)</f>
        <v>0</v>
      </c>
      <c r="O14" s="100">
        <f ca="1">SUM('Februar 2016'!$Q$82)</f>
        <v>0</v>
      </c>
      <c r="P14" s="98">
        <f>SUM('Februar 2016'!R80)</f>
        <v>28</v>
      </c>
      <c r="Q14" s="100">
        <f ca="1">SUM('Februar 2016'!$S$82)</f>
        <v>3432.5</v>
      </c>
      <c r="R14" s="120"/>
      <c r="S14" s="100"/>
      <c r="T14" s="143"/>
      <c r="U14" s="129">
        <f t="shared" ca="1" si="0"/>
        <v>13928</v>
      </c>
    </row>
    <row r="15" spans="1:23" ht="15" customHeight="1" x14ac:dyDescent="0.2">
      <c r="A15" s="95">
        <v>42430</v>
      </c>
      <c r="B15" s="75">
        <v>0.75</v>
      </c>
      <c r="C15" s="100">
        <v>75</v>
      </c>
      <c r="D15" s="75">
        <f>SUM('März 2016'!F80)</f>
        <v>0</v>
      </c>
      <c r="E15" s="100">
        <f ca="1">SUM('März 2016'!$G$82)</f>
        <v>0</v>
      </c>
      <c r="F15" s="75">
        <v>46.5</v>
      </c>
      <c r="G15" s="120">
        <v>6002.5</v>
      </c>
      <c r="H15" s="75">
        <f>SUM('März 2016'!J80)</f>
        <v>0</v>
      </c>
      <c r="I15" s="100">
        <f ca="1">SUM('März 2016'!$K$82)</f>
        <v>0</v>
      </c>
      <c r="J15" s="75">
        <f>SUM('März 2016'!L80)</f>
        <v>1.75</v>
      </c>
      <c r="K15" s="120">
        <f ca="1">SUM('März 2016'!$M$82)</f>
        <v>175</v>
      </c>
      <c r="L15" s="75">
        <f>SUM('März 2016'!N80)</f>
        <v>0</v>
      </c>
      <c r="M15" s="100">
        <f ca="1">SUM('März 2016'!$O$82)</f>
        <v>0</v>
      </c>
      <c r="N15" s="75">
        <f>SUM('März 2016'!P80)</f>
        <v>34.75</v>
      </c>
      <c r="O15" s="100">
        <f ca="1">SUM('März 2016'!$Q$82)</f>
        <v>3835</v>
      </c>
      <c r="P15" s="98">
        <f>SUM('März 2016'!R80)</f>
        <v>1</v>
      </c>
      <c r="Q15" s="100">
        <f ca="1">SUM('März 2016'!$S$82)</f>
        <v>140</v>
      </c>
      <c r="R15" s="120"/>
      <c r="S15" s="100"/>
      <c r="T15" s="143"/>
      <c r="U15" s="129">
        <f t="shared" ca="1" si="0"/>
        <v>10227.5</v>
      </c>
    </row>
    <row r="16" spans="1:23" ht="15" customHeight="1" x14ac:dyDescent="0.2">
      <c r="A16" s="95">
        <v>42461</v>
      </c>
      <c r="B16" s="75">
        <v>3.5</v>
      </c>
      <c r="C16" s="100">
        <v>490</v>
      </c>
      <c r="D16" s="75">
        <f>SUM('April 2016'!F80)</f>
        <v>0</v>
      </c>
      <c r="E16" s="100">
        <f ca="1">SUM('April 2016'!$G$82)</f>
        <v>0</v>
      </c>
      <c r="F16" s="75">
        <v>47.25</v>
      </c>
      <c r="G16" s="120">
        <v>5374</v>
      </c>
      <c r="H16" s="75">
        <f>SUM('April 2016'!J80)</f>
        <v>0</v>
      </c>
      <c r="I16" s="100">
        <f ca="1">SUM('April 2016'!$K$82)</f>
        <v>0</v>
      </c>
      <c r="J16" s="75">
        <v>0</v>
      </c>
      <c r="K16" s="120">
        <v>0</v>
      </c>
      <c r="L16" s="75">
        <f>SUM('April 2016'!N80)</f>
        <v>0</v>
      </c>
      <c r="M16" s="100">
        <f ca="1">SUM('April 2016'!$O$82)</f>
        <v>0</v>
      </c>
      <c r="N16" s="75">
        <v>18.75</v>
      </c>
      <c r="O16" s="100">
        <v>2015</v>
      </c>
      <c r="P16" s="98">
        <f>SUM('April 2016'!R80)</f>
        <v>0</v>
      </c>
      <c r="Q16" s="100">
        <f ca="1">SUM('April 2016'!$S$82)</f>
        <v>0</v>
      </c>
      <c r="R16" s="120"/>
      <c r="S16" s="100"/>
      <c r="T16" s="143"/>
      <c r="U16" s="129">
        <f t="shared" ca="1" si="0"/>
        <v>7879</v>
      </c>
    </row>
    <row r="17" spans="1:22" ht="15" customHeight="1" x14ac:dyDescent="0.2">
      <c r="A17" s="95">
        <v>42491</v>
      </c>
      <c r="B17" s="75">
        <v>4.5</v>
      </c>
      <c r="C17" s="100">
        <v>630</v>
      </c>
      <c r="D17" s="75">
        <f>SUM('Mai 2016'!F81)</f>
        <v>0</v>
      </c>
      <c r="E17" s="100">
        <f ca="1">SUM('Mai 2016'!$G$83)</f>
        <v>0</v>
      </c>
      <c r="F17" s="75">
        <f>SUM('Mai 2016'!H81)</f>
        <v>93.25</v>
      </c>
      <c r="G17" s="120">
        <f ca="1">SUM('Mai 2016'!$I$83)</f>
        <v>9991.5</v>
      </c>
      <c r="H17" s="75">
        <f>SUM('Mai 2016'!J81)</f>
        <v>3.5</v>
      </c>
      <c r="I17" s="100">
        <f ca="1">SUM('Mai 2016'!$K$83)</f>
        <v>350</v>
      </c>
      <c r="J17" s="75">
        <f>SUM('Mai 2016'!L81)</f>
        <v>31.75</v>
      </c>
      <c r="K17" s="120">
        <f ca="1">SUM('Mai 2016'!$M$83)</f>
        <v>1822.25</v>
      </c>
      <c r="L17" s="75">
        <f>SUM('Mai 2016'!N81)</f>
        <v>7.5</v>
      </c>
      <c r="M17" s="100">
        <f ca="1">SUM('Mai 2016'!$O$83)</f>
        <v>848</v>
      </c>
      <c r="N17" s="75">
        <f>SUM('Mai 2016'!P81)</f>
        <v>40.25</v>
      </c>
      <c r="O17" s="100">
        <f ca="1">SUM('Mai 2016'!$Q$83)</f>
        <v>4665</v>
      </c>
      <c r="P17" s="98">
        <f>SUM('Mai 2016'!R81)</f>
        <v>2</v>
      </c>
      <c r="Q17" s="100">
        <f ca="1">SUM('Mai 2016'!$S$83)</f>
        <v>280</v>
      </c>
      <c r="R17" s="120"/>
      <c r="S17" s="100"/>
      <c r="T17" s="143"/>
      <c r="U17" s="129">
        <f t="shared" ca="1" si="0"/>
        <v>18586.75</v>
      </c>
    </row>
    <row r="18" spans="1:22" ht="15" customHeight="1" x14ac:dyDescent="0.2">
      <c r="A18" s="95">
        <v>42522</v>
      </c>
      <c r="B18" s="75">
        <v>17.5</v>
      </c>
      <c r="C18" s="100">
        <v>2450</v>
      </c>
      <c r="D18" s="75">
        <f>SUM('Juni 2016'!F82)</f>
        <v>0</v>
      </c>
      <c r="E18" s="100">
        <f ca="1">SUM('Juni 2016'!$G$84)</f>
        <v>0</v>
      </c>
      <c r="F18" s="75">
        <f>SUM('Juni 2016'!H82)</f>
        <v>243.5</v>
      </c>
      <c r="G18" s="120">
        <f ca="1">SUM('Juni 2016'!$I$84)</f>
        <v>21701.25</v>
      </c>
      <c r="H18" s="75">
        <f>SUM('Juni 2016'!J82)</f>
        <v>11.5</v>
      </c>
      <c r="I18" s="100">
        <f ca="1">SUM('Juni 2016'!$K$84)</f>
        <v>1150</v>
      </c>
      <c r="J18" s="75">
        <f>SUM('Juni 2016'!L82)</f>
        <v>33.25</v>
      </c>
      <c r="K18" s="120">
        <f ca="1">SUM('Juni 2016'!$M$84)</f>
        <v>1975.5</v>
      </c>
      <c r="L18" s="75">
        <f>SUM('Juni 2016'!N82)</f>
        <v>7.5</v>
      </c>
      <c r="M18" s="100">
        <f ca="1">SUM('Juni 2016'!$O$84)</f>
        <v>1050</v>
      </c>
      <c r="N18" s="75">
        <f>SUM('Juni 2016'!P82)</f>
        <v>91</v>
      </c>
      <c r="O18" s="100">
        <f ca="1">SUM('Juni 2016'!$Q$84)</f>
        <v>5330</v>
      </c>
      <c r="P18" s="98">
        <f>SUM('Juni 2016'!R82)</f>
        <v>10</v>
      </c>
      <c r="Q18" s="100">
        <f ca="1">SUM('Juni 2016'!$S$84)</f>
        <v>1400</v>
      </c>
      <c r="R18" s="120"/>
      <c r="S18" s="100"/>
      <c r="T18" s="143"/>
      <c r="U18" s="129">
        <f t="shared" ca="1" si="0"/>
        <v>35056.75</v>
      </c>
    </row>
    <row r="19" spans="1:22" ht="15" customHeight="1" x14ac:dyDescent="0.2">
      <c r="A19" s="95">
        <v>42552</v>
      </c>
      <c r="B19" s="75">
        <v>13.25</v>
      </c>
      <c r="C19" s="100">
        <v>1815</v>
      </c>
      <c r="D19" s="75">
        <f>SUM(Juli2016!F82)</f>
        <v>0</v>
      </c>
      <c r="E19" s="100">
        <f ca="1">SUM(Juli2016!$G$84)</f>
        <v>0</v>
      </c>
      <c r="F19" s="75">
        <f>SUM(Juli2016!H82)</f>
        <v>173.75</v>
      </c>
      <c r="G19" s="120">
        <f ca="1">SUM(Juli2016!$I$84)</f>
        <v>20562</v>
      </c>
      <c r="H19" s="75">
        <f>SUM(Juli2016!J82)</f>
        <v>8.25</v>
      </c>
      <c r="I19" s="100">
        <v>825</v>
      </c>
      <c r="J19" s="75">
        <f>SUM(Juli2016!L82)</f>
        <v>116</v>
      </c>
      <c r="K19" s="120">
        <f ca="1">SUM(Juli2016!$M$84)</f>
        <v>8368.5</v>
      </c>
      <c r="L19" s="75">
        <f>SUM(Juli2016!N82)</f>
        <v>0</v>
      </c>
      <c r="M19" s="100">
        <f ca="1">SUM(Juli2016!$O$84)</f>
        <v>0</v>
      </c>
      <c r="N19" s="75">
        <f>SUM(Juli2016!P82)</f>
        <v>114</v>
      </c>
      <c r="O19" s="100">
        <f ca="1">SUM(Juli2016!$Q$84)</f>
        <v>10412.5</v>
      </c>
      <c r="P19" s="98">
        <f>SUM(Juli2016!R82)</f>
        <v>6</v>
      </c>
      <c r="Q19" s="100">
        <f ca="1">SUM(Juli2016!$S$84)</f>
        <v>840</v>
      </c>
      <c r="R19" s="120"/>
      <c r="S19" s="100"/>
      <c r="T19" s="143"/>
      <c r="U19" s="129">
        <f t="shared" ca="1" si="0"/>
        <v>42823</v>
      </c>
    </row>
    <row r="20" spans="1:22" ht="15" customHeight="1" x14ac:dyDescent="0.2">
      <c r="A20" s="95">
        <v>42583</v>
      </c>
      <c r="B20" s="75">
        <v>19.5</v>
      </c>
      <c r="C20" s="100">
        <v>2630</v>
      </c>
      <c r="D20" s="75">
        <f>SUM(August2016!F85)</f>
        <v>0</v>
      </c>
      <c r="E20" s="100">
        <f ca="1">SUM(August2016!$G$87)</f>
        <v>0</v>
      </c>
      <c r="F20" s="75">
        <f>SUM(August2016!H85)</f>
        <v>128.75</v>
      </c>
      <c r="G20" s="120">
        <f ca="1">SUM(August2016!$I$87)</f>
        <v>13360</v>
      </c>
      <c r="H20" s="75">
        <f>SUM(August2016!J85)</f>
        <v>1</v>
      </c>
      <c r="I20" s="100">
        <f ca="1">SUM(August2016!$K$87)</f>
        <v>100</v>
      </c>
      <c r="J20" s="75">
        <f>SUM(August2016!L85)</f>
        <v>36.75</v>
      </c>
      <c r="K20" s="120">
        <f ca="1">SUM(August2016!$M$87)</f>
        <v>3121.75</v>
      </c>
      <c r="L20" s="75">
        <f>SUM(August2016!N85)</f>
        <v>0</v>
      </c>
      <c r="M20" s="100">
        <f>SUM(August2016!$P$87)</f>
        <v>0</v>
      </c>
      <c r="N20" s="75">
        <f>SUM(August2016!P85)</f>
        <v>204</v>
      </c>
      <c r="O20" s="100">
        <f ca="1">SUM(August2016!$Q$87)</f>
        <v>14408.75</v>
      </c>
      <c r="P20" s="98">
        <f>SUM(August2016!R85)</f>
        <v>0</v>
      </c>
      <c r="Q20" s="100">
        <f ca="1">SUM(August2016!$S$87)</f>
        <v>0</v>
      </c>
      <c r="R20" s="120"/>
      <c r="S20" s="100"/>
      <c r="T20" s="143"/>
      <c r="U20" s="129">
        <f t="shared" ca="1" si="0"/>
        <v>33620.5</v>
      </c>
    </row>
    <row r="21" spans="1:22" ht="15" customHeight="1" x14ac:dyDescent="0.2">
      <c r="A21" s="95"/>
      <c r="B21" s="75"/>
      <c r="C21" s="100"/>
      <c r="D21" s="75"/>
      <c r="E21" s="100"/>
      <c r="F21" s="75"/>
      <c r="G21" s="120"/>
      <c r="H21" s="75"/>
      <c r="I21" s="100"/>
      <c r="J21" s="75"/>
      <c r="K21" s="120"/>
      <c r="L21" s="75"/>
      <c r="M21" s="100"/>
      <c r="N21" s="75"/>
      <c r="O21" s="100"/>
      <c r="P21" s="98"/>
      <c r="Q21" s="100"/>
      <c r="R21" s="120"/>
      <c r="S21" s="100"/>
      <c r="T21" s="143"/>
      <c r="U21" s="109"/>
    </row>
    <row r="22" spans="1:22" s="62" customFormat="1" ht="15" customHeight="1" x14ac:dyDescent="0.2">
      <c r="A22" s="94" t="s">
        <v>155</v>
      </c>
      <c r="B22" s="76">
        <f>SUM(B13:B21)</f>
        <v>73.25</v>
      </c>
      <c r="C22" s="77"/>
      <c r="D22" s="76">
        <f>SUM(D13:D21)</f>
        <v>62.5</v>
      </c>
      <c r="E22" s="77"/>
      <c r="F22" s="96">
        <f>SUM(F13:F21)</f>
        <v>741</v>
      </c>
      <c r="G22" s="96"/>
      <c r="H22" s="76">
        <f>SUM(H13:H21)</f>
        <v>32</v>
      </c>
      <c r="I22" s="77"/>
      <c r="J22" s="96">
        <f>SUM(J13:J21)</f>
        <v>221.75</v>
      </c>
      <c r="K22" s="96"/>
      <c r="L22" s="76">
        <f>SUM(L13:L21)</f>
        <v>121.75</v>
      </c>
      <c r="M22" s="77"/>
      <c r="N22" s="76">
        <f>SUM(L22:M22)</f>
        <v>121.75</v>
      </c>
      <c r="O22" s="77"/>
      <c r="P22" s="96">
        <f>SUM(P14:P21)</f>
        <v>47</v>
      </c>
      <c r="Q22" s="101"/>
      <c r="R22" s="96"/>
      <c r="S22" s="140"/>
      <c r="T22" s="77"/>
      <c r="U22" s="77"/>
      <c r="V22" s="114"/>
    </row>
    <row r="23" spans="1:22" ht="4.5" customHeight="1" x14ac:dyDescent="0.2">
      <c r="A23" s="87"/>
      <c r="B23" s="78"/>
      <c r="C23" s="79"/>
      <c r="D23" s="78"/>
      <c r="E23" s="79"/>
      <c r="F23" s="70"/>
      <c r="G23" s="70"/>
      <c r="H23" s="78"/>
      <c r="I23" s="79"/>
      <c r="J23" s="70"/>
      <c r="K23" s="70"/>
      <c r="L23" s="78"/>
      <c r="M23" s="79"/>
      <c r="N23" s="78"/>
      <c r="O23" s="79"/>
      <c r="P23" s="70"/>
      <c r="Q23" s="70"/>
      <c r="R23" s="70"/>
      <c r="S23" s="70"/>
      <c r="T23" s="70"/>
      <c r="U23" s="70"/>
      <c r="V23" s="115"/>
    </row>
    <row r="24" spans="1:22" ht="15" customHeight="1" x14ac:dyDescent="0.2">
      <c r="A24" s="92" t="s">
        <v>289</v>
      </c>
      <c r="B24" s="80"/>
      <c r="C24" s="136">
        <f>SUM(C13:C23)</f>
        <v>9425</v>
      </c>
      <c r="D24" s="80"/>
      <c r="E24" s="136">
        <f ca="1">SUM(E13:E21)</f>
        <v>6742</v>
      </c>
      <c r="F24" s="137"/>
      <c r="G24" s="137">
        <f ca="1">SUM(G13:G23)</f>
        <v>78111.25</v>
      </c>
      <c r="H24" s="138"/>
      <c r="I24" s="136">
        <f ca="1">SUM(I13:I23)</f>
        <v>3334.5</v>
      </c>
      <c r="J24" s="137"/>
      <c r="K24" s="137">
        <f ca="1">SUM(K13:K23)</f>
        <v>15728.5</v>
      </c>
      <c r="L24" s="138"/>
      <c r="M24" s="136">
        <f ca="1">SUM(M13:M23)</f>
        <v>12303</v>
      </c>
      <c r="N24" s="138"/>
      <c r="O24" s="136">
        <f ca="1">SUM(O13:O23)</f>
        <v>49106.25</v>
      </c>
      <c r="P24" s="139"/>
      <c r="Q24" s="144">
        <f ca="1">SUM(Q13:Q20)</f>
        <v>6092.5</v>
      </c>
      <c r="R24" s="145">
        <f>SUM(R13:R21)</f>
        <v>0</v>
      </c>
      <c r="S24" s="145">
        <f>SUM(S13:S21)</f>
        <v>0</v>
      </c>
      <c r="T24" s="144"/>
      <c r="U24" s="81">
        <f ca="1">SUM(C24+E24+G24+I24+K24+M24+O24+Q24+R24+S24)</f>
        <v>180843</v>
      </c>
    </row>
    <row r="25" spans="1:22" ht="15" customHeight="1" x14ac:dyDescent="0.2">
      <c r="A25" s="92" t="s">
        <v>291</v>
      </c>
      <c r="B25" s="80"/>
      <c r="C25" s="136"/>
      <c r="D25" s="80"/>
      <c r="E25" s="136">
        <v>302088.75</v>
      </c>
      <c r="F25" s="137"/>
      <c r="G25" s="137">
        <v>0</v>
      </c>
      <c r="H25" s="138"/>
      <c r="I25" s="136">
        <v>88880.5</v>
      </c>
      <c r="J25" s="137"/>
      <c r="K25" s="137">
        <v>0</v>
      </c>
      <c r="L25" s="138"/>
      <c r="M25" s="136">
        <v>429951.75</v>
      </c>
      <c r="N25" s="138"/>
      <c r="O25" s="136">
        <v>0</v>
      </c>
      <c r="P25" s="139"/>
      <c r="Q25" s="136">
        <v>147328.5</v>
      </c>
      <c r="R25" s="146">
        <v>25274.25</v>
      </c>
      <c r="S25" s="146">
        <v>4509</v>
      </c>
      <c r="T25" s="136">
        <f>3150+6048</f>
        <v>9198</v>
      </c>
      <c r="U25" s="81">
        <f>SUM(E25+G25+I25+K25+M25+O25+Q25+R25+S25+T25)</f>
        <v>1007230.75</v>
      </c>
    </row>
    <row r="26" spans="1:22" ht="15" customHeight="1" x14ac:dyDescent="0.2">
      <c r="A26" s="92" t="s">
        <v>295</v>
      </c>
      <c r="B26" s="80"/>
      <c r="C26" s="136"/>
      <c r="D26" s="80"/>
      <c r="E26" s="136"/>
      <c r="F26" s="137"/>
      <c r="G26" s="137"/>
      <c r="H26" s="138"/>
      <c r="I26" s="136"/>
      <c r="J26" s="137"/>
      <c r="K26" s="137"/>
      <c r="L26" s="138"/>
      <c r="M26" s="136"/>
      <c r="N26" s="138"/>
      <c r="O26" s="136"/>
      <c r="P26" s="139"/>
      <c r="Q26" s="136"/>
      <c r="R26" s="146"/>
      <c r="S26" s="146"/>
      <c r="T26" s="136"/>
      <c r="U26" s="81">
        <f>4947.5</f>
        <v>4947.5</v>
      </c>
    </row>
    <row r="27" spans="1:22" ht="15" customHeight="1" x14ac:dyDescent="0.2">
      <c r="A27" s="92" t="s">
        <v>290</v>
      </c>
      <c r="B27" s="80"/>
      <c r="C27" s="81">
        <f>SUM(C24:C26)</f>
        <v>9425</v>
      </c>
      <c r="D27" s="80"/>
      <c r="E27" s="81">
        <f ca="1">SUM(E24+E25)</f>
        <v>308830.75</v>
      </c>
      <c r="F27" s="97"/>
      <c r="G27" s="97">
        <f ca="1">SUM(G24+G25)</f>
        <v>78111.25</v>
      </c>
      <c r="H27" s="80"/>
      <c r="I27" s="81">
        <f ca="1">SUM(I24:I25)</f>
        <v>92215</v>
      </c>
      <c r="J27" s="97"/>
      <c r="K27" s="97">
        <f ca="1">SUM(K24:K25)</f>
        <v>15728.5</v>
      </c>
      <c r="L27" s="80"/>
      <c r="M27" s="81">
        <f ca="1">SUM(M24:M25)</f>
        <v>442254.75</v>
      </c>
      <c r="N27" s="80"/>
      <c r="O27" s="81">
        <f ca="1">SUM(O24:O25)</f>
        <v>49106.25</v>
      </c>
      <c r="P27" s="102"/>
      <c r="Q27" s="81">
        <f ca="1">SUM(Q24:Q25)</f>
        <v>153421</v>
      </c>
      <c r="R27" s="147">
        <f>SUM(R24:R25)</f>
        <v>25274.25</v>
      </c>
      <c r="S27" s="147">
        <f>SUM(S24:S25)</f>
        <v>4509</v>
      </c>
      <c r="T27" s="81">
        <f>SUM(T25)</f>
        <v>9198</v>
      </c>
      <c r="U27" s="81">
        <f ca="1">SUM(C27+E27+G27+I27+K27+M27+O27+Q27+R27+S27+U26+T27)</f>
        <v>1193021.25</v>
      </c>
    </row>
    <row r="28" spans="1:22" x14ac:dyDescent="0.2">
      <c r="M28" s="103"/>
      <c r="N28" s="161"/>
      <c r="O28" s="161"/>
      <c r="P28" s="161"/>
      <c r="Q28" s="161"/>
      <c r="R28" s="132"/>
      <c r="S28" s="132"/>
      <c r="T28" s="141"/>
      <c r="U28" s="19"/>
    </row>
    <row r="29" spans="1:22" x14ac:dyDescent="0.2">
      <c r="M29" s="161"/>
      <c r="N29" s="161"/>
      <c r="O29" s="161"/>
      <c r="P29" s="161"/>
    </row>
    <row r="30" spans="1:22" x14ac:dyDescent="0.2">
      <c r="A30" s="14"/>
    </row>
    <row r="31" spans="1:22" x14ac:dyDescent="0.2">
      <c r="A31" s="14"/>
    </row>
    <row r="37" spans="21:21" x14ac:dyDescent="0.2">
      <c r="U37" s="21">
        <f>SUM(U35-U34)</f>
        <v>0</v>
      </c>
    </row>
  </sheetData>
  <autoFilter ref="A12:U25"/>
  <mergeCells count="11">
    <mergeCell ref="B10:C10"/>
    <mergeCell ref="M29:P29"/>
    <mergeCell ref="N28:Q28"/>
    <mergeCell ref="D6:H6"/>
    <mergeCell ref="P10:Q10"/>
    <mergeCell ref="D10:E10"/>
    <mergeCell ref="H10:I10"/>
    <mergeCell ref="L10:M10"/>
    <mergeCell ref="N10:O10"/>
    <mergeCell ref="F10:G10"/>
    <mergeCell ref="J10:K10"/>
  </mergeCells>
  <dataValidations count="1">
    <dataValidation type="list" allowBlank="1" showInputMessage="1" showErrorMessage="1" sqref="A13:C26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F13 J14 L14 N14 P14 H15 J15 L15 N15 P15 F17:P17 H16 L16 P16 H13:J13 L13:N13 P13 N18 F19:F20 H19 L19 N19 P19 J19" formula="1"/>
  </ignoredError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W38"/>
  <sheetViews>
    <sheetView tabSelected="1" topLeftCell="A2" zoomScale="110" zoomScaleNormal="110" zoomScaleSheetLayoutView="110" workbookViewId="0">
      <selection activeCell="D30" sqref="D30"/>
    </sheetView>
  </sheetViews>
  <sheetFormatPr baseColWidth="10" defaultRowHeight="12.75" x14ac:dyDescent="0.2"/>
  <cols>
    <col min="1" max="1" width="23" customWidth="1"/>
    <col min="2" max="2" width="9.7109375" style="21" customWidth="1"/>
    <col min="3" max="3" width="10.7109375" style="21" customWidth="1"/>
    <col min="4" max="4" width="9.7109375" style="21" customWidth="1"/>
    <col min="5" max="7" width="10.7109375" style="21" customWidth="1"/>
    <col min="8" max="8" width="9.7109375" style="21" customWidth="1"/>
    <col min="9" max="9" width="10.42578125" style="21" customWidth="1"/>
    <col min="10" max="12" width="9.7109375" style="21" customWidth="1"/>
    <col min="13" max="13" width="11.7109375" style="21" customWidth="1"/>
    <col min="14" max="16" width="9.7109375" style="21" customWidth="1"/>
    <col min="17" max="17" width="10.42578125" style="21" customWidth="1"/>
    <col min="18" max="18" width="14" style="21" customWidth="1"/>
    <col min="19" max="20" width="15.140625" style="21" customWidth="1"/>
    <col min="21" max="21" width="13" style="21" customWidth="1"/>
    <col min="22" max="22" width="12.85546875" style="21" customWidth="1"/>
  </cols>
  <sheetData>
    <row r="1" spans="1:23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10"/>
    </row>
    <row r="2" spans="1:23" s="15" customFormat="1" ht="15" x14ac:dyDescent="0.25">
      <c r="A2" s="2" t="s">
        <v>293</v>
      </c>
      <c r="V2" s="111"/>
    </row>
    <row r="3" spans="1:23" s="15" customFormat="1" ht="14.25" x14ac:dyDescent="0.2">
      <c r="V3" s="111"/>
    </row>
    <row r="4" spans="1:23" s="15" customFormat="1" ht="15" x14ac:dyDescent="0.25">
      <c r="A4" s="2" t="s">
        <v>159</v>
      </c>
      <c r="B4" s="148" t="s">
        <v>63</v>
      </c>
      <c r="C4" s="148"/>
      <c r="D4" s="148"/>
      <c r="E4" s="148"/>
      <c r="F4" s="148"/>
      <c r="G4" s="148"/>
      <c r="H4" s="14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112"/>
    </row>
    <row r="5" spans="1:23" s="15" customFormat="1" ht="8.25" customHeight="1" x14ac:dyDescent="0.25">
      <c r="A5" s="2"/>
      <c r="B5" s="90"/>
      <c r="C5" s="90"/>
      <c r="D5" s="90"/>
      <c r="E5" s="90"/>
      <c r="F5" s="90"/>
      <c r="G5" s="90"/>
      <c r="H5" s="90"/>
      <c r="V5" s="111"/>
    </row>
    <row r="6" spans="1:23" s="15" customFormat="1" ht="15" x14ac:dyDescent="0.25">
      <c r="A6" s="2" t="s">
        <v>160</v>
      </c>
      <c r="B6" s="2" t="s">
        <v>64</v>
      </c>
      <c r="C6" s="2"/>
      <c r="D6" s="154"/>
      <c r="E6" s="154"/>
      <c r="F6" s="154"/>
      <c r="G6" s="154"/>
      <c r="H6" s="15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84"/>
      <c r="V6" s="113" t="s">
        <v>66</v>
      </c>
      <c r="W6" s="8" t="s">
        <v>248</v>
      </c>
    </row>
    <row r="7" spans="1:23" s="15" customFormat="1" ht="15" x14ac:dyDescent="0.25">
      <c r="A7" s="2"/>
      <c r="U7" s="64"/>
      <c r="V7" s="112"/>
    </row>
    <row r="8" spans="1:23" s="8" customFormat="1" ht="15.75" x14ac:dyDescent="0.25">
      <c r="A8" s="7" t="s">
        <v>162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84"/>
      <c r="V8" s="113"/>
    </row>
    <row r="9" spans="1:23" ht="12.75" customHeight="1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3" ht="36.75" customHeight="1" x14ac:dyDescent="0.2">
      <c r="B10" s="155" t="s">
        <v>292</v>
      </c>
      <c r="C10" s="159"/>
      <c r="D10" s="155" t="s">
        <v>265</v>
      </c>
      <c r="E10" s="159"/>
      <c r="F10" s="155" t="s">
        <v>266</v>
      </c>
      <c r="G10" s="159"/>
      <c r="H10" s="155" t="s">
        <v>267</v>
      </c>
      <c r="I10" s="160"/>
      <c r="J10" s="155" t="s">
        <v>269</v>
      </c>
      <c r="K10" s="160"/>
      <c r="L10" s="155" t="s">
        <v>268</v>
      </c>
      <c r="M10" s="160"/>
      <c r="N10" s="155" t="s">
        <v>270</v>
      </c>
      <c r="O10" s="160"/>
      <c r="P10" s="155" t="s">
        <v>196</v>
      </c>
      <c r="Q10" s="162"/>
      <c r="R10" s="149" t="s">
        <v>287</v>
      </c>
      <c r="S10" s="134" t="s">
        <v>288</v>
      </c>
      <c r="T10" s="142" t="s">
        <v>294</v>
      </c>
      <c r="U10" s="133"/>
    </row>
    <row r="11" spans="1:23" ht="3.75" hidden="1" customHeight="1" x14ac:dyDescent="0.2">
      <c r="B11" s="72"/>
      <c r="C11" s="73"/>
      <c r="D11" s="72"/>
      <c r="E11" s="73"/>
      <c r="F11" s="66"/>
      <c r="G11" s="66"/>
      <c r="H11" s="72"/>
      <c r="I11" s="73"/>
      <c r="J11" s="66"/>
      <c r="K11" s="66"/>
      <c r="L11" s="72"/>
      <c r="M11" s="73"/>
      <c r="N11" s="72"/>
      <c r="O11" s="73"/>
      <c r="P11" s="66"/>
      <c r="Q11" s="66"/>
      <c r="R11" s="66"/>
      <c r="S11" s="66"/>
      <c r="T11" s="66"/>
      <c r="U11"/>
    </row>
    <row r="12" spans="1:23" s="1" customFormat="1" ht="31.5" customHeight="1" x14ac:dyDescent="0.2">
      <c r="A12" s="44" t="s">
        <v>195</v>
      </c>
      <c r="B12" s="74" t="s">
        <v>23</v>
      </c>
      <c r="C12" s="46" t="s">
        <v>157</v>
      </c>
      <c r="D12" s="74" t="s">
        <v>23</v>
      </c>
      <c r="E12" s="46" t="s">
        <v>157</v>
      </c>
      <c r="F12" s="119" t="s">
        <v>23</v>
      </c>
      <c r="G12" s="119" t="s">
        <v>157</v>
      </c>
      <c r="H12" s="74" t="s">
        <v>23</v>
      </c>
      <c r="I12" s="46" t="s">
        <v>157</v>
      </c>
      <c r="J12" s="119" t="s">
        <v>23</v>
      </c>
      <c r="K12" s="119" t="s">
        <v>157</v>
      </c>
      <c r="L12" s="74" t="s">
        <v>23</v>
      </c>
      <c r="M12" s="46" t="s">
        <v>157</v>
      </c>
      <c r="N12" s="82" t="s">
        <v>23</v>
      </c>
      <c r="O12" s="13" t="s">
        <v>157</v>
      </c>
      <c r="P12" s="82" t="s">
        <v>23</v>
      </c>
      <c r="Q12" s="12" t="s">
        <v>157</v>
      </c>
      <c r="R12" s="12" t="s">
        <v>157</v>
      </c>
      <c r="S12" s="12" t="s">
        <v>157</v>
      </c>
      <c r="T12" s="12"/>
      <c r="U12" s="61" t="s">
        <v>154</v>
      </c>
      <c r="V12" s="41"/>
    </row>
    <row r="13" spans="1:23" ht="15" customHeight="1" x14ac:dyDescent="0.2">
      <c r="A13" s="95">
        <v>42370</v>
      </c>
      <c r="B13" s="75">
        <v>14.25</v>
      </c>
      <c r="C13" s="100">
        <v>1335</v>
      </c>
      <c r="D13" s="75">
        <f>SUM('Januar 2016'!F79)</f>
        <v>21.5</v>
      </c>
      <c r="E13" s="100">
        <f ca="1">SUM('Januar 2016'!$G$81)</f>
        <v>2251</v>
      </c>
      <c r="F13" s="75">
        <f>SUM('Januar 2016'!H79)</f>
        <v>8</v>
      </c>
      <c r="G13" s="120">
        <f ca="1">SUM('Januar 2016'!$I$81)</f>
        <v>1120</v>
      </c>
      <c r="H13" s="75">
        <f>SUM('Januar 2016'!J79)</f>
        <v>1</v>
      </c>
      <c r="I13" s="100">
        <f ca="1">SUM('Januar 2016'!$K$81)</f>
        <v>140</v>
      </c>
      <c r="J13" s="75">
        <f>SUM('Januar 2016'!L79)</f>
        <v>2.25</v>
      </c>
      <c r="K13" s="120">
        <f ca="1">SUM('Januar 2016'!$M$81)</f>
        <v>265.5</v>
      </c>
      <c r="L13" s="75">
        <f>SUM('Januar 2016'!N79)</f>
        <v>56</v>
      </c>
      <c r="M13" s="100">
        <f ca="1">SUM('Januar 2016'!$O$81)</f>
        <v>5170</v>
      </c>
      <c r="N13" s="75">
        <f>SUM('Januar 2016'!P79)</f>
        <v>79</v>
      </c>
      <c r="O13" s="100">
        <f ca="1">SUM('Januar 2016'!$Q$81)</f>
        <v>8440</v>
      </c>
      <c r="P13" s="98">
        <f>SUM('Januar 2016'!R79)</f>
        <v>0</v>
      </c>
      <c r="Q13" s="100">
        <f ca="1">SUM('Januar 2016'!$S$81)</f>
        <v>0</v>
      </c>
      <c r="R13" s="120"/>
      <c r="S13" s="99"/>
      <c r="T13" s="143"/>
      <c r="U13" s="129">
        <f t="shared" ref="U13:U20" ca="1" si="0">C13+E13+G13+I13+K13+M13+O13+Y13+Q13</f>
        <v>18721.5</v>
      </c>
      <c r="V13" s="128"/>
      <c r="W13" s="14"/>
    </row>
    <row r="14" spans="1:23" ht="15" customHeight="1" x14ac:dyDescent="0.2">
      <c r="A14" s="95">
        <v>42401</v>
      </c>
      <c r="B14" s="75"/>
      <c r="C14" s="100"/>
      <c r="D14" s="75">
        <f>SUM('Februar 2016'!F80)</f>
        <v>41</v>
      </c>
      <c r="E14" s="100">
        <f ca="1">SUM('Februar 2016'!$G$82)</f>
        <v>4491</v>
      </c>
      <c r="F14" s="75">
        <f>SUM('Februar 2016'!H80)</f>
        <v>0</v>
      </c>
      <c r="G14" s="120">
        <f ca="1">SUM('Februar 2016'!$I$82)</f>
        <v>0</v>
      </c>
      <c r="H14" s="75">
        <f>SUM('Februar 2016'!J80)</f>
        <v>6.75</v>
      </c>
      <c r="I14" s="100">
        <f ca="1">SUM('Februar 2016'!$K$82)</f>
        <v>769.5</v>
      </c>
      <c r="J14" s="75">
        <f>SUM('Februar 2016'!L80)</f>
        <v>0</v>
      </c>
      <c r="K14" s="120">
        <f ca="1">SUM('Februar 2016'!$M$82)</f>
        <v>0</v>
      </c>
      <c r="L14" s="75">
        <f>SUM('Februar 2016'!N80)</f>
        <v>50.75</v>
      </c>
      <c r="M14" s="100">
        <f ca="1">SUM('Februar 2016'!$O$82)</f>
        <v>5235</v>
      </c>
      <c r="N14" s="75">
        <f>SUM('Februar 2016'!P80)</f>
        <v>0</v>
      </c>
      <c r="O14" s="100">
        <f ca="1">SUM('Februar 2016'!$Q$82)</f>
        <v>0</v>
      </c>
      <c r="P14" s="98">
        <f>SUM('Februar 2016'!R80)</f>
        <v>28</v>
      </c>
      <c r="Q14" s="100">
        <f ca="1">SUM('Februar 2016'!$S$82)</f>
        <v>3432.5</v>
      </c>
      <c r="R14" s="120"/>
      <c r="S14" s="100"/>
      <c r="T14" s="143"/>
      <c r="U14" s="129">
        <f t="shared" ca="1" si="0"/>
        <v>13928</v>
      </c>
    </row>
    <row r="15" spans="1:23" ht="15" customHeight="1" x14ac:dyDescent="0.2">
      <c r="A15" s="95">
        <v>42430</v>
      </c>
      <c r="B15" s="75">
        <v>0.75</v>
      </c>
      <c r="C15" s="100">
        <v>75</v>
      </c>
      <c r="D15" s="75">
        <f>SUM('März 2016'!F80)</f>
        <v>0</v>
      </c>
      <c r="E15" s="100">
        <f ca="1">SUM('März 2016'!$G$82)</f>
        <v>0</v>
      </c>
      <c r="F15" s="75">
        <v>46.5</v>
      </c>
      <c r="G15" s="120">
        <v>6002.5</v>
      </c>
      <c r="H15" s="75">
        <f>SUM('März 2016'!J80)</f>
        <v>0</v>
      </c>
      <c r="I15" s="100">
        <f ca="1">SUM('März 2016'!$K$82)</f>
        <v>0</v>
      </c>
      <c r="J15" s="75">
        <f>SUM('März 2016'!L80)</f>
        <v>1.75</v>
      </c>
      <c r="K15" s="120">
        <f ca="1">SUM('März 2016'!$M$82)</f>
        <v>175</v>
      </c>
      <c r="L15" s="75">
        <f>SUM('März 2016'!N80)</f>
        <v>0</v>
      </c>
      <c r="M15" s="100">
        <f ca="1">SUM('März 2016'!$O$82)</f>
        <v>0</v>
      </c>
      <c r="N15" s="75">
        <f>SUM('März 2016'!P80)</f>
        <v>34.75</v>
      </c>
      <c r="O15" s="100">
        <f ca="1">SUM('März 2016'!$Q$82)</f>
        <v>3835</v>
      </c>
      <c r="P15" s="98">
        <f>SUM('März 2016'!R80)</f>
        <v>1</v>
      </c>
      <c r="Q15" s="100">
        <f ca="1">SUM('März 2016'!$S$82)</f>
        <v>140</v>
      </c>
      <c r="R15" s="120"/>
      <c r="S15" s="100"/>
      <c r="T15" s="143"/>
      <c r="U15" s="129">
        <f t="shared" ca="1" si="0"/>
        <v>10227.5</v>
      </c>
    </row>
    <row r="16" spans="1:23" ht="15" customHeight="1" x14ac:dyDescent="0.2">
      <c r="A16" s="95">
        <v>42461</v>
      </c>
      <c r="B16" s="75">
        <v>3.5</v>
      </c>
      <c r="C16" s="100">
        <v>490</v>
      </c>
      <c r="D16" s="75">
        <f>SUM('April 2016'!F80)</f>
        <v>0</v>
      </c>
      <c r="E16" s="100">
        <f ca="1">SUM('April 2016'!$G$82)</f>
        <v>0</v>
      </c>
      <c r="F16" s="75">
        <v>47.25</v>
      </c>
      <c r="G16" s="120">
        <v>5374</v>
      </c>
      <c r="H16" s="75">
        <f>SUM('April 2016'!J80)</f>
        <v>0</v>
      </c>
      <c r="I16" s="100">
        <f ca="1">SUM('April 2016'!$K$82)</f>
        <v>0</v>
      </c>
      <c r="J16" s="75">
        <v>0</v>
      </c>
      <c r="K16" s="120">
        <v>0</v>
      </c>
      <c r="L16" s="75">
        <f>SUM('April 2016'!N80)</f>
        <v>0</v>
      </c>
      <c r="M16" s="100">
        <f ca="1">SUM('April 2016'!$O$82)</f>
        <v>0</v>
      </c>
      <c r="N16" s="75">
        <v>18.75</v>
      </c>
      <c r="O16" s="100">
        <v>2015</v>
      </c>
      <c r="P16" s="98">
        <f>SUM('April 2016'!R80)</f>
        <v>0</v>
      </c>
      <c r="Q16" s="100">
        <f ca="1">SUM('April 2016'!$S$82)</f>
        <v>0</v>
      </c>
      <c r="R16" s="120"/>
      <c r="S16" s="100"/>
      <c r="T16" s="143"/>
      <c r="U16" s="129">
        <f t="shared" ca="1" si="0"/>
        <v>7879</v>
      </c>
    </row>
    <row r="17" spans="1:22" ht="15" customHeight="1" x14ac:dyDescent="0.2">
      <c r="A17" s="95">
        <v>42491</v>
      </c>
      <c r="B17" s="75">
        <v>4.5</v>
      </c>
      <c r="C17" s="100">
        <v>630</v>
      </c>
      <c r="D17" s="75">
        <f>SUM('Mai 2016'!F81)</f>
        <v>0</v>
      </c>
      <c r="E17" s="100">
        <f ca="1">SUM('Mai 2016'!$G$83)</f>
        <v>0</v>
      </c>
      <c r="F17" s="75">
        <f>SUM('Mai 2016'!H81)</f>
        <v>93.25</v>
      </c>
      <c r="G17" s="120">
        <f ca="1">SUM('Mai 2016'!$I$83)</f>
        <v>9991.5</v>
      </c>
      <c r="H17" s="75">
        <f>SUM('Mai 2016'!J81)</f>
        <v>3.5</v>
      </c>
      <c r="I17" s="100">
        <f ca="1">SUM('Mai 2016'!$K$83)</f>
        <v>350</v>
      </c>
      <c r="J17" s="75">
        <f>SUM('Mai 2016'!L81)</f>
        <v>31.75</v>
      </c>
      <c r="K17" s="120">
        <f ca="1">SUM('Mai 2016'!$M$83)</f>
        <v>1822.25</v>
      </c>
      <c r="L17" s="75">
        <f>SUM('Mai 2016'!N81)</f>
        <v>7.5</v>
      </c>
      <c r="M17" s="100">
        <f ca="1">SUM('Mai 2016'!$O$83)</f>
        <v>848</v>
      </c>
      <c r="N17" s="75">
        <f>SUM('Mai 2016'!P81)</f>
        <v>40.25</v>
      </c>
      <c r="O17" s="100">
        <f ca="1">SUM('Mai 2016'!$Q$83)</f>
        <v>4665</v>
      </c>
      <c r="P17" s="98">
        <f>SUM('Mai 2016'!R81)</f>
        <v>2</v>
      </c>
      <c r="Q17" s="100">
        <f ca="1">SUM('Mai 2016'!$S$83)</f>
        <v>280</v>
      </c>
      <c r="R17" s="120"/>
      <c r="S17" s="100"/>
      <c r="T17" s="143"/>
      <c r="U17" s="129">
        <f t="shared" ca="1" si="0"/>
        <v>18586.75</v>
      </c>
    </row>
    <row r="18" spans="1:22" ht="15" customHeight="1" x14ac:dyDescent="0.2">
      <c r="A18" s="95">
        <v>42522</v>
      </c>
      <c r="B18" s="75">
        <v>17.5</v>
      </c>
      <c r="C18" s="100">
        <v>2450</v>
      </c>
      <c r="D18" s="75">
        <f>SUM('Juni 2016'!F82)</f>
        <v>0</v>
      </c>
      <c r="E18" s="100">
        <f ca="1">SUM('Juni 2016'!$G$84)</f>
        <v>0</v>
      </c>
      <c r="F18" s="75">
        <f>SUM('Juni 2016'!H82)</f>
        <v>243.5</v>
      </c>
      <c r="G18" s="120">
        <f ca="1">SUM('Juni 2016'!$I$84)</f>
        <v>21701.25</v>
      </c>
      <c r="H18" s="75">
        <f>SUM('Juni 2016'!J82)</f>
        <v>11.5</v>
      </c>
      <c r="I18" s="100">
        <f ca="1">SUM('Juni 2016'!$K$84)</f>
        <v>1150</v>
      </c>
      <c r="J18" s="75">
        <f>SUM('Juni 2016'!L82)</f>
        <v>33.25</v>
      </c>
      <c r="K18" s="120">
        <f ca="1">SUM('Juni 2016'!$M$84)</f>
        <v>1975.5</v>
      </c>
      <c r="L18" s="75">
        <f>SUM('Juni 2016'!N82)</f>
        <v>7.5</v>
      </c>
      <c r="M18" s="100">
        <f ca="1">SUM('Juni 2016'!$O$84)</f>
        <v>1050</v>
      </c>
      <c r="N18" s="75">
        <f>SUM('Juni 2016'!P82)</f>
        <v>91</v>
      </c>
      <c r="O18" s="100">
        <f ca="1">SUM('Juni 2016'!$Q$84)</f>
        <v>5330</v>
      </c>
      <c r="P18" s="98">
        <f>SUM('Juni 2016'!R82)</f>
        <v>10</v>
      </c>
      <c r="Q18" s="100">
        <f ca="1">SUM('Juni 2016'!$S$84)</f>
        <v>1400</v>
      </c>
      <c r="R18" s="120"/>
      <c r="S18" s="100"/>
      <c r="T18" s="143"/>
      <c r="U18" s="129">
        <f t="shared" ca="1" si="0"/>
        <v>35056.75</v>
      </c>
    </row>
    <row r="19" spans="1:22" ht="15" customHeight="1" x14ac:dyDescent="0.2">
      <c r="A19" s="95">
        <v>42552</v>
      </c>
      <c r="B19" s="75">
        <v>13.25</v>
      </c>
      <c r="C19" s="100">
        <v>1815</v>
      </c>
      <c r="D19" s="75">
        <f>SUM(Juli2016!F82)</f>
        <v>0</v>
      </c>
      <c r="E19" s="100">
        <f ca="1">SUM(Juli2016!$G$84)</f>
        <v>0</v>
      </c>
      <c r="F19" s="75">
        <f>SUM(Juli2016!H82)</f>
        <v>173.75</v>
      </c>
      <c r="G19" s="120">
        <f ca="1">SUM(Juli2016!$I$84)</f>
        <v>20562</v>
      </c>
      <c r="H19" s="75">
        <f>SUM(Juli2016!J82)</f>
        <v>8.25</v>
      </c>
      <c r="I19" s="100">
        <v>825</v>
      </c>
      <c r="J19" s="75">
        <f>SUM(Juli2016!L82)</f>
        <v>116</v>
      </c>
      <c r="K19" s="120">
        <f ca="1">SUM(Juli2016!$M$84)</f>
        <v>8368.5</v>
      </c>
      <c r="L19" s="75">
        <f>SUM(Juli2016!N82)</f>
        <v>0</v>
      </c>
      <c r="M19" s="100">
        <f ca="1">SUM(Juli2016!$O$84)</f>
        <v>0</v>
      </c>
      <c r="N19" s="75">
        <f>SUM(Juli2016!P82)</f>
        <v>114</v>
      </c>
      <c r="O19" s="100">
        <f ca="1">SUM(Juli2016!$Q$84)</f>
        <v>10412.5</v>
      </c>
      <c r="P19" s="98">
        <f>SUM(Juli2016!R82)</f>
        <v>6</v>
      </c>
      <c r="Q19" s="100">
        <f ca="1">SUM(Juli2016!$S$84)</f>
        <v>840</v>
      </c>
      <c r="R19" s="120"/>
      <c r="S19" s="100"/>
      <c r="T19" s="143"/>
      <c r="U19" s="129">
        <f t="shared" ca="1" si="0"/>
        <v>42823</v>
      </c>
    </row>
    <row r="20" spans="1:22" ht="15" customHeight="1" x14ac:dyDescent="0.2">
      <c r="A20" s="95">
        <v>42583</v>
      </c>
      <c r="B20" s="75">
        <v>19.5</v>
      </c>
      <c r="C20" s="100">
        <v>2630</v>
      </c>
      <c r="D20" s="75">
        <f>SUM(August2016!F85)</f>
        <v>0</v>
      </c>
      <c r="E20" s="100">
        <f ca="1">SUM(August2016!$G$87)</f>
        <v>0</v>
      </c>
      <c r="F20" s="75">
        <f>SUM(August2016!H85)</f>
        <v>128.75</v>
      </c>
      <c r="G20" s="120">
        <f ca="1">SUM(August2016!$I$87)</f>
        <v>13360</v>
      </c>
      <c r="H20" s="75">
        <f>SUM(August2016!J85)</f>
        <v>1</v>
      </c>
      <c r="I20" s="100">
        <f ca="1">SUM(August2016!$K$87)</f>
        <v>100</v>
      </c>
      <c r="J20" s="75">
        <f>SUM(August2016!L85)</f>
        <v>36.75</v>
      </c>
      <c r="K20" s="120">
        <f ca="1">SUM(August2016!$M$87)</f>
        <v>3121.75</v>
      </c>
      <c r="L20" s="75">
        <f>SUM(August2016!N85)</f>
        <v>0</v>
      </c>
      <c r="M20" s="100">
        <f>SUM(August2016!$P$87)</f>
        <v>0</v>
      </c>
      <c r="N20" s="75">
        <f>SUM(August2016!P85)</f>
        <v>204</v>
      </c>
      <c r="O20" s="100">
        <f ca="1">SUM(August2016!$Q$87)</f>
        <v>14408.75</v>
      </c>
      <c r="P20" s="98">
        <f>SUM(August2016!R85)</f>
        <v>0</v>
      </c>
      <c r="Q20" s="100">
        <f ca="1">SUM(August2016!$S$87)</f>
        <v>0</v>
      </c>
      <c r="R20" s="120"/>
      <c r="S20" s="100"/>
      <c r="T20" s="143"/>
      <c r="U20" s="129">
        <f t="shared" ca="1" si="0"/>
        <v>33620.5</v>
      </c>
    </row>
    <row r="21" spans="1:22" ht="15" customHeight="1" x14ac:dyDescent="0.2">
      <c r="A21" s="95"/>
      <c r="B21" s="75"/>
      <c r="C21" s="100"/>
      <c r="D21" s="75"/>
      <c r="E21" s="100"/>
      <c r="F21" s="75"/>
      <c r="G21" s="120"/>
      <c r="H21" s="75"/>
      <c r="I21" s="100"/>
      <c r="J21" s="75"/>
      <c r="K21" s="120"/>
      <c r="L21" s="75"/>
      <c r="M21" s="100"/>
      <c r="N21" s="75"/>
      <c r="O21" s="100"/>
      <c r="P21" s="98"/>
      <c r="Q21" s="100"/>
      <c r="R21" s="120"/>
      <c r="S21" s="100"/>
      <c r="T21" s="143"/>
      <c r="U21" s="109"/>
    </row>
    <row r="22" spans="1:22" s="62" customFormat="1" ht="15" customHeight="1" x14ac:dyDescent="0.2">
      <c r="A22" s="94" t="s">
        <v>155</v>
      </c>
      <c r="B22" s="76">
        <f>SUM(B13:B21)</f>
        <v>73.25</v>
      </c>
      <c r="C22" s="77"/>
      <c r="D22" s="76">
        <f>SUM(D13:D21)</f>
        <v>62.5</v>
      </c>
      <c r="E22" s="77"/>
      <c r="F22" s="96">
        <f>SUM(F13:F21)</f>
        <v>741</v>
      </c>
      <c r="G22" s="96"/>
      <c r="H22" s="76">
        <f>SUM(H13:H21)</f>
        <v>32</v>
      </c>
      <c r="I22" s="77"/>
      <c r="J22" s="96">
        <f>SUM(J13:J21)</f>
        <v>221.75</v>
      </c>
      <c r="K22" s="96"/>
      <c r="L22" s="76">
        <f>SUM(L13:L21)</f>
        <v>121.75</v>
      </c>
      <c r="M22" s="77"/>
      <c r="N22" s="76">
        <f>SUM(L22:M22)</f>
        <v>121.75</v>
      </c>
      <c r="O22" s="77"/>
      <c r="P22" s="96">
        <f>SUM(P14:P21)</f>
        <v>47</v>
      </c>
      <c r="Q22" s="101"/>
      <c r="R22" s="96"/>
      <c r="S22" s="140"/>
      <c r="T22" s="77"/>
      <c r="U22" s="77"/>
      <c r="V22" s="114"/>
    </row>
    <row r="23" spans="1:22" ht="4.5" customHeight="1" x14ac:dyDescent="0.2">
      <c r="A23" s="87"/>
      <c r="B23" s="78"/>
      <c r="C23" s="79"/>
      <c r="D23" s="78"/>
      <c r="E23" s="79"/>
      <c r="F23" s="70"/>
      <c r="G23" s="70"/>
      <c r="H23" s="78"/>
      <c r="I23" s="79"/>
      <c r="J23" s="70"/>
      <c r="K23" s="70"/>
      <c r="L23" s="78"/>
      <c r="M23" s="79"/>
      <c r="N23" s="78"/>
      <c r="O23" s="79"/>
      <c r="P23" s="70"/>
      <c r="Q23" s="70"/>
      <c r="R23" s="70"/>
      <c r="S23" s="70"/>
      <c r="T23" s="70"/>
      <c r="U23" s="70"/>
      <c r="V23" s="115"/>
    </row>
    <row r="24" spans="1:22" ht="15" customHeight="1" x14ac:dyDescent="0.2">
      <c r="A24" s="92" t="s">
        <v>289</v>
      </c>
      <c r="B24" s="80"/>
      <c r="C24" s="136">
        <f>SUM(C13:C23)</f>
        <v>9425</v>
      </c>
      <c r="D24" s="80"/>
      <c r="E24" s="136">
        <f ca="1">SUM(E13:E21)</f>
        <v>6742</v>
      </c>
      <c r="F24" s="137"/>
      <c r="G24" s="137">
        <f ca="1">SUM(G13:G23)</f>
        <v>78111.25</v>
      </c>
      <c r="H24" s="138"/>
      <c r="I24" s="136">
        <f ca="1">SUM(I13:I23)</f>
        <v>3334.5</v>
      </c>
      <c r="J24" s="137"/>
      <c r="K24" s="137">
        <f ca="1">SUM(K13:K23)</f>
        <v>15728.5</v>
      </c>
      <c r="L24" s="138"/>
      <c r="M24" s="136">
        <f ca="1">SUM(M13:M23)</f>
        <v>12303</v>
      </c>
      <c r="N24" s="138"/>
      <c r="O24" s="136">
        <f ca="1">SUM(O13:O23)</f>
        <v>49106.25</v>
      </c>
      <c r="P24" s="139"/>
      <c r="Q24" s="144">
        <f ca="1">SUM(Q13:Q20)</f>
        <v>6092.5</v>
      </c>
      <c r="R24" s="145">
        <f>SUM(R13:R21)</f>
        <v>0</v>
      </c>
      <c r="S24" s="145">
        <f>SUM(S13:S21)</f>
        <v>0</v>
      </c>
      <c r="T24" s="144"/>
      <c r="U24" s="81">
        <f ca="1">SUM(C24+E24+G24+I24+K24+M24+O24+Q24+R24+S24)</f>
        <v>180843</v>
      </c>
    </row>
    <row r="25" spans="1:22" ht="15" customHeight="1" x14ac:dyDescent="0.2">
      <c r="A25" s="92" t="s">
        <v>291</v>
      </c>
      <c r="B25" s="80"/>
      <c r="C25" s="136">
        <v>47263</v>
      </c>
      <c r="D25" s="80"/>
      <c r="E25" s="136">
        <v>229417</v>
      </c>
      <c r="F25" s="137"/>
      <c r="G25" s="137">
        <v>0</v>
      </c>
      <c r="H25" s="138"/>
      <c r="I25" s="136">
        <v>70675</v>
      </c>
      <c r="J25" s="137"/>
      <c r="K25" s="137">
        <v>0</v>
      </c>
      <c r="L25" s="138"/>
      <c r="M25" s="136">
        <v>403960</v>
      </c>
      <c r="N25" s="138"/>
      <c r="O25" s="136">
        <v>0</v>
      </c>
      <c r="P25" s="139"/>
      <c r="Q25" s="136">
        <v>146654</v>
      </c>
      <c r="R25" s="146">
        <v>25312</v>
      </c>
      <c r="S25" s="146">
        <v>4509</v>
      </c>
      <c r="T25" s="136">
        <f>3150+6048</f>
        <v>9198</v>
      </c>
      <c r="U25" s="81">
        <f>SUM(C25+E25+G25+I25+K25+M25+O25+Q25+R25+S25+T25)</f>
        <v>936988</v>
      </c>
    </row>
    <row r="26" spans="1:22" ht="15" customHeight="1" x14ac:dyDescent="0.2">
      <c r="A26" s="92" t="s">
        <v>296</v>
      </c>
      <c r="B26" s="80"/>
      <c r="C26" s="136"/>
      <c r="D26" s="80"/>
      <c r="E26" s="136">
        <v>10000</v>
      </c>
      <c r="F26" s="137"/>
      <c r="G26" s="137"/>
      <c r="H26" s="138"/>
      <c r="I26" s="136">
        <v>5000</v>
      </c>
      <c r="J26" s="137"/>
      <c r="K26" s="137"/>
      <c r="L26" s="138"/>
      <c r="M26" s="136">
        <v>15000</v>
      </c>
      <c r="N26" s="138"/>
      <c r="O26" s="136"/>
      <c r="P26" s="139"/>
      <c r="Q26" s="136"/>
      <c r="R26" s="146"/>
      <c r="S26" s="146"/>
      <c r="T26" s="136"/>
      <c r="U26" s="81">
        <f>SUM(C26+E26+G26+I26+K26+M26+O26+Q26+R26+S26+T26)</f>
        <v>30000</v>
      </c>
    </row>
    <row r="27" spans="1:22" ht="15" customHeight="1" x14ac:dyDescent="0.2">
      <c r="A27" s="92" t="s">
        <v>295</v>
      </c>
      <c r="B27" s="80"/>
      <c r="C27" s="136"/>
      <c r="D27" s="80"/>
      <c r="E27" s="136">
        <v>1364.2</v>
      </c>
      <c r="F27" s="137"/>
      <c r="G27" s="137"/>
      <c r="H27" s="138"/>
      <c r="I27" s="136">
        <v>282.10000000000002</v>
      </c>
      <c r="J27" s="137"/>
      <c r="K27" s="137"/>
      <c r="L27" s="138"/>
      <c r="M27" s="136">
        <v>2253.5500000000002</v>
      </c>
      <c r="N27" s="138"/>
      <c r="O27" s="136"/>
      <c r="P27" s="139"/>
      <c r="Q27" s="136">
        <v>916.2</v>
      </c>
      <c r="R27" s="146"/>
      <c r="S27" s="146"/>
      <c r="T27" s="136">
        <v>131.44999999999999</v>
      </c>
      <c r="U27" s="81">
        <f>SUM(C27+E27+G27+I27+K27+M27+O27+Q27+R27+S27+T27)</f>
        <v>4947.5</v>
      </c>
    </row>
    <row r="28" spans="1:22" ht="15" customHeight="1" x14ac:dyDescent="0.2">
      <c r="A28" s="92" t="s">
        <v>290</v>
      </c>
      <c r="B28" s="80"/>
      <c r="C28" s="81">
        <f>SUM(C24:C27)</f>
        <v>56688</v>
      </c>
      <c r="D28" s="80"/>
      <c r="E28" s="81">
        <f ca="1">SUM(E24:E27)</f>
        <v>247523.20000000001</v>
      </c>
      <c r="F28" s="97"/>
      <c r="G28" s="81">
        <f ca="1">SUM(G24+G27)</f>
        <v>78111.25</v>
      </c>
      <c r="H28" s="80"/>
      <c r="I28" s="81">
        <f ca="1">SUM(I24:I27)</f>
        <v>79291.600000000006</v>
      </c>
      <c r="J28" s="97"/>
      <c r="K28" s="97">
        <f ca="1">SUM(K24:K27)</f>
        <v>15728.5</v>
      </c>
      <c r="L28" s="80"/>
      <c r="M28" s="81">
        <f ca="1">SUM(M24:M27)</f>
        <v>433516.55</v>
      </c>
      <c r="N28" s="80"/>
      <c r="O28" s="81">
        <f ca="1">SUM(O24:O27)</f>
        <v>49106.25</v>
      </c>
      <c r="P28" s="102"/>
      <c r="Q28" s="81">
        <f ca="1">SUM(Q24:Q27)</f>
        <v>153662.70000000001</v>
      </c>
      <c r="R28" s="147">
        <f>SUM(R24:R27)</f>
        <v>25312</v>
      </c>
      <c r="S28" s="147">
        <f>SUM(S24:S27)</f>
        <v>4509</v>
      </c>
      <c r="T28" s="81">
        <f>SUM(T24:T27)</f>
        <v>9329.4500000000007</v>
      </c>
      <c r="U28" s="81">
        <f ca="1">SUM(C28+E28+G28+I28+K28+M28+O28+Q28+R28+S28+U27+T28)</f>
        <v>1157726</v>
      </c>
    </row>
    <row r="29" spans="1:22" x14ac:dyDescent="0.2">
      <c r="M29" s="103"/>
      <c r="N29" s="161"/>
      <c r="O29" s="161"/>
      <c r="P29" s="161"/>
      <c r="Q29" s="161"/>
      <c r="R29" s="150"/>
      <c r="S29" s="150"/>
      <c r="T29" s="150"/>
      <c r="U29" s="19"/>
    </row>
    <row r="30" spans="1:22" x14ac:dyDescent="0.2">
      <c r="A30" t="s">
        <v>297</v>
      </c>
      <c r="D30" s="128" t="s">
        <v>298</v>
      </c>
      <c r="M30" s="161"/>
      <c r="N30" s="161"/>
      <c r="O30" s="161"/>
      <c r="P30" s="161"/>
    </row>
    <row r="31" spans="1:22" x14ac:dyDescent="0.2">
      <c r="A31" s="14"/>
    </row>
    <row r="32" spans="1:22" x14ac:dyDescent="0.2">
      <c r="A32" s="14"/>
    </row>
    <row r="38" spans="21:21" x14ac:dyDescent="0.2">
      <c r="U38" s="21">
        <f>SUM(U36-U35)</f>
        <v>0</v>
      </c>
    </row>
  </sheetData>
  <autoFilter ref="A12:U25"/>
  <mergeCells count="11">
    <mergeCell ref="J10:K10"/>
    <mergeCell ref="D6:H6"/>
    <mergeCell ref="B10:C10"/>
    <mergeCell ref="D10:E10"/>
    <mergeCell ref="F10:G10"/>
    <mergeCell ref="H10:I10"/>
    <mergeCell ref="L10:M10"/>
    <mergeCell ref="N10:O10"/>
    <mergeCell ref="P10:Q10"/>
    <mergeCell ref="N29:Q29"/>
    <mergeCell ref="M30:P30"/>
  </mergeCells>
  <dataValidations count="1">
    <dataValidation type="list" allowBlank="1" showInputMessage="1" showErrorMessage="1" sqref="A13:C2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6"/>
  <sheetViews>
    <sheetView topLeftCell="A60" zoomScale="130" workbookViewId="0">
      <selection activeCell="K85" sqref="K85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154" t="str">
        <f>IF(Vertragsdaten!B6="","",Vertragsdaten!B6)</f>
        <v>EP SIEP</v>
      </c>
      <c r="B4" s="154"/>
      <c r="C4" s="154"/>
      <c r="D4" s="154"/>
      <c r="E4" s="154"/>
      <c r="F4" s="154"/>
      <c r="G4" s="154"/>
      <c r="H4" s="154"/>
      <c r="I4" s="154"/>
      <c r="J4" s="154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176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4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4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4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4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4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4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4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4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4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4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4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4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4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4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4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4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8</v>
      </c>
      <c r="L48" s="30"/>
      <c r="M48" s="14" t="str">
        <f t="shared" si="0"/>
        <v>Schwyn Timm</v>
      </c>
      <c r="N48" t="s">
        <v>277</v>
      </c>
    </row>
    <row r="49" spans="1:14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4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8</v>
      </c>
      <c r="L50" s="58"/>
      <c r="M50" s="14" t="str">
        <f t="shared" si="0"/>
        <v>Schär Cedric</v>
      </c>
      <c r="N50" t="s">
        <v>277</v>
      </c>
    </row>
    <row r="51" spans="1:14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4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4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4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4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4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4" ht="15" customHeight="1" x14ac:dyDescent="0.2">
      <c r="A57" s="27" t="s">
        <v>166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4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4" ht="15" customHeight="1" x14ac:dyDescent="0.2">
      <c r="A59" s="27" t="s">
        <v>173</v>
      </c>
      <c r="B59" s="28" t="s">
        <v>174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4" ht="15" customHeight="1" x14ac:dyDescent="0.2">
      <c r="A60" s="27" t="s">
        <v>178</v>
      </c>
      <c r="B60" s="28" t="s">
        <v>179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4" ht="15" customHeight="1" x14ac:dyDescent="0.2">
      <c r="A61" s="27" t="s">
        <v>180</v>
      </c>
      <c r="B61" s="28" t="s">
        <v>181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4" ht="15" customHeight="1" x14ac:dyDescent="0.2">
      <c r="A62" s="27" t="s">
        <v>185</v>
      </c>
      <c r="B62" s="28" t="s">
        <v>186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 t="shared" ref="M62" si="1">A62&amp;" "&amp;B62</f>
        <v>Gerber Rigert Beatrice</v>
      </c>
    </row>
    <row r="63" spans="1:14" ht="15" customHeight="1" x14ac:dyDescent="0.2">
      <c r="A63" s="27" t="s">
        <v>189</v>
      </c>
      <c r="B63" s="28" t="s">
        <v>190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4" ht="15" customHeight="1" x14ac:dyDescent="0.2">
      <c r="A64" s="27" t="s">
        <v>192</v>
      </c>
      <c r="B64" s="28" t="s">
        <v>193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198</v>
      </c>
      <c r="B65" s="28" t="s">
        <v>199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201</v>
      </c>
      <c r="B66" s="28" t="s">
        <v>202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204</v>
      </c>
      <c r="B67" s="28" t="s">
        <v>205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213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 t="shared" ref="M68" si="2">A68&amp;" "&amp;B68</f>
        <v>Hagen Stefan</v>
      </c>
    </row>
    <row r="69" spans="1:13" ht="15" customHeight="1" x14ac:dyDescent="0.2">
      <c r="A69" s="27" t="s">
        <v>216</v>
      </c>
      <c r="B69" s="28" t="s">
        <v>217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218</v>
      </c>
      <c r="B70" s="28" t="s">
        <v>219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220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226</v>
      </c>
      <c r="B72" s="28" t="s">
        <v>227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 t="shared" ref="M72" si="3">A72&amp;" "&amp;B72</f>
        <v>Wernli Sebastian</v>
      </c>
    </row>
    <row r="73" spans="1:13" ht="15" customHeight="1" x14ac:dyDescent="0.2">
      <c r="A73" s="27" t="s">
        <v>228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 t="shared" ref="M73" si="4">A73&amp;" "&amp;B73</f>
        <v>Kipfer Cédric</v>
      </c>
    </row>
    <row r="74" spans="1:13" ht="15" customHeight="1" x14ac:dyDescent="0.2">
      <c r="A74" s="27" t="s">
        <v>234</v>
      </c>
      <c r="B74" s="28" t="s">
        <v>235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237</v>
      </c>
      <c r="B75" s="28" t="s">
        <v>236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129</v>
      </c>
      <c r="B76" s="28" t="s">
        <v>240</v>
      </c>
      <c r="C76" s="28"/>
      <c r="D76" s="28" t="s">
        <v>66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242</v>
      </c>
      <c r="B77" s="28" t="s">
        <v>243</v>
      </c>
      <c r="C77" s="28"/>
      <c r="D77" s="28" t="s">
        <v>66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246</v>
      </c>
      <c r="B78" s="28" t="s">
        <v>44</v>
      </c>
      <c r="C78" s="28"/>
      <c r="D78" s="28" t="s">
        <v>66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254</v>
      </c>
      <c r="B79" s="28" t="s">
        <v>255</v>
      </c>
      <c r="C79" s="28"/>
      <c r="D79" s="28" t="s">
        <v>66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 t="shared" ref="M79" si="5">A79&amp;" "&amp;B79</f>
        <v>Canetti Rosmarie</v>
      </c>
    </row>
    <row r="80" spans="1:13" ht="15" customHeight="1" x14ac:dyDescent="0.2">
      <c r="A80" s="27" t="s">
        <v>257</v>
      </c>
      <c r="B80" s="28" t="s">
        <v>258</v>
      </c>
      <c r="C80" s="28"/>
      <c r="D80" s="28" t="s">
        <v>66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262</v>
      </c>
      <c r="B81" s="28" t="s">
        <v>263</v>
      </c>
      <c r="C81" s="28"/>
      <c r="D81" s="28" t="s">
        <v>66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 t="s">
        <v>273</v>
      </c>
      <c r="B82" s="28" t="s">
        <v>274</v>
      </c>
      <c r="C82" s="28"/>
      <c r="D82" s="28" t="s">
        <v>66</v>
      </c>
      <c r="E82" s="28"/>
      <c r="F82" s="28"/>
      <c r="G82" s="28"/>
      <c r="H82" s="28"/>
      <c r="I82" s="28"/>
      <c r="J82" s="28"/>
      <c r="K82" s="29" t="s">
        <v>9</v>
      </c>
      <c r="L82" s="30"/>
      <c r="M82" t="str">
        <f t="shared" si="0"/>
        <v>Berger Noah</v>
      </c>
    </row>
    <row r="83" spans="1:13" ht="15" customHeight="1" x14ac:dyDescent="0.2">
      <c r="A83" s="27" t="s">
        <v>278</v>
      </c>
      <c r="B83" s="28" t="s">
        <v>279</v>
      </c>
      <c r="C83" s="28"/>
      <c r="D83" s="28" t="s">
        <v>66</v>
      </c>
      <c r="E83" s="28"/>
      <c r="F83" s="28"/>
      <c r="G83" s="28"/>
      <c r="H83" s="28"/>
      <c r="I83" s="28"/>
      <c r="J83" s="28"/>
      <c r="K83" s="29" t="s">
        <v>6</v>
      </c>
      <c r="L83" s="30"/>
      <c r="M83" t="str">
        <f t="shared" si="0"/>
        <v>Delmas  Marc</v>
      </c>
    </row>
    <row r="84" spans="1:13" ht="15" customHeight="1" x14ac:dyDescent="0.2">
      <c r="A84" s="27" t="s">
        <v>280</v>
      </c>
      <c r="B84" s="28" t="s">
        <v>281</v>
      </c>
      <c r="C84" s="28"/>
      <c r="D84" s="28" t="s">
        <v>66</v>
      </c>
      <c r="E84" s="28"/>
      <c r="F84" s="28"/>
      <c r="G84" s="28"/>
      <c r="H84" s="28"/>
      <c r="I84" s="28"/>
      <c r="J84" s="28"/>
      <c r="K84" s="29" t="s">
        <v>9</v>
      </c>
      <c r="L84" s="30"/>
      <c r="M84" t="str">
        <f t="shared" si="0"/>
        <v>Christ  Florian</v>
      </c>
    </row>
    <row r="85" spans="1:13" ht="15" customHeight="1" x14ac:dyDescent="0.2">
      <c r="A85" s="27" t="s">
        <v>282</v>
      </c>
      <c r="B85" s="28" t="s">
        <v>283</v>
      </c>
      <c r="C85" s="28"/>
      <c r="D85" s="28" t="s">
        <v>66</v>
      </c>
      <c r="E85" s="28"/>
      <c r="F85" s="28"/>
      <c r="G85" s="28"/>
      <c r="H85" s="28"/>
      <c r="I85" s="28"/>
      <c r="J85" s="28"/>
      <c r="K85" s="29" t="s">
        <v>7</v>
      </c>
      <c r="L85" s="30"/>
      <c r="M85" t="str">
        <f t="shared" si="0"/>
        <v>Schaub  Anja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6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6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6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6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6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6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6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6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6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6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6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6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6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6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6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6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6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6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6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6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7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7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7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7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7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7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7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7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7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7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7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7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7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7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7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7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7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7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7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7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7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7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7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7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7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7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7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7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7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7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7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7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6"/>
        <v xml:space="preserve"> </v>
      </c>
    </row>
    <row r="176" spans="1:13" ht="15" customHeight="1" x14ac:dyDescent="0.2">
      <c r="M176" t="str">
        <f t="shared" si="6"/>
        <v xml:space="preserve"> </v>
      </c>
    </row>
    <row r="177" spans="1:13" ht="15" customHeight="1" x14ac:dyDescent="0.2">
      <c r="M177" t="str">
        <f t="shared" si="6"/>
        <v xml:space="preserve"> </v>
      </c>
    </row>
    <row r="178" spans="1:13" ht="15" customHeight="1" x14ac:dyDescent="0.2">
      <c r="M178" t="str">
        <f t="shared" si="6"/>
        <v xml:space="preserve"> </v>
      </c>
    </row>
    <row r="179" spans="1:13" ht="15" customHeight="1" x14ac:dyDescent="0.2">
      <c r="M179" t="str">
        <f t="shared" si="6"/>
        <v xml:space="preserve"> </v>
      </c>
    </row>
    <row r="180" spans="1:13" ht="15" customHeight="1" x14ac:dyDescent="0.2">
      <c r="M180" t="str">
        <f t="shared" si="6"/>
        <v xml:space="preserve"> </v>
      </c>
    </row>
    <row r="181" spans="1:13" ht="15" customHeight="1" x14ac:dyDescent="0.2">
      <c r="M181" t="str">
        <f t="shared" si="6"/>
        <v xml:space="preserve"> </v>
      </c>
    </row>
    <row r="182" spans="1:13" ht="15" customHeight="1" x14ac:dyDescent="0.2">
      <c r="M182" t="str">
        <f t="shared" si="6"/>
        <v xml:space="preserve"> </v>
      </c>
    </row>
    <row r="183" spans="1:13" ht="15" customHeight="1" x14ac:dyDescent="0.2">
      <c r="M183" t="str">
        <f t="shared" si="6"/>
        <v xml:space="preserve"> </v>
      </c>
    </row>
    <row r="184" spans="1:13" ht="15" customHeight="1" x14ac:dyDescent="0.2">
      <c r="M184" t="str">
        <f t="shared" si="6"/>
        <v xml:space="preserve"> </v>
      </c>
    </row>
    <row r="185" spans="1:13" ht="15" customHeight="1" x14ac:dyDescent="0.2">
      <c r="M185" t="str">
        <f t="shared" si="6"/>
        <v xml:space="preserve"> </v>
      </c>
    </row>
    <row r="186" spans="1:13" ht="15" customHeight="1" x14ac:dyDescent="0.2">
      <c r="M186" t="str">
        <f t="shared" si="6"/>
        <v xml:space="preserve"> </v>
      </c>
    </row>
    <row r="187" spans="1:13" ht="15" customHeight="1" x14ac:dyDescent="0.2">
      <c r="M187" t="str">
        <f t="shared" si="6"/>
        <v xml:space="preserve"> </v>
      </c>
    </row>
    <row r="188" spans="1:13" ht="15" customHeight="1" x14ac:dyDescent="0.2">
      <c r="M188" t="str">
        <f t="shared" si="6"/>
        <v xml:space="preserve"> </v>
      </c>
    </row>
    <row r="189" spans="1:13" ht="15" customHeight="1" x14ac:dyDescent="0.2">
      <c r="M189" t="str">
        <f t="shared" si="6"/>
        <v xml:space="preserve"> </v>
      </c>
    </row>
    <row r="190" spans="1:13" ht="15" customHeight="1" x14ac:dyDescent="0.2">
      <c r="A190" s="1" t="s">
        <v>19</v>
      </c>
      <c r="M190" t="str">
        <f t="shared" si="6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6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6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6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6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6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6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6"/>
        <v>Kategorie 7 $L:$K</v>
      </c>
    </row>
    <row r="198" spans="1:13" ht="15" customHeight="1" x14ac:dyDescent="0.2">
      <c r="M198" t="str">
        <f t="shared" si="6"/>
        <v xml:space="preserve"> </v>
      </c>
    </row>
    <row r="199" spans="1:13" ht="15" customHeight="1" x14ac:dyDescent="0.2">
      <c r="M199" t="str">
        <f t="shared" si="6"/>
        <v xml:space="preserve"> </v>
      </c>
    </row>
    <row r="200" spans="1:13" ht="15" customHeight="1" x14ac:dyDescent="0.2">
      <c r="M200" t="str">
        <f t="shared" si="6"/>
        <v xml:space="preserve"> </v>
      </c>
    </row>
    <row r="201" spans="1:13" ht="15" customHeight="1" x14ac:dyDescent="0.2">
      <c r="M201" t="str">
        <f t="shared" si="6"/>
        <v xml:space="preserve"> </v>
      </c>
    </row>
    <row r="202" spans="1:13" ht="15" customHeight="1" x14ac:dyDescent="0.2">
      <c r="M202" t="str">
        <f t="shared" si="6"/>
        <v xml:space="preserve"> </v>
      </c>
    </row>
    <row r="203" spans="1:13" ht="15" customHeight="1" x14ac:dyDescent="0.2">
      <c r="M203" t="str">
        <f t="shared" si="6"/>
        <v xml:space="preserve"> </v>
      </c>
    </row>
    <row r="204" spans="1:13" ht="15" customHeight="1" x14ac:dyDescent="0.2">
      <c r="M204" t="str">
        <f t="shared" si="6"/>
        <v xml:space="preserve"> </v>
      </c>
    </row>
    <row r="205" spans="1:13" ht="15" customHeight="1" x14ac:dyDescent="0.2">
      <c r="M205" t="str">
        <f t="shared" si="6"/>
        <v xml:space="preserve"> </v>
      </c>
    </row>
    <row r="206" spans="1:13" ht="15" customHeight="1" x14ac:dyDescent="0.2">
      <c r="M206" t="str">
        <f t="shared" si="6"/>
        <v xml:space="preserve"> </v>
      </c>
    </row>
    <row r="207" spans="1:13" ht="15" customHeight="1" x14ac:dyDescent="0.2">
      <c r="M207" t="str">
        <f t="shared" si="6"/>
        <v xml:space="preserve"> </v>
      </c>
    </row>
    <row r="208" spans="1:13" ht="15" customHeight="1" x14ac:dyDescent="0.2">
      <c r="M208" t="str">
        <f t="shared" si="6"/>
        <v xml:space="preserve"> </v>
      </c>
    </row>
    <row r="209" spans="13:13" ht="15" customHeight="1" x14ac:dyDescent="0.2">
      <c r="M209" t="str">
        <f t="shared" si="6"/>
        <v xml:space="preserve"> </v>
      </c>
    </row>
    <row r="210" spans="13:13" ht="15" customHeight="1" x14ac:dyDescent="0.2">
      <c r="M210" t="str">
        <f t="shared" si="6"/>
        <v xml:space="preserve"> </v>
      </c>
    </row>
    <row r="211" spans="13:13" ht="15" customHeight="1" x14ac:dyDescent="0.2">
      <c r="M211" t="str">
        <f t="shared" si="6"/>
        <v xml:space="preserve"> </v>
      </c>
    </row>
    <row r="212" spans="13:13" ht="15" customHeight="1" x14ac:dyDescent="0.2">
      <c r="M212" t="str">
        <f t="shared" si="6"/>
        <v xml:space="preserve"> </v>
      </c>
    </row>
    <row r="213" spans="13:13" ht="15" customHeight="1" x14ac:dyDescent="0.2">
      <c r="M213" t="str">
        <f t="shared" si="6"/>
        <v xml:space="preserve"> </v>
      </c>
    </row>
    <row r="214" spans="13:13" ht="15" customHeight="1" x14ac:dyDescent="0.2">
      <c r="M214" t="str">
        <f t="shared" si="6"/>
        <v xml:space="preserve"> </v>
      </c>
    </row>
    <row r="215" spans="13:13" ht="15" customHeight="1" x14ac:dyDescent="0.2">
      <c r="M215" t="str">
        <f t="shared" si="6"/>
        <v xml:space="preserve"> </v>
      </c>
    </row>
    <row r="216" spans="13:13" ht="15" customHeight="1" x14ac:dyDescent="0.2">
      <c r="M216" t="str">
        <f t="shared" si="6"/>
        <v xml:space="preserve"> </v>
      </c>
    </row>
    <row r="217" spans="13:13" ht="15" customHeight="1" x14ac:dyDescent="0.2">
      <c r="M217" t="str">
        <f t="shared" si="6"/>
        <v xml:space="preserve"> </v>
      </c>
    </row>
    <row r="218" spans="13:13" ht="15" customHeight="1" x14ac:dyDescent="0.2">
      <c r="M218" t="str">
        <f t="shared" si="6"/>
        <v xml:space="preserve"> </v>
      </c>
    </row>
    <row r="219" spans="13:13" ht="15" customHeight="1" x14ac:dyDescent="0.2">
      <c r="M219" t="str">
        <f t="shared" si="6"/>
        <v xml:space="preserve"> </v>
      </c>
    </row>
    <row r="220" spans="13:13" ht="15" customHeight="1" x14ac:dyDescent="0.2">
      <c r="M220" t="str">
        <f t="shared" si="6"/>
        <v xml:space="preserve"> </v>
      </c>
    </row>
    <row r="221" spans="13:13" ht="15" customHeight="1" x14ac:dyDescent="0.2">
      <c r="M221" t="str">
        <f t="shared" si="6"/>
        <v xml:space="preserve"> </v>
      </c>
    </row>
    <row r="222" spans="13:13" ht="15" customHeight="1" x14ac:dyDescent="0.2">
      <c r="M222" t="str">
        <f t="shared" si="6"/>
        <v xml:space="preserve"> </v>
      </c>
    </row>
    <row r="223" spans="13:13" ht="15" customHeight="1" x14ac:dyDescent="0.2">
      <c r="M223" t="str">
        <f t="shared" si="6"/>
        <v xml:space="preserve"> </v>
      </c>
    </row>
    <row r="224" spans="13:13" ht="15" customHeight="1" x14ac:dyDescent="0.2">
      <c r="M224" t="str">
        <f t="shared" si="6"/>
        <v xml:space="preserve"> </v>
      </c>
    </row>
    <row r="225" spans="13:13" ht="15" customHeight="1" x14ac:dyDescent="0.2">
      <c r="M225" t="str">
        <f t="shared" si="6"/>
        <v xml:space="preserve"> </v>
      </c>
    </row>
    <row r="226" spans="13:13" ht="15" customHeight="1" x14ac:dyDescent="0.2">
      <c r="M226" t="str">
        <f t="shared" ref="M226:M289" si="8">A226&amp;" "&amp;B226</f>
        <v xml:space="preserve"> </v>
      </c>
    </row>
    <row r="227" spans="13:13" ht="15" customHeight="1" x14ac:dyDescent="0.2">
      <c r="M227" t="str">
        <f t="shared" si="8"/>
        <v xml:space="preserve"> </v>
      </c>
    </row>
    <row r="228" spans="13:13" ht="15" customHeight="1" x14ac:dyDescent="0.2">
      <c r="M228" t="str">
        <f t="shared" si="8"/>
        <v xml:space="preserve"> </v>
      </c>
    </row>
    <row r="229" spans="13:13" ht="15" customHeight="1" x14ac:dyDescent="0.2">
      <c r="M229" t="str">
        <f t="shared" si="8"/>
        <v xml:space="preserve"> </v>
      </c>
    </row>
    <row r="230" spans="13:13" ht="15" customHeight="1" x14ac:dyDescent="0.2">
      <c r="M230" t="str">
        <f t="shared" si="8"/>
        <v xml:space="preserve"> </v>
      </c>
    </row>
    <row r="231" spans="13:13" ht="15" customHeight="1" x14ac:dyDescent="0.2">
      <c r="M231" t="str">
        <f t="shared" si="8"/>
        <v xml:space="preserve"> </v>
      </c>
    </row>
    <row r="232" spans="13:13" ht="15" customHeight="1" x14ac:dyDescent="0.2">
      <c r="M232" t="str">
        <f t="shared" si="8"/>
        <v xml:space="preserve"> </v>
      </c>
    </row>
    <row r="233" spans="13:13" ht="15" customHeight="1" x14ac:dyDescent="0.2">
      <c r="M233" t="str">
        <f t="shared" si="8"/>
        <v xml:space="preserve"> </v>
      </c>
    </row>
    <row r="234" spans="13:13" ht="15" customHeight="1" x14ac:dyDescent="0.2">
      <c r="M234" t="str">
        <f t="shared" si="8"/>
        <v xml:space="preserve"> </v>
      </c>
    </row>
    <row r="235" spans="13:13" ht="15" customHeight="1" x14ac:dyDescent="0.2">
      <c r="M235" t="str">
        <f t="shared" si="8"/>
        <v xml:space="preserve"> </v>
      </c>
    </row>
    <row r="236" spans="13:13" ht="15" customHeight="1" x14ac:dyDescent="0.2">
      <c r="M236" t="str">
        <f t="shared" si="8"/>
        <v xml:space="preserve"> </v>
      </c>
    </row>
    <row r="237" spans="13:13" ht="15" customHeight="1" x14ac:dyDescent="0.2">
      <c r="M237" t="str">
        <f t="shared" si="8"/>
        <v xml:space="preserve"> </v>
      </c>
    </row>
    <row r="238" spans="13:13" ht="15" customHeight="1" x14ac:dyDescent="0.2">
      <c r="M238" t="str">
        <f t="shared" si="8"/>
        <v xml:space="preserve"> </v>
      </c>
    </row>
    <row r="239" spans="13:13" ht="15" customHeight="1" x14ac:dyDescent="0.2">
      <c r="M239" t="str">
        <f t="shared" si="8"/>
        <v xml:space="preserve"> </v>
      </c>
    </row>
    <row r="240" spans="13:13" ht="15" customHeight="1" x14ac:dyDescent="0.2">
      <c r="M240" t="str">
        <f t="shared" si="8"/>
        <v xml:space="preserve"> </v>
      </c>
    </row>
    <row r="241" spans="13:13" ht="15" customHeight="1" x14ac:dyDescent="0.2">
      <c r="M241" t="str">
        <f t="shared" si="8"/>
        <v xml:space="preserve"> </v>
      </c>
    </row>
    <row r="242" spans="13:13" ht="15" customHeight="1" x14ac:dyDescent="0.2">
      <c r="M242" t="str">
        <f t="shared" si="8"/>
        <v xml:space="preserve"> </v>
      </c>
    </row>
    <row r="243" spans="13:13" ht="15" customHeight="1" x14ac:dyDescent="0.2">
      <c r="M243" t="str">
        <f t="shared" si="8"/>
        <v xml:space="preserve"> </v>
      </c>
    </row>
    <row r="244" spans="13:13" ht="15" customHeight="1" x14ac:dyDescent="0.2">
      <c r="M244" t="str">
        <f t="shared" si="8"/>
        <v xml:space="preserve"> </v>
      </c>
    </row>
    <row r="245" spans="13:13" ht="15" customHeight="1" x14ac:dyDescent="0.2">
      <c r="M245" t="str">
        <f t="shared" si="8"/>
        <v xml:space="preserve"> </v>
      </c>
    </row>
    <row r="246" spans="13:13" ht="15" customHeight="1" x14ac:dyDescent="0.2">
      <c r="M246" t="str">
        <f t="shared" si="8"/>
        <v xml:space="preserve"> </v>
      </c>
    </row>
    <row r="247" spans="13:13" ht="15" customHeight="1" x14ac:dyDescent="0.2">
      <c r="M247" t="str">
        <f t="shared" si="8"/>
        <v xml:space="preserve"> </v>
      </c>
    </row>
    <row r="248" spans="13:13" ht="15" customHeight="1" x14ac:dyDescent="0.2">
      <c r="M248" t="str">
        <f t="shared" si="8"/>
        <v xml:space="preserve"> </v>
      </c>
    </row>
    <row r="249" spans="13:13" ht="15" customHeight="1" x14ac:dyDescent="0.2">
      <c r="M249" t="str">
        <f t="shared" si="8"/>
        <v xml:space="preserve"> </v>
      </c>
    </row>
    <row r="250" spans="13:13" ht="15" customHeight="1" x14ac:dyDescent="0.2">
      <c r="M250" t="str">
        <f t="shared" si="8"/>
        <v xml:space="preserve"> </v>
      </c>
    </row>
    <row r="251" spans="13:13" ht="15" customHeight="1" x14ac:dyDescent="0.2">
      <c r="M251" t="str">
        <f t="shared" si="8"/>
        <v xml:space="preserve"> </v>
      </c>
    </row>
    <row r="252" spans="13:13" ht="15" customHeight="1" x14ac:dyDescent="0.2">
      <c r="M252" t="str">
        <f t="shared" si="8"/>
        <v xml:space="preserve"> </v>
      </c>
    </row>
    <row r="253" spans="13:13" ht="15" customHeight="1" x14ac:dyDescent="0.2">
      <c r="M253" t="str">
        <f t="shared" si="8"/>
        <v xml:space="preserve"> </v>
      </c>
    </row>
    <row r="254" spans="13:13" ht="15" customHeight="1" x14ac:dyDescent="0.2">
      <c r="M254" t="str">
        <f t="shared" si="8"/>
        <v xml:space="preserve"> </v>
      </c>
    </row>
    <row r="255" spans="13:13" ht="15" customHeight="1" x14ac:dyDescent="0.2">
      <c r="M255" t="str">
        <f t="shared" si="8"/>
        <v xml:space="preserve"> </v>
      </c>
    </row>
    <row r="256" spans="13:13" ht="15" customHeight="1" x14ac:dyDescent="0.2">
      <c r="M256" t="str">
        <f t="shared" si="8"/>
        <v xml:space="preserve"> </v>
      </c>
    </row>
    <row r="257" spans="13:13" ht="15" customHeight="1" x14ac:dyDescent="0.2">
      <c r="M257" t="str">
        <f t="shared" si="8"/>
        <v xml:space="preserve"> </v>
      </c>
    </row>
    <row r="258" spans="13:13" ht="15" customHeight="1" x14ac:dyDescent="0.2">
      <c r="M258" t="str">
        <f t="shared" si="8"/>
        <v xml:space="preserve"> </v>
      </c>
    </row>
    <row r="259" spans="13:13" ht="15" customHeight="1" x14ac:dyDescent="0.2">
      <c r="M259" t="str">
        <f t="shared" si="8"/>
        <v xml:space="preserve"> </v>
      </c>
    </row>
    <row r="260" spans="13:13" ht="15" customHeight="1" x14ac:dyDescent="0.2">
      <c r="M260" t="str">
        <f t="shared" si="8"/>
        <v xml:space="preserve"> </v>
      </c>
    </row>
    <row r="261" spans="13:13" ht="15" customHeight="1" x14ac:dyDescent="0.2">
      <c r="M261" t="str">
        <f t="shared" si="8"/>
        <v xml:space="preserve"> </v>
      </c>
    </row>
    <row r="262" spans="13:13" ht="15" customHeight="1" x14ac:dyDescent="0.2">
      <c r="M262" t="str">
        <f t="shared" si="8"/>
        <v xml:space="preserve"> </v>
      </c>
    </row>
    <row r="263" spans="13:13" ht="15" customHeight="1" x14ac:dyDescent="0.2">
      <c r="M263" t="str">
        <f t="shared" si="8"/>
        <v xml:space="preserve"> </v>
      </c>
    </row>
    <row r="264" spans="13:13" ht="15" customHeight="1" x14ac:dyDescent="0.2">
      <c r="M264" t="str">
        <f t="shared" si="8"/>
        <v xml:space="preserve"> </v>
      </c>
    </row>
    <row r="265" spans="13:13" ht="15" customHeight="1" x14ac:dyDescent="0.2">
      <c r="M265" t="str">
        <f t="shared" si="8"/>
        <v xml:space="preserve"> </v>
      </c>
    </row>
    <row r="266" spans="13:13" ht="15" customHeight="1" x14ac:dyDescent="0.2">
      <c r="M266" t="str">
        <f t="shared" si="8"/>
        <v xml:space="preserve"> </v>
      </c>
    </row>
    <row r="267" spans="13:13" ht="15" customHeight="1" x14ac:dyDescent="0.2">
      <c r="M267" t="str">
        <f t="shared" si="8"/>
        <v xml:space="preserve"> </v>
      </c>
    </row>
    <row r="268" spans="13:13" ht="15" customHeight="1" x14ac:dyDescent="0.2">
      <c r="M268" t="str">
        <f t="shared" si="8"/>
        <v xml:space="preserve"> </v>
      </c>
    </row>
    <row r="269" spans="13:13" ht="15" customHeight="1" x14ac:dyDescent="0.2">
      <c r="M269" t="str">
        <f t="shared" si="8"/>
        <v xml:space="preserve"> </v>
      </c>
    </row>
    <row r="270" spans="13:13" ht="15" customHeight="1" x14ac:dyDescent="0.2">
      <c r="M270" t="str">
        <f t="shared" si="8"/>
        <v xml:space="preserve"> </v>
      </c>
    </row>
    <row r="271" spans="13:13" ht="15" customHeight="1" x14ac:dyDescent="0.2">
      <c r="M271" t="str">
        <f t="shared" si="8"/>
        <v xml:space="preserve"> </v>
      </c>
    </row>
    <row r="272" spans="13:13" ht="15" customHeight="1" x14ac:dyDescent="0.2">
      <c r="M272" t="str">
        <f t="shared" si="8"/>
        <v xml:space="preserve"> </v>
      </c>
    </row>
    <row r="273" spans="13:13" ht="15" customHeight="1" x14ac:dyDescent="0.2">
      <c r="M273" t="str">
        <f t="shared" si="8"/>
        <v xml:space="preserve"> </v>
      </c>
    </row>
    <row r="274" spans="13:13" ht="15" customHeight="1" x14ac:dyDescent="0.2">
      <c r="M274" t="str">
        <f t="shared" si="8"/>
        <v xml:space="preserve"> </v>
      </c>
    </row>
    <row r="275" spans="13:13" ht="15" customHeight="1" x14ac:dyDescent="0.2">
      <c r="M275" t="str">
        <f t="shared" si="8"/>
        <v xml:space="preserve"> </v>
      </c>
    </row>
    <row r="276" spans="13:13" ht="15" customHeight="1" x14ac:dyDescent="0.2">
      <c r="M276" t="str">
        <f t="shared" si="8"/>
        <v xml:space="preserve"> </v>
      </c>
    </row>
    <row r="277" spans="13:13" ht="15" customHeight="1" x14ac:dyDescent="0.2">
      <c r="M277" t="str">
        <f t="shared" si="8"/>
        <v xml:space="preserve"> </v>
      </c>
    </row>
    <row r="278" spans="13:13" ht="15" customHeight="1" x14ac:dyDescent="0.2">
      <c r="M278" t="str">
        <f t="shared" si="8"/>
        <v xml:space="preserve"> </v>
      </c>
    </row>
    <row r="279" spans="13:13" ht="15" customHeight="1" x14ac:dyDescent="0.2">
      <c r="M279" t="str">
        <f t="shared" si="8"/>
        <v xml:space="preserve"> </v>
      </c>
    </row>
    <row r="280" spans="13:13" ht="15" customHeight="1" x14ac:dyDescent="0.2">
      <c r="M280" t="str">
        <f t="shared" si="8"/>
        <v xml:space="preserve"> </v>
      </c>
    </row>
    <row r="281" spans="13:13" ht="15" customHeight="1" x14ac:dyDescent="0.2">
      <c r="M281" t="str">
        <f t="shared" si="8"/>
        <v xml:space="preserve"> </v>
      </c>
    </row>
    <row r="282" spans="13:13" ht="15" customHeight="1" x14ac:dyDescent="0.2">
      <c r="M282" t="str">
        <f t="shared" si="8"/>
        <v xml:space="preserve"> </v>
      </c>
    </row>
    <row r="283" spans="13:13" ht="15" customHeight="1" x14ac:dyDescent="0.2">
      <c r="M283" t="str">
        <f t="shared" si="8"/>
        <v xml:space="preserve"> </v>
      </c>
    </row>
    <row r="284" spans="13:13" ht="15" customHeight="1" x14ac:dyDescent="0.2">
      <c r="M284" t="str">
        <f t="shared" si="8"/>
        <v xml:space="preserve"> </v>
      </c>
    </row>
    <row r="285" spans="13:13" ht="15" customHeight="1" x14ac:dyDescent="0.2">
      <c r="M285" t="str">
        <f t="shared" si="8"/>
        <v xml:space="preserve"> </v>
      </c>
    </row>
    <row r="286" spans="13:13" ht="15" customHeight="1" x14ac:dyDescent="0.2">
      <c r="M286" t="str">
        <f t="shared" si="8"/>
        <v xml:space="preserve"> </v>
      </c>
    </row>
    <row r="287" spans="13:13" ht="15" customHeight="1" x14ac:dyDescent="0.2">
      <c r="M287" t="str">
        <f t="shared" si="8"/>
        <v xml:space="preserve"> </v>
      </c>
    </row>
    <row r="288" spans="13:13" ht="15" customHeight="1" x14ac:dyDescent="0.2">
      <c r="M288" t="str">
        <f t="shared" si="8"/>
        <v xml:space="preserve"> </v>
      </c>
    </row>
    <row r="289" spans="13:13" ht="15" customHeight="1" x14ac:dyDescent="0.2">
      <c r="M289" t="str">
        <f t="shared" si="8"/>
        <v xml:space="preserve"> </v>
      </c>
    </row>
    <row r="290" spans="13:13" ht="15" customHeight="1" x14ac:dyDescent="0.2">
      <c r="M290" t="str">
        <f t="shared" ref="M290:M353" si="9">A290&amp;" "&amp;B290</f>
        <v xml:space="preserve"> </v>
      </c>
    </row>
    <row r="291" spans="13:13" ht="15" customHeight="1" x14ac:dyDescent="0.2">
      <c r="M291" t="str">
        <f t="shared" si="9"/>
        <v xml:space="preserve"> </v>
      </c>
    </row>
    <row r="292" spans="13:13" ht="15" customHeight="1" x14ac:dyDescent="0.2">
      <c r="M292" t="str">
        <f t="shared" si="9"/>
        <v xml:space="preserve"> </v>
      </c>
    </row>
    <row r="293" spans="13:13" ht="15" customHeight="1" x14ac:dyDescent="0.2">
      <c r="M293" t="str">
        <f t="shared" si="9"/>
        <v xml:space="preserve"> </v>
      </c>
    </row>
    <row r="294" spans="13:13" ht="15" customHeight="1" x14ac:dyDescent="0.2">
      <c r="M294" t="str">
        <f t="shared" si="9"/>
        <v xml:space="preserve"> </v>
      </c>
    </row>
    <row r="295" spans="13:13" ht="15" customHeight="1" x14ac:dyDescent="0.2">
      <c r="M295" t="str">
        <f t="shared" si="9"/>
        <v xml:space="preserve"> </v>
      </c>
    </row>
    <row r="296" spans="13:13" ht="15" customHeight="1" x14ac:dyDescent="0.2">
      <c r="M296" t="str">
        <f t="shared" si="9"/>
        <v xml:space="preserve"> </v>
      </c>
    </row>
    <row r="297" spans="13:13" ht="15" customHeight="1" x14ac:dyDescent="0.2">
      <c r="M297" t="str">
        <f t="shared" si="9"/>
        <v xml:space="preserve"> </v>
      </c>
    </row>
    <row r="298" spans="13:13" ht="15" customHeight="1" x14ac:dyDescent="0.2">
      <c r="M298" t="str">
        <f t="shared" si="9"/>
        <v xml:space="preserve"> </v>
      </c>
    </row>
    <row r="299" spans="13:13" ht="15" customHeight="1" x14ac:dyDescent="0.2">
      <c r="M299" t="str">
        <f t="shared" si="9"/>
        <v xml:space="preserve"> </v>
      </c>
    </row>
    <row r="300" spans="13:13" ht="15" customHeight="1" x14ac:dyDescent="0.2">
      <c r="M300" t="str">
        <f t="shared" si="9"/>
        <v xml:space="preserve"> </v>
      </c>
    </row>
    <row r="301" spans="13:13" ht="15" customHeight="1" x14ac:dyDescent="0.2">
      <c r="M301" t="str">
        <f t="shared" si="9"/>
        <v xml:space="preserve"> </v>
      </c>
    </row>
    <row r="302" spans="13:13" ht="15" customHeight="1" x14ac:dyDescent="0.2">
      <c r="M302" t="str">
        <f t="shared" si="9"/>
        <v xml:space="preserve"> </v>
      </c>
    </row>
    <row r="303" spans="13:13" ht="15" customHeight="1" x14ac:dyDescent="0.2">
      <c r="M303" t="str">
        <f t="shared" si="9"/>
        <v xml:space="preserve"> </v>
      </c>
    </row>
    <row r="304" spans="13:13" ht="15" customHeight="1" x14ac:dyDescent="0.2">
      <c r="M304" t="str">
        <f t="shared" si="9"/>
        <v xml:space="preserve"> </v>
      </c>
    </row>
    <row r="305" spans="13:13" ht="15" customHeight="1" x14ac:dyDescent="0.2">
      <c r="M305" t="str">
        <f t="shared" si="9"/>
        <v xml:space="preserve"> </v>
      </c>
    </row>
    <row r="306" spans="13:13" ht="15" customHeight="1" x14ac:dyDescent="0.2">
      <c r="M306" t="str">
        <f t="shared" si="9"/>
        <v xml:space="preserve"> </v>
      </c>
    </row>
    <row r="307" spans="13:13" ht="15" customHeight="1" x14ac:dyDescent="0.2">
      <c r="M307" t="str">
        <f t="shared" si="9"/>
        <v xml:space="preserve"> </v>
      </c>
    </row>
    <row r="308" spans="13:13" ht="15" customHeight="1" x14ac:dyDescent="0.2">
      <c r="M308" t="str">
        <f t="shared" si="9"/>
        <v xml:space="preserve"> </v>
      </c>
    </row>
    <row r="309" spans="13:13" ht="15" customHeight="1" x14ac:dyDescent="0.2">
      <c r="M309" t="str">
        <f t="shared" si="9"/>
        <v xml:space="preserve"> </v>
      </c>
    </row>
    <row r="310" spans="13:13" ht="15" customHeight="1" x14ac:dyDescent="0.2">
      <c r="M310" t="str">
        <f t="shared" si="9"/>
        <v xml:space="preserve"> </v>
      </c>
    </row>
    <row r="311" spans="13:13" ht="15" customHeight="1" x14ac:dyDescent="0.2">
      <c r="M311" t="str">
        <f t="shared" si="9"/>
        <v xml:space="preserve"> </v>
      </c>
    </row>
    <row r="312" spans="13:13" ht="15" customHeight="1" x14ac:dyDescent="0.2">
      <c r="M312" t="str">
        <f t="shared" si="9"/>
        <v xml:space="preserve"> </v>
      </c>
    </row>
    <row r="313" spans="13:13" ht="15" customHeight="1" x14ac:dyDescent="0.2">
      <c r="M313" t="str">
        <f t="shared" si="9"/>
        <v xml:space="preserve"> </v>
      </c>
    </row>
    <row r="314" spans="13:13" ht="15" customHeight="1" x14ac:dyDescent="0.2">
      <c r="M314" t="str">
        <f t="shared" si="9"/>
        <v xml:space="preserve"> </v>
      </c>
    </row>
    <row r="315" spans="13:13" ht="15" customHeight="1" x14ac:dyDescent="0.2">
      <c r="M315" t="str">
        <f t="shared" si="9"/>
        <v xml:space="preserve"> </v>
      </c>
    </row>
    <row r="316" spans="13:13" ht="15" customHeight="1" x14ac:dyDescent="0.2">
      <c r="M316" t="str">
        <f t="shared" si="9"/>
        <v xml:space="preserve"> </v>
      </c>
    </row>
    <row r="317" spans="13:13" ht="15" customHeight="1" x14ac:dyDescent="0.2">
      <c r="M317" t="str">
        <f t="shared" si="9"/>
        <v xml:space="preserve"> </v>
      </c>
    </row>
    <row r="318" spans="13:13" ht="15" customHeight="1" x14ac:dyDescent="0.2">
      <c r="M318" t="str">
        <f t="shared" si="9"/>
        <v xml:space="preserve"> </v>
      </c>
    </row>
    <row r="319" spans="13:13" ht="15" customHeight="1" x14ac:dyDescent="0.2">
      <c r="M319" t="str">
        <f t="shared" si="9"/>
        <v xml:space="preserve"> </v>
      </c>
    </row>
    <row r="320" spans="13:13" ht="15" customHeight="1" x14ac:dyDescent="0.2">
      <c r="M320" t="str">
        <f t="shared" si="9"/>
        <v xml:space="preserve"> </v>
      </c>
    </row>
    <row r="321" spans="13:13" ht="15" customHeight="1" x14ac:dyDescent="0.2">
      <c r="M321" t="str">
        <f t="shared" si="9"/>
        <v xml:space="preserve"> </v>
      </c>
    </row>
    <row r="322" spans="13:13" ht="15" customHeight="1" x14ac:dyDescent="0.2">
      <c r="M322" t="str">
        <f t="shared" si="9"/>
        <v xml:space="preserve"> </v>
      </c>
    </row>
    <row r="323" spans="13:13" ht="15" customHeight="1" x14ac:dyDescent="0.2">
      <c r="M323" t="str">
        <f t="shared" si="9"/>
        <v xml:space="preserve"> </v>
      </c>
    </row>
    <row r="324" spans="13:13" ht="15" customHeight="1" x14ac:dyDescent="0.2">
      <c r="M324" t="str">
        <f t="shared" si="9"/>
        <v xml:space="preserve"> </v>
      </c>
    </row>
    <row r="325" spans="13:13" ht="15" customHeight="1" x14ac:dyDescent="0.2">
      <c r="M325" t="str">
        <f t="shared" si="9"/>
        <v xml:space="preserve"> </v>
      </c>
    </row>
    <row r="326" spans="13:13" ht="15" customHeight="1" x14ac:dyDescent="0.2">
      <c r="M326" t="str">
        <f t="shared" si="9"/>
        <v xml:space="preserve"> </v>
      </c>
    </row>
    <row r="327" spans="13:13" ht="15" customHeight="1" x14ac:dyDescent="0.2">
      <c r="M327" t="str">
        <f t="shared" si="9"/>
        <v xml:space="preserve"> </v>
      </c>
    </row>
    <row r="328" spans="13:13" ht="15" customHeight="1" x14ac:dyDescent="0.2">
      <c r="M328" t="str">
        <f t="shared" si="9"/>
        <v xml:space="preserve"> </v>
      </c>
    </row>
    <row r="329" spans="13:13" ht="15" customHeight="1" x14ac:dyDescent="0.2">
      <c r="M329" t="str">
        <f t="shared" si="9"/>
        <v xml:space="preserve"> </v>
      </c>
    </row>
    <row r="330" spans="13:13" ht="15" customHeight="1" x14ac:dyDescent="0.2">
      <c r="M330" t="str">
        <f t="shared" si="9"/>
        <v xml:space="preserve"> </v>
      </c>
    </row>
    <row r="331" spans="13:13" ht="15" customHeight="1" x14ac:dyDescent="0.2">
      <c r="M331" t="str">
        <f t="shared" si="9"/>
        <v xml:space="preserve"> </v>
      </c>
    </row>
    <row r="332" spans="13:13" ht="15" customHeight="1" x14ac:dyDescent="0.2">
      <c r="M332" t="str">
        <f t="shared" si="9"/>
        <v xml:space="preserve"> </v>
      </c>
    </row>
    <row r="333" spans="13:13" ht="15" customHeight="1" x14ac:dyDescent="0.2">
      <c r="M333" t="str">
        <f t="shared" si="9"/>
        <v xml:space="preserve"> </v>
      </c>
    </row>
    <row r="334" spans="13:13" ht="15" customHeight="1" x14ac:dyDescent="0.2">
      <c r="M334" t="str">
        <f t="shared" si="9"/>
        <v xml:space="preserve"> </v>
      </c>
    </row>
    <row r="335" spans="13:13" ht="15" customHeight="1" x14ac:dyDescent="0.2">
      <c r="M335" t="str">
        <f t="shared" si="9"/>
        <v xml:space="preserve"> </v>
      </c>
    </row>
    <row r="336" spans="13:13" ht="15" customHeight="1" x14ac:dyDescent="0.2">
      <c r="M336" t="str">
        <f t="shared" si="9"/>
        <v xml:space="preserve"> </v>
      </c>
    </row>
    <row r="337" spans="13:13" ht="15" customHeight="1" x14ac:dyDescent="0.2">
      <c r="M337" t="str">
        <f t="shared" si="9"/>
        <v xml:space="preserve"> </v>
      </c>
    </row>
    <row r="338" spans="13:13" ht="15" customHeight="1" x14ac:dyDescent="0.2">
      <c r="M338" t="str">
        <f t="shared" si="9"/>
        <v xml:space="preserve"> </v>
      </c>
    </row>
    <row r="339" spans="13:13" ht="15" customHeight="1" x14ac:dyDescent="0.2">
      <c r="M339" t="str">
        <f t="shared" si="9"/>
        <v xml:space="preserve"> </v>
      </c>
    </row>
    <row r="340" spans="13:13" ht="15" customHeight="1" x14ac:dyDescent="0.2">
      <c r="M340" t="str">
        <f t="shared" si="9"/>
        <v xml:space="preserve"> </v>
      </c>
    </row>
    <row r="341" spans="13:13" ht="15" customHeight="1" x14ac:dyDescent="0.2">
      <c r="M341" t="str">
        <f t="shared" si="9"/>
        <v xml:space="preserve"> </v>
      </c>
    </row>
    <row r="342" spans="13:13" ht="15" customHeight="1" x14ac:dyDescent="0.2">
      <c r="M342" t="str">
        <f t="shared" si="9"/>
        <v xml:space="preserve"> </v>
      </c>
    </row>
    <row r="343" spans="13:13" ht="15" customHeight="1" x14ac:dyDescent="0.2">
      <c r="M343" t="str">
        <f t="shared" si="9"/>
        <v xml:space="preserve"> </v>
      </c>
    </row>
    <row r="344" spans="13:13" ht="15" customHeight="1" x14ac:dyDescent="0.2">
      <c r="M344" t="str">
        <f t="shared" si="9"/>
        <v xml:space="preserve"> </v>
      </c>
    </row>
    <row r="345" spans="13:13" ht="15" customHeight="1" x14ac:dyDescent="0.2">
      <c r="M345" t="str">
        <f t="shared" si="9"/>
        <v xml:space="preserve"> </v>
      </c>
    </row>
    <row r="346" spans="13:13" ht="15" customHeight="1" x14ac:dyDescent="0.2">
      <c r="M346" t="str">
        <f t="shared" si="9"/>
        <v xml:space="preserve"> </v>
      </c>
    </row>
    <row r="347" spans="13:13" ht="15" customHeight="1" x14ac:dyDescent="0.2">
      <c r="M347" t="str">
        <f t="shared" si="9"/>
        <v xml:space="preserve"> </v>
      </c>
    </row>
    <row r="348" spans="13:13" ht="15" customHeight="1" x14ac:dyDescent="0.2">
      <c r="M348" t="str">
        <f t="shared" si="9"/>
        <v xml:space="preserve"> </v>
      </c>
    </row>
    <row r="349" spans="13:13" ht="15" customHeight="1" x14ac:dyDescent="0.2">
      <c r="M349" t="str">
        <f t="shared" si="9"/>
        <v xml:space="preserve"> </v>
      </c>
    </row>
    <row r="350" spans="13:13" ht="15" customHeight="1" x14ac:dyDescent="0.2">
      <c r="M350" t="str">
        <f t="shared" si="9"/>
        <v xml:space="preserve"> </v>
      </c>
    </row>
    <row r="351" spans="13:13" ht="15" customHeight="1" x14ac:dyDescent="0.2">
      <c r="M351" t="str">
        <f t="shared" si="9"/>
        <v xml:space="preserve"> </v>
      </c>
    </row>
    <row r="352" spans="13:13" ht="15" customHeight="1" x14ac:dyDescent="0.2">
      <c r="M352" t="str">
        <f t="shared" si="9"/>
        <v xml:space="preserve"> </v>
      </c>
    </row>
    <row r="353" spans="13:13" ht="15" customHeight="1" x14ac:dyDescent="0.2">
      <c r="M353" t="str">
        <f t="shared" si="9"/>
        <v xml:space="preserve"> </v>
      </c>
    </row>
    <row r="354" spans="13:13" ht="15" customHeight="1" x14ac:dyDescent="0.2">
      <c r="M354" t="str">
        <f t="shared" ref="M354:M417" si="10">A354&amp;" "&amp;B354</f>
        <v xml:space="preserve"> </v>
      </c>
    </row>
    <row r="355" spans="13:13" ht="15" customHeight="1" x14ac:dyDescent="0.2">
      <c r="M355" t="str">
        <f t="shared" si="10"/>
        <v xml:space="preserve"> </v>
      </c>
    </row>
    <row r="356" spans="13:13" ht="15" customHeight="1" x14ac:dyDescent="0.2">
      <c r="M356" t="str">
        <f t="shared" si="10"/>
        <v xml:space="preserve"> </v>
      </c>
    </row>
    <row r="357" spans="13:13" ht="15" customHeight="1" x14ac:dyDescent="0.2">
      <c r="M357" t="str">
        <f t="shared" si="10"/>
        <v xml:space="preserve"> </v>
      </c>
    </row>
    <row r="358" spans="13:13" ht="15" customHeight="1" x14ac:dyDescent="0.2">
      <c r="M358" t="str">
        <f t="shared" si="10"/>
        <v xml:space="preserve"> </v>
      </c>
    </row>
    <row r="359" spans="13:13" ht="15" customHeight="1" x14ac:dyDescent="0.2">
      <c r="M359" t="str">
        <f t="shared" si="10"/>
        <v xml:space="preserve"> </v>
      </c>
    </row>
    <row r="360" spans="13:13" ht="15" customHeight="1" x14ac:dyDescent="0.2">
      <c r="M360" t="str">
        <f t="shared" si="10"/>
        <v xml:space="preserve"> </v>
      </c>
    </row>
    <row r="361" spans="13:13" ht="15" customHeight="1" x14ac:dyDescent="0.2">
      <c r="M361" t="str">
        <f t="shared" si="10"/>
        <v xml:space="preserve"> </v>
      </c>
    </row>
    <row r="362" spans="13:13" ht="15" customHeight="1" x14ac:dyDescent="0.2">
      <c r="M362" t="str">
        <f t="shared" si="10"/>
        <v xml:space="preserve"> </v>
      </c>
    </row>
    <row r="363" spans="13:13" ht="15" customHeight="1" x14ac:dyDescent="0.2">
      <c r="M363" t="str">
        <f t="shared" si="10"/>
        <v xml:space="preserve"> </v>
      </c>
    </row>
    <row r="364" spans="13:13" ht="15" customHeight="1" x14ac:dyDescent="0.2">
      <c r="M364" t="str">
        <f t="shared" si="10"/>
        <v xml:space="preserve"> </v>
      </c>
    </row>
    <row r="365" spans="13:13" ht="15" customHeight="1" x14ac:dyDescent="0.2">
      <c r="M365" t="str">
        <f t="shared" si="10"/>
        <v xml:space="preserve"> </v>
      </c>
    </row>
    <row r="366" spans="13:13" ht="15" customHeight="1" x14ac:dyDescent="0.2">
      <c r="M366" t="str">
        <f t="shared" si="10"/>
        <v xml:space="preserve"> </v>
      </c>
    </row>
    <row r="367" spans="13:13" ht="15" customHeight="1" x14ac:dyDescent="0.2">
      <c r="M367" t="str">
        <f t="shared" si="10"/>
        <v xml:space="preserve"> </v>
      </c>
    </row>
    <row r="368" spans="13:13" ht="15" customHeight="1" x14ac:dyDescent="0.2">
      <c r="M368" t="str">
        <f t="shared" si="10"/>
        <v xml:space="preserve"> </v>
      </c>
    </row>
    <row r="369" spans="13:13" ht="15" customHeight="1" x14ac:dyDescent="0.2">
      <c r="M369" t="str">
        <f t="shared" si="10"/>
        <v xml:space="preserve"> </v>
      </c>
    </row>
    <row r="370" spans="13:13" ht="15" customHeight="1" x14ac:dyDescent="0.2">
      <c r="M370" t="str">
        <f t="shared" si="10"/>
        <v xml:space="preserve"> </v>
      </c>
    </row>
    <row r="371" spans="13:13" ht="15" customHeight="1" x14ac:dyDescent="0.2">
      <c r="M371" t="str">
        <f t="shared" si="10"/>
        <v xml:space="preserve"> </v>
      </c>
    </row>
    <row r="372" spans="13:13" ht="15" customHeight="1" x14ac:dyDescent="0.2">
      <c r="M372" t="str">
        <f t="shared" si="10"/>
        <v xml:space="preserve"> </v>
      </c>
    </row>
    <row r="373" spans="13:13" ht="15" customHeight="1" x14ac:dyDescent="0.2">
      <c r="M373" t="str">
        <f t="shared" si="10"/>
        <v xml:space="preserve"> </v>
      </c>
    </row>
    <row r="374" spans="13:13" ht="15" customHeight="1" x14ac:dyDescent="0.2">
      <c r="M374" t="str">
        <f t="shared" si="10"/>
        <v xml:space="preserve"> </v>
      </c>
    </row>
    <row r="375" spans="13:13" ht="15" customHeight="1" x14ac:dyDescent="0.2">
      <c r="M375" t="str">
        <f t="shared" si="10"/>
        <v xml:space="preserve"> </v>
      </c>
    </row>
    <row r="376" spans="13:13" ht="15" customHeight="1" x14ac:dyDescent="0.2">
      <c r="M376" t="str">
        <f t="shared" si="10"/>
        <v xml:space="preserve"> </v>
      </c>
    </row>
    <row r="377" spans="13:13" ht="15" customHeight="1" x14ac:dyDescent="0.2">
      <c r="M377" t="str">
        <f t="shared" si="10"/>
        <v xml:space="preserve"> </v>
      </c>
    </row>
    <row r="378" spans="13:13" ht="15" customHeight="1" x14ac:dyDescent="0.2">
      <c r="M378" t="str">
        <f t="shared" si="10"/>
        <v xml:space="preserve"> </v>
      </c>
    </row>
    <row r="379" spans="13:13" ht="15" customHeight="1" x14ac:dyDescent="0.2">
      <c r="M379" t="str">
        <f t="shared" si="10"/>
        <v xml:space="preserve"> </v>
      </c>
    </row>
    <row r="380" spans="13:13" ht="15" customHeight="1" x14ac:dyDescent="0.2">
      <c r="M380" t="str">
        <f t="shared" si="10"/>
        <v xml:space="preserve"> </v>
      </c>
    </row>
    <row r="381" spans="13:13" ht="15" customHeight="1" x14ac:dyDescent="0.2">
      <c r="M381" t="str">
        <f t="shared" si="10"/>
        <v xml:space="preserve"> </v>
      </c>
    </row>
    <row r="382" spans="13:13" ht="15" customHeight="1" x14ac:dyDescent="0.2">
      <c r="M382" t="str">
        <f t="shared" si="10"/>
        <v xml:space="preserve"> </v>
      </c>
    </row>
    <row r="383" spans="13:13" ht="15" customHeight="1" x14ac:dyDescent="0.2">
      <c r="M383" t="str">
        <f t="shared" si="10"/>
        <v xml:space="preserve"> </v>
      </c>
    </row>
    <row r="384" spans="13:13" ht="15" customHeight="1" x14ac:dyDescent="0.2">
      <c r="M384" t="str">
        <f t="shared" si="10"/>
        <v xml:space="preserve"> </v>
      </c>
    </row>
    <row r="385" spans="13:13" ht="15" customHeight="1" x14ac:dyDescent="0.2">
      <c r="M385" t="str">
        <f t="shared" si="10"/>
        <v xml:space="preserve"> </v>
      </c>
    </row>
    <row r="386" spans="13:13" ht="15" customHeight="1" x14ac:dyDescent="0.2">
      <c r="M386" t="str">
        <f t="shared" si="10"/>
        <v xml:space="preserve"> </v>
      </c>
    </row>
    <row r="387" spans="13:13" ht="15" customHeight="1" x14ac:dyDescent="0.2">
      <c r="M387" t="str">
        <f t="shared" si="10"/>
        <v xml:space="preserve"> </v>
      </c>
    </row>
    <row r="388" spans="13:13" ht="15" customHeight="1" x14ac:dyDescent="0.2">
      <c r="M388" t="str">
        <f t="shared" si="10"/>
        <v xml:space="preserve"> </v>
      </c>
    </row>
    <row r="389" spans="13:13" ht="15" customHeight="1" x14ac:dyDescent="0.2">
      <c r="M389" t="str">
        <f t="shared" si="10"/>
        <v xml:space="preserve"> </v>
      </c>
    </row>
    <row r="390" spans="13:13" ht="15" customHeight="1" x14ac:dyDescent="0.2">
      <c r="M390" t="str">
        <f t="shared" si="10"/>
        <v xml:space="preserve"> </v>
      </c>
    </row>
    <row r="391" spans="13:13" ht="15" customHeight="1" x14ac:dyDescent="0.2">
      <c r="M391" t="str">
        <f t="shared" si="10"/>
        <v xml:space="preserve"> </v>
      </c>
    </row>
    <row r="392" spans="13:13" ht="15" customHeight="1" x14ac:dyDescent="0.2">
      <c r="M392" t="str">
        <f t="shared" si="10"/>
        <v xml:space="preserve"> </v>
      </c>
    </row>
    <row r="393" spans="13:13" ht="15" customHeight="1" x14ac:dyDescent="0.2">
      <c r="M393" t="str">
        <f t="shared" si="10"/>
        <v xml:space="preserve"> </v>
      </c>
    </row>
    <row r="394" spans="13:13" ht="15" customHeight="1" x14ac:dyDescent="0.2">
      <c r="M394" t="str">
        <f t="shared" si="10"/>
        <v xml:space="preserve"> </v>
      </c>
    </row>
    <row r="395" spans="13:13" ht="15" customHeight="1" x14ac:dyDescent="0.2">
      <c r="M395" t="str">
        <f t="shared" si="10"/>
        <v xml:space="preserve"> </v>
      </c>
    </row>
    <row r="396" spans="13:13" ht="15" customHeight="1" x14ac:dyDescent="0.2">
      <c r="M396" t="str">
        <f t="shared" si="10"/>
        <v xml:space="preserve"> </v>
      </c>
    </row>
    <row r="397" spans="13:13" ht="15" customHeight="1" x14ac:dyDescent="0.2">
      <c r="M397" t="str">
        <f t="shared" si="10"/>
        <v xml:space="preserve"> </v>
      </c>
    </row>
    <row r="398" spans="13:13" ht="15" customHeight="1" x14ac:dyDescent="0.2">
      <c r="M398" t="str">
        <f t="shared" si="10"/>
        <v xml:space="preserve"> </v>
      </c>
    </row>
    <row r="399" spans="13:13" ht="15" customHeight="1" x14ac:dyDescent="0.2">
      <c r="M399" t="str">
        <f t="shared" si="10"/>
        <v xml:space="preserve"> </v>
      </c>
    </row>
    <row r="400" spans="13:13" ht="15" customHeight="1" x14ac:dyDescent="0.2">
      <c r="M400" t="str">
        <f t="shared" si="10"/>
        <v xml:space="preserve"> </v>
      </c>
    </row>
    <row r="401" spans="13:13" ht="15" customHeight="1" x14ac:dyDescent="0.2">
      <c r="M401" t="str">
        <f t="shared" si="10"/>
        <v xml:space="preserve"> </v>
      </c>
    </row>
    <row r="402" spans="13:13" ht="15" customHeight="1" x14ac:dyDescent="0.2">
      <c r="M402" t="str">
        <f t="shared" si="10"/>
        <v xml:space="preserve"> </v>
      </c>
    </row>
    <row r="403" spans="13:13" ht="15" customHeight="1" x14ac:dyDescent="0.2">
      <c r="M403" t="str">
        <f t="shared" si="10"/>
        <v xml:space="preserve"> </v>
      </c>
    </row>
    <row r="404" spans="13:13" ht="15" customHeight="1" x14ac:dyDescent="0.2">
      <c r="M404" t="str">
        <f t="shared" si="10"/>
        <v xml:space="preserve"> </v>
      </c>
    </row>
    <row r="405" spans="13:13" ht="15" customHeight="1" x14ac:dyDescent="0.2">
      <c r="M405" t="str">
        <f t="shared" si="10"/>
        <v xml:space="preserve"> </v>
      </c>
    </row>
    <row r="406" spans="13:13" ht="15" customHeight="1" x14ac:dyDescent="0.2">
      <c r="M406" t="str">
        <f t="shared" si="10"/>
        <v xml:space="preserve"> </v>
      </c>
    </row>
    <row r="407" spans="13:13" ht="15" customHeight="1" x14ac:dyDescent="0.2">
      <c r="M407" t="str">
        <f t="shared" si="10"/>
        <v xml:space="preserve"> </v>
      </c>
    </row>
    <row r="408" spans="13:13" ht="15" customHeight="1" x14ac:dyDescent="0.2">
      <c r="M408" t="str">
        <f t="shared" si="10"/>
        <v xml:space="preserve"> </v>
      </c>
    </row>
    <row r="409" spans="13:13" ht="15" customHeight="1" x14ac:dyDescent="0.2">
      <c r="M409" t="str">
        <f t="shared" si="10"/>
        <v xml:space="preserve"> </v>
      </c>
    </row>
    <row r="410" spans="13:13" ht="15" customHeight="1" x14ac:dyDescent="0.2">
      <c r="M410" t="str">
        <f t="shared" si="10"/>
        <v xml:space="preserve"> </v>
      </c>
    </row>
    <row r="411" spans="13:13" ht="15" customHeight="1" x14ac:dyDescent="0.2">
      <c r="M411" t="str">
        <f t="shared" si="10"/>
        <v xml:space="preserve"> </v>
      </c>
    </row>
    <row r="412" spans="13:13" ht="15" customHeight="1" x14ac:dyDescent="0.2">
      <c r="M412" t="str">
        <f t="shared" si="10"/>
        <v xml:space="preserve"> </v>
      </c>
    </row>
    <row r="413" spans="13:13" ht="15" customHeight="1" x14ac:dyDescent="0.2">
      <c r="M413" t="str">
        <f t="shared" si="10"/>
        <v xml:space="preserve"> </v>
      </c>
    </row>
    <row r="414" spans="13:13" ht="15" customHeight="1" x14ac:dyDescent="0.2">
      <c r="M414" t="str">
        <f t="shared" si="10"/>
        <v xml:space="preserve"> </v>
      </c>
    </row>
    <row r="415" spans="13:13" ht="15" customHeight="1" x14ac:dyDescent="0.2">
      <c r="M415" t="str">
        <f t="shared" si="10"/>
        <v xml:space="preserve"> </v>
      </c>
    </row>
    <row r="416" spans="13:13" ht="15" customHeight="1" x14ac:dyDescent="0.2">
      <c r="M416" t="str">
        <f t="shared" si="10"/>
        <v xml:space="preserve"> </v>
      </c>
    </row>
    <row r="417" spans="13:13" ht="15" customHeight="1" x14ac:dyDescent="0.2">
      <c r="M417" t="str">
        <f t="shared" si="10"/>
        <v xml:space="preserve"> </v>
      </c>
    </row>
    <row r="418" spans="13:13" ht="15" customHeight="1" x14ac:dyDescent="0.2">
      <c r="M418" t="str">
        <f t="shared" ref="M418:M481" si="11">A418&amp;" "&amp;B418</f>
        <v xml:space="preserve"> </v>
      </c>
    </row>
    <row r="419" spans="13:13" ht="15" customHeight="1" x14ac:dyDescent="0.2">
      <c r="M419" t="str">
        <f t="shared" si="11"/>
        <v xml:space="preserve"> </v>
      </c>
    </row>
    <row r="420" spans="13:13" ht="15" customHeight="1" x14ac:dyDescent="0.2">
      <c r="M420" t="str">
        <f t="shared" si="11"/>
        <v xml:space="preserve"> </v>
      </c>
    </row>
    <row r="421" spans="13:13" ht="15" customHeight="1" x14ac:dyDescent="0.2">
      <c r="M421" t="str">
        <f t="shared" si="11"/>
        <v xml:space="preserve"> </v>
      </c>
    </row>
    <row r="422" spans="13:13" ht="15" customHeight="1" x14ac:dyDescent="0.2">
      <c r="M422" t="str">
        <f t="shared" si="11"/>
        <v xml:space="preserve"> </v>
      </c>
    </row>
    <row r="423" spans="13:13" ht="15" customHeight="1" x14ac:dyDescent="0.2">
      <c r="M423" t="str">
        <f t="shared" si="11"/>
        <v xml:space="preserve"> </v>
      </c>
    </row>
    <row r="424" spans="13:13" ht="15" customHeight="1" x14ac:dyDescent="0.2">
      <c r="M424" t="str">
        <f t="shared" si="11"/>
        <v xml:space="preserve"> </v>
      </c>
    </row>
    <row r="425" spans="13:13" ht="15" customHeight="1" x14ac:dyDescent="0.2">
      <c r="M425" t="str">
        <f t="shared" si="11"/>
        <v xml:space="preserve"> </v>
      </c>
    </row>
    <row r="426" spans="13:13" ht="15" customHeight="1" x14ac:dyDescent="0.2">
      <c r="M426" t="str">
        <f t="shared" si="11"/>
        <v xml:space="preserve"> </v>
      </c>
    </row>
    <row r="427" spans="13:13" ht="15" customHeight="1" x14ac:dyDescent="0.2">
      <c r="M427" t="str">
        <f t="shared" si="11"/>
        <v xml:space="preserve"> </v>
      </c>
    </row>
    <row r="428" spans="13:13" ht="15" customHeight="1" x14ac:dyDescent="0.2">
      <c r="M428" t="str">
        <f t="shared" si="11"/>
        <v xml:space="preserve"> </v>
      </c>
    </row>
    <row r="429" spans="13:13" ht="15" customHeight="1" x14ac:dyDescent="0.2">
      <c r="M429" t="str">
        <f t="shared" si="11"/>
        <v xml:space="preserve"> </v>
      </c>
    </row>
    <row r="430" spans="13:13" ht="15" customHeight="1" x14ac:dyDescent="0.2">
      <c r="M430" t="str">
        <f t="shared" si="11"/>
        <v xml:space="preserve"> </v>
      </c>
    </row>
    <row r="431" spans="13:13" ht="15" customHeight="1" x14ac:dyDescent="0.2">
      <c r="M431" t="str">
        <f t="shared" si="11"/>
        <v xml:space="preserve"> </v>
      </c>
    </row>
    <row r="432" spans="13:13" ht="15" customHeight="1" x14ac:dyDescent="0.2">
      <c r="M432" t="str">
        <f t="shared" si="11"/>
        <v xml:space="preserve"> </v>
      </c>
    </row>
    <row r="433" spans="13:13" ht="15" customHeight="1" x14ac:dyDescent="0.2">
      <c r="M433" t="str">
        <f t="shared" si="11"/>
        <v xml:space="preserve"> </v>
      </c>
    </row>
    <row r="434" spans="13:13" ht="15" customHeight="1" x14ac:dyDescent="0.2">
      <c r="M434" t="str">
        <f t="shared" si="11"/>
        <v xml:space="preserve"> </v>
      </c>
    </row>
    <row r="435" spans="13:13" ht="15" customHeight="1" x14ac:dyDescent="0.2">
      <c r="M435" t="str">
        <f t="shared" si="11"/>
        <v xml:space="preserve"> </v>
      </c>
    </row>
    <row r="436" spans="13:13" ht="15" customHeight="1" x14ac:dyDescent="0.2">
      <c r="M436" t="str">
        <f t="shared" si="11"/>
        <v xml:space="preserve"> </v>
      </c>
    </row>
    <row r="437" spans="13:13" ht="15" customHeight="1" x14ac:dyDescent="0.2">
      <c r="M437" t="str">
        <f t="shared" si="11"/>
        <v xml:space="preserve"> </v>
      </c>
    </row>
    <row r="438" spans="13:13" ht="15" customHeight="1" x14ac:dyDescent="0.2">
      <c r="M438" t="str">
        <f t="shared" si="11"/>
        <v xml:space="preserve"> </v>
      </c>
    </row>
    <row r="439" spans="13:13" ht="15" customHeight="1" x14ac:dyDescent="0.2">
      <c r="M439" t="str">
        <f t="shared" si="11"/>
        <v xml:space="preserve"> </v>
      </c>
    </row>
    <row r="440" spans="13:13" ht="15" customHeight="1" x14ac:dyDescent="0.2">
      <c r="M440" t="str">
        <f t="shared" si="11"/>
        <v xml:space="preserve"> </v>
      </c>
    </row>
    <row r="441" spans="13:13" ht="15" customHeight="1" x14ac:dyDescent="0.2">
      <c r="M441" t="str">
        <f t="shared" si="11"/>
        <v xml:space="preserve"> </v>
      </c>
    </row>
    <row r="442" spans="13:13" ht="15" customHeight="1" x14ac:dyDescent="0.2">
      <c r="M442" t="str">
        <f t="shared" si="11"/>
        <v xml:space="preserve"> </v>
      </c>
    </row>
    <row r="443" spans="13:13" ht="15" customHeight="1" x14ac:dyDescent="0.2">
      <c r="M443" t="str">
        <f t="shared" si="11"/>
        <v xml:space="preserve"> </v>
      </c>
    </row>
    <row r="444" spans="13:13" ht="15" customHeight="1" x14ac:dyDescent="0.2">
      <c r="M444" t="str">
        <f t="shared" si="11"/>
        <v xml:space="preserve"> </v>
      </c>
    </row>
    <row r="445" spans="13:13" ht="15" customHeight="1" x14ac:dyDescent="0.2">
      <c r="M445" t="str">
        <f t="shared" si="11"/>
        <v xml:space="preserve"> </v>
      </c>
    </row>
    <row r="446" spans="13:13" ht="15" customHeight="1" x14ac:dyDescent="0.2">
      <c r="M446" t="str">
        <f t="shared" si="11"/>
        <v xml:space="preserve"> </v>
      </c>
    </row>
    <row r="447" spans="13:13" ht="15" customHeight="1" x14ac:dyDescent="0.2">
      <c r="M447" t="str">
        <f t="shared" si="11"/>
        <v xml:space="preserve"> </v>
      </c>
    </row>
    <row r="448" spans="13:13" ht="15" customHeight="1" x14ac:dyDescent="0.2">
      <c r="M448" t="str">
        <f t="shared" si="11"/>
        <v xml:space="preserve"> </v>
      </c>
    </row>
    <row r="449" spans="13:13" ht="15" customHeight="1" x14ac:dyDescent="0.2">
      <c r="M449" t="str">
        <f t="shared" si="11"/>
        <v xml:space="preserve"> </v>
      </c>
    </row>
    <row r="450" spans="13:13" ht="15" customHeight="1" x14ac:dyDescent="0.2">
      <c r="M450" t="str">
        <f t="shared" si="11"/>
        <v xml:space="preserve"> </v>
      </c>
    </row>
    <row r="451" spans="13:13" ht="15" customHeight="1" x14ac:dyDescent="0.2">
      <c r="M451" t="str">
        <f t="shared" si="11"/>
        <v xml:space="preserve"> </v>
      </c>
    </row>
    <row r="452" spans="13:13" ht="15" customHeight="1" x14ac:dyDescent="0.2">
      <c r="M452" t="str">
        <f t="shared" si="11"/>
        <v xml:space="preserve"> </v>
      </c>
    </row>
    <row r="453" spans="13:13" ht="15" customHeight="1" x14ac:dyDescent="0.2">
      <c r="M453" t="str">
        <f t="shared" si="11"/>
        <v xml:space="preserve"> </v>
      </c>
    </row>
    <row r="454" spans="13:13" ht="15" customHeight="1" x14ac:dyDescent="0.2">
      <c r="M454" t="str">
        <f t="shared" si="11"/>
        <v xml:space="preserve"> </v>
      </c>
    </row>
    <row r="455" spans="13:13" ht="15" customHeight="1" x14ac:dyDescent="0.2">
      <c r="M455" t="str">
        <f t="shared" si="11"/>
        <v xml:space="preserve"> </v>
      </c>
    </row>
    <row r="456" spans="13:13" ht="15" customHeight="1" x14ac:dyDescent="0.2">
      <c r="M456" t="str">
        <f t="shared" si="11"/>
        <v xml:space="preserve"> </v>
      </c>
    </row>
    <row r="457" spans="13:13" ht="15" customHeight="1" x14ac:dyDescent="0.2">
      <c r="M457" t="str">
        <f t="shared" si="11"/>
        <v xml:space="preserve"> </v>
      </c>
    </row>
    <row r="458" spans="13:13" ht="15" customHeight="1" x14ac:dyDescent="0.2">
      <c r="M458" t="str">
        <f t="shared" si="11"/>
        <v xml:space="preserve"> </v>
      </c>
    </row>
    <row r="459" spans="13:13" ht="15" customHeight="1" x14ac:dyDescent="0.2">
      <c r="M459" t="str">
        <f t="shared" si="11"/>
        <v xml:space="preserve"> </v>
      </c>
    </row>
    <row r="460" spans="13:13" ht="15" customHeight="1" x14ac:dyDescent="0.2">
      <c r="M460" t="str">
        <f t="shared" si="11"/>
        <v xml:space="preserve"> </v>
      </c>
    </row>
    <row r="461" spans="13:13" ht="15" customHeight="1" x14ac:dyDescent="0.2">
      <c r="M461" t="str">
        <f t="shared" si="11"/>
        <v xml:space="preserve"> </v>
      </c>
    </row>
    <row r="462" spans="13:13" ht="15" customHeight="1" x14ac:dyDescent="0.2">
      <c r="M462" t="str">
        <f t="shared" si="11"/>
        <v xml:space="preserve"> </v>
      </c>
    </row>
    <row r="463" spans="13:13" ht="15" customHeight="1" x14ac:dyDescent="0.2">
      <c r="M463" t="str">
        <f t="shared" si="11"/>
        <v xml:space="preserve"> </v>
      </c>
    </row>
    <row r="464" spans="13:13" ht="15" customHeight="1" x14ac:dyDescent="0.2">
      <c r="M464" t="str">
        <f t="shared" si="11"/>
        <v xml:space="preserve"> </v>
      </c>
    </row>
    <row r="465" spans="13:13" ht="15" customHeight="1" x14ac:dyDescent="0.2">
      <c r="M465" t="str">
        <f t="shared" si="11"/>
        <v xml:space="preserve"> </v>
      </c>
    </row>
    <row r="466" spans="13:13" ht="15" customHeight="1" x14ac:dyDescent="0.2">
      <c r="M466" t="str">
        <f t="shared" si="11"/>
        <v xml:space="preserve"> </v>
      </c>
    </row>
    <row r="467" spans="13:13" ht="15" customHeight="1" x14ac:dyDescent="0.2">
      <c r="M467" t="str">
        <f t="shared" si="11"/>
        <v xml:space="preserve"> </v>
      </c>
    </row>
    <row r="468" spans="13:13" ht="15" customHeight="1" x14ac:dyDescent="0.2">
      <c r="M468" t="str">
        <f t="shared" si="11"/>
        <v xml:space="preserve"> </v>
      </c>
    </row>
    <row r="469" spans="13:13" ht="15" customHeight="1" x14ac:dyDescent="0.2">
      <c r="M469" t="str">
        <f t="shared" si="11"/>
        <v xml:space="preserve"> </v>
      </c>
    </row>
    <row r="470" spans="13:13" ht="15" customHeight="1" x14ac:dyDescent="0.2">
      <c r="M470" t="str">
        <f t="shared" si="11"/>
        <v xml:space="preserve"> </v>
      </c>
    </row>
    <row r="471" spans="13:13" ht="15" customHeight="1" x14ac:dyDescent="0.2">
      <c r="M471" t="str">
        <f t="shared" si="11"/>
        <v xml:space="preserve"> </v>
      </c>
    </row>
    <row r="472" spans="13:13" ht="15" customHeight="1" x14ac:dyDescent="0.2">
      <c r="M472" t="str">
        <f t="shared" si="11"/>
        <v xml:space="preserve"> </v>
      </c>
    </row>
    <row r="473" spans="13:13" ht="15" customHeight="1" x14ac:dyDescent="0.2">
      <c r="M473" t="str">
        <f t="shared" si="11"/>
        <v xml:space="preserve"> </v>
      </c>
    </row>
    <row r="474" spans="13:13" ht="15" customHeight="1" x14ac:dyDescent="0.2">
      <c r="M474" t="str">
        <f t="shared" si="11"/>
        <v xml:space="preserve"> </v>
      </c>
    </row>
    <row r="475" spans="13:13" ht="15" customHeight="1" x14ac:dyDescent="0.2">
      <c r="M475" t="str">
        <f t="shared" si="11"/>
        <v xml:space="preserve"> </v>
      </c>
    </row>
    <row r="476" spans="13:13" ht="15" customHeight="1" x14ac:dyDescent="0.2">
      <c r="M476" t="str">
        <f t="shared" si="11"/>
        <v xml:space="preserve"> </v>
      </c>
    </row>
    <row r="477" spans="13:13" ht="15" customHeight="1" x14ac:dyDescent="0.2">
      <c r="M477" t="str">
        <f t="shared" si="11"/>
        <v xml:space="preserve"> </v>
      </c>
    </row>
    <row r="478" spans="13:13" ht="15" customHeight="1" x14ac:dyDescent="0.2">
      <c r="M478" t="str">
        <f t="shared" si="11"/>
        <v xml:space="preserve"> </v>
      </c>
    </row>
    <row r="479" spans="13:13" ht="15" customHeight="1" x14ac:dyDescent="0.2">
      <c r="M479" t="str">
        <f t="shared" si="11"/>
        <v xml:space="preserve"> </v>
      </c>
    </row>
    <row r="480" spans="13:13" ht="15" customHeight="1" x14ac:dyDescent="0.2">
      <c r="M480" t="str">
        <f t="shared" si="11"/>
        <v xml:space="preserve"> </v>
      </c>
    </row>
    <row r="481" spans="13:13" ht="15" customHeight="1" x14ac:dyDescent="0.2">
      <c r="M481" t="str">
        <f t="shared" si="11"/>
        <v xml:space="preserve"> </v>
      </c>
    </row>
    <row r="482" spans="13:13" ht="15" customHeight="1" x14ac:dyDescent="0.2">
      <c r="M482" t="str">
        <f t="shared" ref="M482:M545" si="12">A482&amp;" "&amp;B482</f>
        <v xml:space="preserve"> </v>
      </c>
    </row>
    <row r="483" spans="13:13" ht="15" customHeight="1" x14ac:dyDescent="0.2">
      <c r="M483" t="str">
        <f t="shared" si="12"/>
        <v xml:space="preserve"> </v>
      </c>
    </row>
    <row r="484" spans="13:13" ht="15" customHeight="1" x14ac:dyDescent="0.2">
      <c r="M484" t="str">
        <f t="shared" si="12"/>
        <v xml:space="preserve"> </v>
      </c>
    </row>
    <row r="485" spans="13:13" ht="15" customHeight="1" x14ac:dyDescent="0.2">
      <c r="M485" t="str">
        <f t="shared" si="12"/>
        <v xml:space="preserve"> </v>
      </c>
    </row>
    <row r="486" spans="13:13" ht="15" customHeight="1" x14ac:dyDescent="0.2">
      <c r="M486" t="str">
        <f t="shared" si="12"/>
        <v xml:space="preserve"> </v>
      </c>
    </row>
    <row r="487" spans="13:13" ht="15" customHeight="1" x14ac:dyDescent="0.2">
      <c r="M487" t="str">
        <f t="shared" si="12"/>
        <v xml:space="preserve"> </v>
      </c>
    </row>
    <row r="488" spans="13:13" ht="15" customHeight="1" x14ac:dyDescent="0.2">
      <c r="M488" t="str">
        <f t="shared" si="12"/>
        <v xml:space="preserve"> </v>
      </c>
    </row>
    <row r="489" spans="13:13" ht="15" customHeight="1" x14ac:dyDescent="0.2">
      <c r="M489" t="str">
        <f t="shared" si="12"/>
        <v xml:space="preserve"> </v>
      </c>
    </row>
    <row r="490" spans="13:13" ht="15" customHeight="1" x14ac:dyDescent="0.2">
      <c r="M490" t="str">
        <f t="shared" si="12"/>
        <v xml:space="preserve"> </v>
      </c>
    </row>
    <row r="491" spans="13:13" ht="15" customHeight="1" x14ac:dyDescent="0.2">
      <c r="M491" t="str">
        <f t="shared" si="12"/>
        <v xml:space="preserve"> </v>
      </c>
    </row>
    <row r="492" spans="13:13" ht="15" customHeight="1" x14ac:dyDescent="0.2">
      <c r="M492" t="str">
        <f t="shared" si="12"/>
        <v xml:space="preserve"> </v>
      </c>
    </row>
    <row r="493" spans="13:13" ht="15" customHeight="1" x14ac:dyDescent="0.2">
      <c r="M493" t="str">
        <f t="shared" si="12"/>
        <v xml:space="preserve"> </v>
      </c>
    </row>
    <row r="494" spans="13:13" ht="15" customHeight="1" x14ac:dyDescent="0.2">
      <c r="M494" t="str">
        <f t="shared" si="12"/>
        <v xml:space="preserve"> </v>
      </c>
    </row>
    <row r="495" spans="13:13" ht="15" customHeight="1" x14ac:dyDescent="0.2">
      <c r="M495" t="str">
        <f t="shared" si="12"/>
        <v xml:space="preserve"> </v>
      </c>
    </row>
    <row r="496" spans="13:13" ht="15" customHeight="1" x14ac:dyDescent="0.2">
      <c r="M496" t="str">
        <f t="shared" si="12"/>
        <v xml:space="preserve"> </v>
      </c>
    </row>
    <row r="497" spans="13:13" ht="15" customHeight="1" x14ac:dyDescent="0.2">
      <c r="M497" t="str">
        <f t="shared" si="12"/>
        <v xml:space="preserve"> </v>
      </c>
    </row>
    <row r="498" spans="13:13" ht="15" customHeight="1" x14ac:dyDescent="0.2">
      <c r="M498" t="str">
        <f t="shared" si="12"/>
        <v xml:space="preserve"> </v>
      </c>
    </row>
    <row r="499" spans="13:13" ht="15" customHeight="1" x14ac:dyDescent="0.2">
      <c r="M499" t="str">
        <f t="shared" si="12"/>
        <v xml:space="preserve"> </v>
      </c>
    </row>
    <row r="500" spans="13:13" ht="15" customHeight="1" x14ac:dyDescent="0.2">
      <c r="M500" t="str">
        <f t="shared" si="12"/>
        <v xml:space="preserve"> </v>
      </c>
    </row>
    <row r="501" spans="13:13" ht="15" customHeight="1" x14ac:dyDescent="0.2">
      <c r="M501" t="str">
        <f t="shared" si="12"/>
        <v xml:space="preserve"> </v>
      </c>
    </row>
    <row r="502" spans="13:13" ht="15" customHeight="1" x14ac:dyDescent="0.2">
      <c r="M502" t="str">
        <f t="shared" si="12"/>
        <v xml:space="preserve"> </v>
      </c>
    </row>
    <row r="503" spans="13:13" ht="15" customHeight="1" x14ac:dyDescent="0.2">
      <c r="M503" t="str">
        <f t="shared" si="12"/>
        <v xml:space="preserve"> </v>
      </c>
    </row>
    <row r="504" spans="13:13" ht="15" customHeight="1" x14ac:dyDescent="0.2">
      <c r="M504" t="str">
        <f t="shared" si="12"/>
        <v xml:space="preserve"> </v>
      </c>
    </row>
    <row r="505" spans="13:13" ht="15" customHeight="1" x14ac:dyDescent="0.2">
      <c r="M505" t="str">
        <f t="shared" si="12"/>
        <v xml:space="preserve"> </v>
      </c>
    </row>
    <row r="506" spans="13:13" ht="15" customHeight="1" x14ac:dyDescent="0.2">
      <c r="M506" t="str">
        <f t="shared" si="12"/>
        <v xml:space="preserve"> </v>
      </c>
    </row>
    <row r="507" spans="13:13" ht="15" customHeight="1" x14ac:dyDescent="0.2">
      <c r="M507" t="str">
        <f t="shared" si="12"/>
        <v xml:space="preserve"> </v>
      </c>
    </row>
    <row r="508" spans="13:13" ht="15" customHeight="1" x14ac:dyDescent="0.2">
      <c r="M508" t="str">
        <f t="shared" si="12"/>
        <v xml:space="preserve"> </v>
      </c>
    </row>
    <row r="509" spans="13:13" ht="15" customHeight="1" x14ac:dyDescent="0.2">
      <c r="M509" t="str">
        <f t="shared" si="12"/>
        <v xml:space="preserve"> </v>
      </c>
    </row>
    <row r="510" spans="13:13" ht="15" customHeight="1" x14ac:dyDescent="0.2">
      <c r="M510" t="str">
        <f t="shared" si="12"/>
        <v xml:space="preserve"> </v>
      </c>
    </row>
    <row r="511" spans="13:13" ht="15" customHeight="1" x14ac:dyDescent="0.2">
      <c r="M511" t="str">
        <f t="shared" si="12"/>
        <v xml:space="preserve"> </v>
      </c>
    </row>
    <row r="512" spans="13:13" ht="15" customHeight="1" x14ac:dyDescent="0.2">
      <c r="M512" t="str">
        <f t="shared" si="12"/>
        <v xml:space="preserve"> </v>
      </c>
    </row>
    <row r="513" spans="13:13" ht="15" customHeight="1" x14ac:dyDescent="0.2">
      <c r="M513" t="str">
        <f t="shared" si="12"/>
        <v xml:space="preserve"> </v>
      </c>
    </row>
    <row r="514" spans="13:13" ht="15" customHeight="1" x14ac:dyDescent="0.2">
      <c r="M514" t="str">
        <f t="shared" si="12"/>
        <v xml:space="preserve"> </v>
      </c>
    </row>
    <row r="515" spans="13:13" ht="15" customHeight="1" x14ac:dyDescent="0.2">
      <c r="M515" t="str">
        <f t="shared" si="12"/>
        <v xml:space="preserve"> </v>
      </c>
    </row>
    <row r="516" spans="13:13" ht="15" customHeight="1" x14ac:dyDescent="0.2">
      <c r="M516" t="str">
        <f t="shared" si="12"/>
        <v xml:space="preserve"> </v>
      </c>
    </row>
    <row r="517" spans="13:13" ht="15" customHeight="1" x14ac:dyDescent="0.2">
      <c r="M517" t="str">
        <f t="shared" si="12"/>
        <v xml:space="preserve"> </v>
      </c>
    </row>
    <row r="518" spans="13:13" ht="15" customHeight="1" x14ac:dyDescent="0.2">
      <c r="M518" t="str">
        <f t="shared" si="12"/>
        <v xml:space="preserve"> </v>
      </c>
    </row>
    <row r="519" spans="13:13" ht="15" customHeight="1" x14ac:dyDescent="0.2">
      <c r="M519" t="str">
        <f t="shared" si="12"/>
        <v xml:space="preserve"> </v>
      </c>
    </row>
    <row r="520" spans="13:13" ht="15" customHeight="1" x14ac:dyDescent="0.2">
      <c r="M520" t="str">
        <f t="shared" si="12"/>
        <v xml:space="preserve"> </v>
      </c>
    </row>
    <row r="521" spans="13:13" ht="15" customHeight="1" x14ac:dyDescent="0.2">
      <c r="M521" t="str">
        <f t="shared" si="12"/>
        <v xml:space="preserve"> </v>
      </c>
    </row>
    <row r="522" spans="13:13" ht="15" customHeight="1" x14ac:dyDescent="0.2">
      <c r="M522" t="str">
        <f t="shared" si="12"/>
        <v xml:space="preserve"> </v>
      </c>
    </row>
    <row r="523" spans="13:13" ht="15" customHeight="1" x14ac:dyDescent="0.2">
      <c r="M523" t="str">
        <f t="shared" si="12"/>
        <v xml:space="preserve"> </v>
      </c>
    </row>
    <row r="524" spans="13:13" ht="15" customHeight="1" x14ac:dyDescent="0.2">
      <c r="M524" t="str">
        <f t="shared" si="12"/>
        <v xml:space="preserve"> </v>
      </c>
    </row>
    <row r="525" spans="13:13" ht="15" customHeight="1" x14ac:dyDescent="0.2">
      <c r="M525" t="str">
        <f t="shared" si="12"/>
        <v xml:space="preserve"> </v>
      </c>
    </row>
    <row r="526" spans="13:13" ht="15" customHeight="1" x14ac:dyDescent="0.2">
      <c r="M526" t="str">
        <f t="shared" si="12"/>
        <v xml:space="preserve"> </v>
      </c>
    </row>
    <row r="527" spans="13:13" ht="15" customHeight="1" x14ac:dyDescent="0.2">
      <c r="M527" t="str">
        <f t="shared" si="12"/>
        <v xml:space="preserve"> </v>
      </c>
    </row>
    <row r="528" spans="13:13" ht="15" customHeight="1" x14ac:dyDescent="0.2">
      <c r="M528" t="str">
        <f t="shared" si="12"/>
        <v xml:space="preserve"> </v>
      </c>
    </row>
    <row r="529" spans="13:13" ht="15" customHeight="1" x14ac:dyDescent="0.2">
      <c r="M529" t="str">
        <f t="shared" si="12"/>
        <v xml:space="preserve"> </v>
      </c>
    </row>
    <row r="530" spans="13:13" ht="15" customHeight="1" x14ac:dyDescent="0.2">
      <c r="M530" t="str">
        <f t="shared" si="12"/>
        <v xml:space="preserve"> </v>
      </c>
    </row>
    <row r="531" spans="13:13" ht="15" customHeight="1" x14ac:dyDescent="0.2">
      <c r="M531" t="str">
        <f t="shared" si="12"/>
        <v xml:space="preserve"> </v>
      </c>
    </row>
    <row r="532" spans="13:13" ht="15" customHeight="1" x14ac:dyDescent="0.2">
      <c r="M532" t="str">
        <f t="shared" si="12"/>
        <v xml:space="preserve"> </v>
      </c>
    </row>
    <row r="533" spans="13:13" ht="15" customHeight="1" x14ac:dyDescent="0.2">
      <c r="M533" t="str">
        <f t="shared" si="12"/>
        <v xml:space="preserve"> </v>
      </c>
    </row>
    <row r="534" spans="13:13" ht="15" customHeight="1" x14ac:dyDescent="0.2">
      <c r="M534" t="str">
        <f t="shared" si="12"/>
        <v xml:space="preserve"> </v>
      </c>
    </row>
    <row r="535" spans="13:13" ht="15" customHeight="1" x14ac:dyDescent="0.2">
      <c r="M535" t="str">
        <f t="shared" si="12"/>
        <v xml:space="preserve"> </v>
      </c>
    </row>
    <row r="536" spans="13:13" ht="15" customHeight="1" x14ac:dyDescent="0.2">
      <c r="M536" t="str">
        <f t="shared" si="12"/>
        <v xml:space="preserve"> </v>
      </c>
    </row>
    <row r="537" spans="13:13" ht="15" customHeight="1" x14ac:dyDescent="0.2">
      <c r="M537" t="str">
        <f t="shared" si="12"/>
        <v xml:space="preserve"> </v>
      </c>
    </row>
    <row r="538" spans="13:13" ht="15" customHeight="1" x14ac:dyDescent="0.2">
      <c r="M538" t="str">
        <f t="shared" si="12"/>
        <v xml:space="preserve"> </v>
      </c>
    </row>
    <row r="539" spans="13:13" ht="15" customHeight="1" x14ac:dyDescent="0.2">
      <c r="M539" t="str">
        <f t="shared" si="12"/>
        <v xml:space="preserve"> </v>
      </c>
    </row>
    <row r="540" spans="13:13" ht="15" customHeight="1" x14ac:dyDescent="0.2">
      <c r="M540" t="str">
        <f t="shared" si="12"/>
        <v xml:space="preserve"> </v>
      </c>
    </row>
    <row r="541" spans="13:13" ht="15" customHeight="1" x14ac:dyDescent="0.2">
      <c r="M541" t="str">
        <f t="shared" si="12"/>
        <v xml:space="preserve"> </v>
      </c>
    </row>
    <row r="542" spans="13:13" ht="15" customHeight="1" x14ac:dyDescent="0.2">
      <c r="M542" t="str">
        <f t="shared" si="12"/>
        <v xml:space="preserve"> </v>
      </c>
    </row>
    <row r="543" spans="13:13" ht="15" customHeight="1" x14ac:dyDescent="0.2">
      <c r="M543" t="str">
        <f t="shared" si="12"/>
        <v xml:space="preserve"> </v>
      </c>
    </row>
    <row r="544" spans="13:13" ht="15" customHeight="1" x14ac:dyDescent="0.2">
      <c r="M544" t="str">
        <f t="shared" si="12"/>
        <v xml:space="preserve"> </v>
      </c>
    </row>
    <row r="545" spans="13:13" ht="15" customHeight="1" x14ac:dyDescent="0.2">
      <c r="M545" t="str">
        <f t="shared" si="12"/>
        <v xml:space="preserve"> </v>
      </c>
    </row>
    <row r="546" spans="13:13" ht="15" customHeight="1" x14ac:dyDescent="0.2">
      <c r="M546" t="str">
        <f t="shared" ref="M546:M609" si="13">A546&amp;" "&amp;B546</f>
        <v xml:space="preserve"> </v>
      </c>
    </row>
    <row r="547" spans="13:13" ht="15" customHeight="1" x14ac:dyDescent="0.2">
      <c r="M547" t="str">
        <f t="shared" si="13"/>
        <v xml:space="preserve"> </v>
      </c>
    </row>
    <row r="548" spans="13:13" ht="15" customHeight="1" x14ac:dyDescent="0.2">
      <c r="M548" t="str">
        <f t="shared" si="13"/>
        <v xml:space="preserve"> </v>
      </c>
    </row>
    <row r="549" spans="13:13" ht="15" customHeight="1" x14ac:dyDescent="0.2">
      <c r="M549" t="str">
        <f t="shared" si="13"/>
        <v xml:space="preserve"> </v>
      </c>
    </row>
    <row r="550" spans="13:13" ht="15" customHeight="1" x14ac:dyDescent="0.2">
      <c r="M550" t="str">
        <f t="shared" si="13"/>
        <v xml:space="preserve"> </v>
      </c>
    </row>
    <row r="551" spans="13:13" ht="15" customHeight="1" x14ac:dyDescent="0.2">
      <c r="M551" t="str">
        <f t="shared" si="13"/>
        <v xml:space="preserve"> </v>
      </c>
    </row>
    <row r="552" spans="13:13" ht="15" customHeight="1" x14ac:dyDescent="0.2">
      <c r="M552" t="str">
        <f t="shared" si="13"/>
        <v xml:space="preserve"> </v>
      </c>
    </row>
    <row r="553" spans="13:13" ht="15" customHeight="1" x14ac:dyDescent="0.2">
      <c r="M553" t="str">
        <f t="shared" si="13"/>
        <v xml:space="preserve"> </v>
      </c>
    </row>
    <row r="554" spans="13:13" ht="15" customHeight="1" x14ac:dyDescent="0.2">
      <c r="M554" t="str">
        <f t="shared" si="13"/>
        <v xml:space="preserve"> </v>
      </c>
    </row>
    <row r="555" spans="13:13" ht="15" customHeight="1" x14ac:dyDescent="0.2">
      <c r="M555" t="str">
        <f t="shared" si="13"/>
        <v xml:space="preserve"> </v>
      </c>
    </row>
    <row r="556" spans="13:13" ht="15" customHeight="1" x14ac:dyDescent="0.2">
      <c r="M556" t="str">
        <f t="shared" si="13"/>
        <v xml:space="preserve"> </v>
      </c>
    </row>
    <row r="557" spans="13:13" ht="15" customHeight="1" x14ac:dyDescent="0.2">
      <c r="M557" t="str">
        <f t="shared" si="13"/>
        <v xml:space="preserve"> </v>
      </c>
    </row>
    <row r="558" spans="13:13" ht="15" customHeight="1" x14ac:dyDescent="0.2">
      <c r="M558" t="str">
        <f t="shared" si="13"/>
        <v xml:space="preserve"> </v>
      </c>
    </row>
    <row r="559" spans="13:13" ht="15" customHeight="1" x14ac:dyDescent="0.2">
      <c r="M559" t="str">
        <f t="shared" si="13"/>
        <v xml:space="preserve"> </v>
      </c>
    </row>
    <row r="560" spans="13:13" ht="15" customHeight="1" x14ac:dyDescent="0.2">
      <c r="M560" t="str">
        <f t="shared" si="13"/>
        <v xml:space="preserve"> </v>
      </c>
    </row>
    <row r="561" spans="13:13" ht="15" customHeight="1" x14ac:dyDescent="0.2">
      <c r="M561" t="str">
        <f t="shared" si="13"/>
        <v xml:space="preserve"> </v>
      </c>
    </row>
    <row r="562" spans="13:13" ht="15" customHeight="1" x14ac:dyDescent="0.2">
      <c r="M562" t="str">
        <f t="shared" si="13"/>
        <v xml:space="preserve"> </v>
      </c>
    </row>
    <row r="563" spans="13:13" ht="15" customHeight="1" x14ac:dyDescent="0.2">
      <c r="M563" t="str">
        <f t="shared" si="13"/>
        <v xml:space="preserve"> </v>
      </c>
    </row>
    <row r="564" spans="13:13" ht="15" customHeight="1" x14ac:dyDescent="0.2">
      <c r="M564" t="str">
        <f t="shared" si="13"/>
        <v xml:space="preserve"> </v>
      </c>
    </row>
    <row r="565" spans="13:13" ht="15" customHeight="1" x14ac:dyDescent="0.2">
      <c r="M565" t="str">
        <f t="shared" si="13"/>
        <v xml:space="preserve"> </v>
      </c>
    </row>
    <row r="566" spans="13:13" ht="15" customHeight="1" x14ac:dyDescent="0.2">
      <c r="M566" t="str">
        <f t="shared" si="13"/>
        <v xml:space="preserve"> </v>
      </c>
    </row>
    <row r="567" spans="13:13" ht="15" customHeight="1" x14ac:dyDescent="0.2">
      <c r="M567" t="str">
        <f t="shared" si="13"/>
        <v xml:space="preserve"> </v>
      </c>
    </row>
    <row r="568" spans="13:13" ht="15" customHeight="1" x14ac:dyDescent="0.2">
      <c r="M568" t="str">
        <f t="shared" si="13"/>
        <v xml:space="preserve"> </v>
      </c>
    </row>
    <row r="569" spans="13:13" ht="15" customHeight="1" x14ac:dyDescent="0.2">
      <c r="M569" t="str">
        <f t="shared" si="13"/>
        <v xml:space="preserve"> </v>
      </c>
    </row>
    <row r="570" spans="13:13" ht="15" customHeight="1" x14ac:dyDescent="0.2">
      <c r="M570" t="str">
        <f t="shared" si="13"/>
        <v xml:space="preserve"> </v>
      </c>
    </row>
    <row r="571" spans="13:13" ht="15" customHeight="1" x14ac:dyDescent="0.2">
      <c r="M571" t="str">
        <f t="shared" si="13"/>
        <v xml:space="preserve"> </v>
      </c>
    </row>
    <row r="572" spans="13:13" ht="15" customHeight="1" x14ac:dyDescent="0.2">
      <c r="M572" t="str">
        <f t="shared" si="13"/>
        <v xml:space="preserve"> </v>
      </c>
    </row>
    <row r="573" spans="13:13" ht="15" customHeight="1" x14ac:dyDescent="0.2">
      <c r="M573" t="str">
        <f t="shared" si="13"/>
        <v xml:space="preserve"> </v>
      </c>
    </row>
    <row r="574" spans="13:13" ht="15" customHeight="1" x14ac:dyDescent="0.2">
      <c r="M574" t="str">
        <f t="shared" si="13"/>
        <v xml:space="preserve"> </v>
      </c>
    </row>
    <row r="575" spans="13:13" ht="15" customHeight="1" x14ac:dyDescent="0.2">
      <c r="M575" t="str">
        <f t="shared" si="13"/>
        <v xml:space="preserve"> </v>
      </c>
    </row>
    <row r="576" spans="13:13" ht="15" customHeight="1" x14ac:dyDescent="0.2">
      <c r="M576" t="str">
        <f t="shared" si="13"/>
        <v xml:space="preserve"> </v>
      </c>
    </row>
    <row r="577" spans="13:13" ht="15" customHeight="1" x14ac:dyDescent="0.2">
      <c r="M577" t="str">
        <f t="shared" si="13"/>
        <v xml:space="preserve"> </v>
      </c>
    </row>
    <row r="578" spans="13:13" ht="15" customHeight="1" x14ac:dyDescent="0.2">
      <c r="M578" t="str">
        <f t="shared" si="13"/>
        <v xml:space="preserve"> </v>
      </c>
    </row>
    <row r="579" spans="13:13" ht="15" customHeight="1" x14ac:dyDescent="0.2">
      <c r="M579" t="str">
        <f t="shared" si="13"/>
        <v xml:space="preserve"> </v>
      </c>
    </row>
    <row r="580" spans="13:13" ht="15" customHeight="1" x14ac:dyDescent="0.2">
      <c r="M580" t="str">
        <f t="shared" si="13"/>
        <v xml:space="preserve"> </v>
      </c>
    </row>
    <row r="581" spans="13:13" ht="15" customHeight="1" x14ac:dyDescent="0.2">
      <c r="M581" t="str">
        <f t="shared" si="13"/>
        <v xml:space="preserve"> </v>
      </c>
    </row>
    <row r="582" spans="13:13" ht="15" customHeight="1" x14ac:dyDescent="0.2">
      <c r="M582" t="str">
        <f t="shared" si="13"/>
        <v xml:space="preserve"> </v>
      </c>
    </row>
    <row r="583" spans="13:13" ht="15" customHeight="1" x14ac:dyDescent="0.2">
      <c r="M583" t="str">
        <f t="shared" si="13"/>
        <v xml:space="preserve"> </v>
      </c>
    </row>
    <row r="584" spans="13:13" ht="15" customHeight="1" x14ac:dyDescent="0.2">
      <c r="M584" t="str">
        <f t="shared" si="13"/>
        <v xml:space="preserve"> </v>
      </c>
    </row>
    <row r="585" spans="13:13" ht="15" customHeight="1" x14ac:dyDescent="0.2">
      <c r="M585" t="str">
        <f t="shared" si="13"/>
        <v xml:space="preserve"> </v>
      </c>
    </row>
    <row r="586" spans="13:13" ht="15" customHeight="1" x14ac:dyDescent="0.2">
      <c r="M586" t="str">
        <f t="shared" si="13"/>
        <v xml:space="preserve"> </v>
      </c>
    </row>
    <row r="587" spans="13:13" ht="15" customHeight="1" x14ac:dyDescent="0.2">
      <c r="M587" t="str">
        <f t="shared" si="13"/>
        <v xml:space="preserve"> </v>
      </c>
    </row>
    <row r="588" spans="13:13" ht="15" customHeight="1" x14ac:dyDescent="0.2">
      <c r="M588" t="str">
        <f t="shared" si="13"/>
        <v xml:space="preserve"> </v>
      </c>
    </row>
    <row r="589" spans="13:13" ht="15" customHeight="1" x14ac:dyDescent="0.2">
      <c r="M589" t="str">
        <f t="shared" si="13"/>
        <v xml:space="preserve"> </v>
      </c>
    </row>
    <row r="590" spans="13:13" ht="15" customHeight="1" x14ac:dyDescent="0.2">
      <c r="M590" t="str">
        <f t="shared" si="13"/>
        <v xml:space="preserve"> </v>
      </c>
    </row>
    <row r="591" spans="13:13" ht="15" customHeight="1" x14ac:dyDescent="0.2">
      <c r="M591" t="str">
        <f t="shared" si="13"/>
        <v xml:space="preserve"> </v>
      </c>
    </row>
    <row r="592" spans="13:13" ht="15" customHeight="1" x14ac:dyDescent="0.2">
      <c r="M592" t="str">
        <f t="shared" si="13"/>
        <v xml:space="preserve"> </v>
      </c>
    </row>
    <row r="593" spans="13:13" ht="15" customHeight="1" x14ac:dyDescent="0.2">
      <c r="M593" t="str">
        <f t="shared" si="13"/>
        <v xml:space="preserve"> </v>
      </c>
    </row>
    <row r="594" spans="13:13" ht="15" customHeight="1" x14ac:dyDescent="0.2">
      <c r="M594" t="str">
        <f t="shared" si="13"/>
        <v xml:space="preserve"> </v>
      </c>
    </row>
    <row r="595" spans="13:13" ht="15" customHeight="1" x14ac:dyDescent="0.2">
      <c r="M595" t="str">
        <f t="shared" si="13"/>
        <v xml:space="preserve"> </v>
      </c>
    </row>
    <row r="596" spans="13:13" ht="15" customHeight="1" x14ac:dyDescent="0.2">
      <c r="M596" t="str">
        <f t="shared" si="13"/>
        <v xml:space="preserve"> </v>
      </c>
    </row>
    <row r="597" spans="13:13" ht="15" customHeight="1" x14ac:dyDescent="0.2">
      <c r="M597" t="str">
        <f t="shared" si="13"/>
        <v xml:space="preserve"> </v>
      </c>
    </row>
    <row r="598" spans="13:13" ht="15" customHeight="1" x14ac:dyDescent="0.2">
      <c r="M598" t="str">
        <f t="shared" si="13"/>
        <v xml:space="preserve"> </v>
      </c>
    </row>
    <row r="599" spans="13:13" ht="15" customHeight="1" x14ac:dyDescent="0.2">
      <c r="M599" t="str">
        <f t="shared" si="13"/>
        <v xml:space="preserve"> </v>
      </c>
    </row>
    <row r="600" spans="13:13" ht="15" customHeight="1" x14ac:dyDescent="0.2">
      <c r="M600" t="str">
        <f t="shared" si="13"/>
        <v xml:space="preserve"> </v>
      </c>
    </row>
    <row r="601" spans="13:13" ht="15" customHeight="1" x14ac:dyDescent="0.2">
      <c r="M601" t="str">
        <f t="shared" si="13"/>
        <v xml:space="preserve"> </v>
      </c>
    </row>
    <row r="602" spans="13:13" ht="15" customHeight="1" x14ac:dyDescent="0.2">
      <c r="M602" t="str">
        <f t="shared" si="13"/>
        <v xml:space="preserve"> </v>
      </c>
    </row>
    <row r="603" spans="13:13" ht="15" customHeight="1" x14ac:dyDescent="0.2">
      <c r="M603" t="str">
        <f t="shared" si="13"/>
        <v xml:space="preserve"> </v>
      </c>
    </row>
    <row r="604" spans="13:13" ht="15" customHeight="1" x14ac:dyDescent="0.2">
      <c r="M604" t="str">
        <f t="shared" si="13"/>
        <v xml:space="preserve"> </v>
      </c>
    </row>
    <row r="605" spans="13:13" ht="15" customHeight="1" x14ac:dyDescent="0.2">
      <c r="M605" t="str">
        <f t="shared" si="13"/>
        <v xml:space="preserve"> </v>
      </c>
    </row>
    <row r="606" spans="13:13" ht="15" customHeight="1" x14ac:dyDescent="0.2">
      <c r="M606" t="str">
        <f t="shared" si="13"/>
        <v xml:space="preserve"> </v>
      </c>
    </row>
    <row r="607" spans="13:13" ht="15" customHeight="1" x14ac:dyDescent="0.2">
      <c r="M607" t="str">
        <f t="shared" si="13"/>
        <v xml:space="preserve"> </v>
      </c>
    </row>
    <row r="608" spans="13:13" ht="15" customHeight="1" x14ac:dyDescent="0.2">
      <c r="M608" t="str">
        <f t="shared" si="13"/>
        <v xml:space="preserve"> </v>
      </c>
    </row>
    <row r="609" spans="13:13" ht="15" customHeight="1" x14ac:dyDescent="0.2">
      <c r="M609" t="str">
        <f t="shared" si="13"/>
        <v xml:space="preserve"> </v>
      </c>
    </row>
    <row r="610" spans="13:13" ht="15" customHeight="1" x14ac:dyDescent="0.2">
      <c r="M610" t="str">
        <f t="shared" ref="M610:M673" si="14">A610&amp;" "&amp;B610</f>
        <v xml:space="preserve"> </v>
      </c>
    </row>
    <row r="611" spans="13:13" ht="15" customHeight="1" x14ac:dyDescent="0.2">
      <c r="M611" t="str">
        <f t="shared" si="14"/>
        <v xml:space="preserve"> </v>
      </c>
    </row>
    <row r="612" spans="13:13" ht="15" customHeight="1" x14ac:dyDescent="0.2">
      <c r="M612" t="str">
        <f t="shared" si="14"/>
        <v xml:space="preserve"> </v>
      </c>
    </row>
    <row r="613" spans="13:13" ht="15" customHeight="1" x14ac:dyDescent="0.2">
      <c r="M613" t="str">
        <f t="shared" si="14"/>
        <v xml:space="preserve"> </v>
      </c>
    </row>
    <row r="614" spans="13:13" ht="15" customHeight="1" x14ac:dyDescent="0.2">
      <c r="M614" t="str">
        <f t="shared" si="14"/>
        <v xml:space="preserve"> </v>
      </c>
    </row>
    <row r="615" spans="13:13" ht="15" customHeight="1" x14ac:dyDescent="0.2">
      <c r="M615" t="str">
        <f t="shared" si="14"/>
        <v xml:space="preserve"> </v>
      </c>
    </row>
    <row r="616" spans="13:13" ht="15" customHeight="1" x14ac:dyDescent="0.2">
      <c r="M616" t="str">
        <f t="shared" si="14"/>
        <v xml:space="preserve"> </v>
      </c>
    </row>
    <row r="617" spans="13:13" ht="15" customHeight="1" x14ac:dyDescent="0.2">
      <c r="M617" t="str">
        <f t="shared" si="14"/>
        <v xml:space="preserve"> </v>
      </c>
    </row>
    <row r="618" spans="13:13" ht="15" customHeight="1" x14ac:dyDescent="0.2">
      <c r="M618" t="str">
        <f t="shared" si="14"/>
        <v xml:space="preserve"> </v>
      </c>
    </row>
    <row r="619" spans="13:13" ht="15" customHeight="1" x14ac:dyDescent="0.2">
      <c r="M619" t="str">
        <f t="shared" si="14"/>
        <v xml:space="preserve"> </v>
      </c>
    </row>
    <row r="620" spans="13:13" ht="15" customHeight="1" x14ac:dyDescent="0.2">
      <c r="M620" t="str">
        <f t="shared" si="14"/>
        <v xml:space="preserve"> </v>
      </c>
    </row>
    <row r="621" spans="13:13" ht="15" customHeight="1" x14ac:dyDescent="0.2">
      <c r="M621" t="str">
        <f t="shared" si="14"/>
        <v xml:space="preserve"> </v>
      </c>
    </row>
    <row r="622" spans="13:13" ht="15" customHeight="1" x14ac:dyDescent="0.2">
      <c r="M622" t="str">
        <f t="shared" si="14"/>
        <v xml:space="preserve"> </v>
      </c>
    </row>
    <row r="623" spans="13:13" ht="15" customHeight="1" x14ac:dyDescent="0.2">
      <c r="M623" t="str">
        <f t="shared" si="14"/>
        <v xml:space="preserve"> </v>
      </c>
    </row>
    <row r="624" spans="13:13" ht="15" customHeight="1" x14ac:dyDescent="0.2">
      <c r="M624" t="str">
        <f t="shared" si="14"/>
        <v xml:space="preserve"> </v>
      </c>
    </row>
    <row r="625" spans="13:13" ht="15" customHeight="1" x14ac:dyDescent="0.2">
      <c r="M625" t="str">
        <f t="shared" si="14"/>
        <v xml:space="preserve"> </v>
      </c>
    </row>
    <row r="626" spans="13:13" ht="15" customHeight="1" x14ac:dyDescent="0.2">
      <c r="M626" t="str">
        <f t="shared" si="14"/>
        <v xml:space="preserve"> </v>
      </c>
    </row>
    <row r="627" spans="13:13" ht="15" customHeight="1" x14ac:dyDescent="0.2">
      <c r="M627" t="str">
        <f t="shared" si="14"/>
        <v xml:space="preserve"> </v>
      </c>
    </row>
    <row r="628" spans="13:13" ht="15" customHeight="1" x14ac:dyDescent="0.2">
      <c r="M628" t="str">
        <f t="shared" si="14"/>
        <v xml:space="preserve"> </v>
      </c>
    </row>
    <row r="629" spans="13:13" ht="15" customHeight="1" x14ac:dyDescent="0.2">
      <c r="M629" t="str">
        <f t="shared" si="14"/>
        <v xml:space="preserve"> </v>
      </c>
    </row>
    <row r="630" spans="13:13" ht="15" customHeight="1" x14ac:dyDescent="0.2">
      <c r="M630" t="str">
        <f t="shared" si="14"/>
        <v xml:space="preserve"> </v>
      </c>
    </row>
    <row r="631" spans="13:13" ht="15" customHeight="1" x14ac:dyDescent="0.2">
      <c r="M631" t="str">
        <f t="shared" si="14"/>
        <v xml:space="preserve"> </v>
      </c>
    </row>
    <row r="632" spans="13:13" ht="15" customHeight="1" x14ac:dyDescent="0.2">
      <c r="M632" t="str">
        <f t="shared" si="14"/>
        <v xml:space="preserve"> </v>
      </c>
    </row>
    <row r="633" spans="13:13" ht="15" customHeight="1" x14ac:dyDescent="0.2">
      <c r="M633" t="str">
        <f t="shared" si="14"/>
        <v xml:space="preserve"> </v>
      </c>
    </row>
    <row r="634" spans="13:13" ht="15" customHeight="1" x14ac:dyDescent="0.2">
      <c r="M634" t="str">
        <f t="shared" si="14"/>
        <v xml:space="preserve"> </v>
      </c>
    </row>
    <row r="635" spans="13:13" ht="15" customHeight="1" x14ac:dyDescent="0.2">
      <c r="M635" t="str">
        <f t="shared" si="14"/>
        <v xml:space="preserve"> </v>
      </c>
    </row>
    <row r="636" spans="13:13" ht="15" customHeight="1" x14ac:dyDescent="0.2">
      <c r="M636" t="str">
        <f t="shared" si="14"/>
        <v xml:space="preserve"> </v>
      </c>
    </row>
    <row r="637" spans="13:13" ht="15" customHeight="1" x14ac:dyDescent="0.2">
      <c r="M637" t="str">
        <f t="shared" si="14"/>
        <v xml:space="preserve"> </v>
      </c>
    </row>
    <row r="638" spans="13:13" ht="15" customHeight="1" x14ac:dyDescent="0.2">
      <c r="M638" t="str">
        <f t="shared" si="14"/>
        <v xml:space="preserve"> </v>
      </c>
    </row>
    <row r="639" spans="13:13" ht="15" customHeight="1" x14ac:dyDescent="0.2">
      <c r="M639" t="str">
        <f t="shared" si="14"/>
        <v xml:space="preserve"> </v>
      </c>
    </row>
    <row r="640" spans="13:13" ht="15" customHeight="1" x14ac:dyDescent="0.2">
      <c r="M640" t="str">
        <f t="shared" si="14"/>
        <v xml:space="preserve"> </v>
      </c>
    </row>
    <row r="641" spans="13:13" ht="15" customHeight="1" x14ac:dyDescent="0.2">
      <c r="M641" t="str">
        <f t="shared" si="14"/>
        <v xml:space="preserve"> </v>
      </c>
    </row>
    <row r="642" spans="13:13" ht="15" customHeight="1" x14ac:dyDescent="0.2">
      <c r="M642" t="str">
        <f t="shared" si="14"/>
        <v xml:space="preserve"> </v>
      </c>
    </row>
    <row r="643" spans="13:13" ht="15" customHeight="1" x14ac:dyDescent="0.2">
      <c r="M643" t="str">
        <f t="shared" si="14"/>
        <v xml:space="preserve"> </v>
      </c>
    </row>
    <row r="644" spans="13:13" ht="15" customHeight="1" x14ac:dyDescent="0.2">
      <c r="M644" t="str">
        <f t="shared" si="14"/>
        <v xml:space="preserve"> </v>
      </c>
    </row>
    <row r="645" spans="13:13" ht="15" customHeight="1" x14ac:dyDescent="0.2">
      <c r="M645" t="str">
        <f t="shared" si="14"/>
        <v xml:space="preserve"> </v>
      </c>
    </row>
    <row r="646" spans="13:13" ht="15" customHeight="1" x14ac:dyDescent="0.2">
      <c r="M646" t="str">
        <f t="shared" si="14"/>
        <v xml:space="preserve"> </v>
      </c>
    </row>
    <row r="647" spans="13:13" ht="15" customHeight="1" x14ac:dyDescent="0.2">
      <c r="M647" t="str">
        <f t="shared" si="14"/>
        <v xml:space="preserve"> </v>
      </c>
    </row>
    <row r="648" spans="13:13" ht="15" customHeight="1" x14ac:dyDescent="0.2">
      <c r="M648" t="str">
        <f t="shared" si="14"/>
        <v xml:space="preserve"> </v>
      </c>
    </row>
    <row r="649" spans="13:13" ht="15" customHeight="1" x14ac:dyDescent="0.2">
      <c r="M649" t="str">
        <f t="shared" si="14"/>
        <v xml:space="preserve"> </v>
      </c>
    </row>
    <row r="650" spans="13:13" ht="15" customHeight="1" x14ac:dyDescent="0.2">
      <c r="M650" t="str">
        <f t="shared" si="14"/>
        <v xml:space="preserve"> </v>
      </c>
    </row>
    <row r="651" spans="13:13" ht="15" customHeight="1" x14ac:dyDescent="0.2">
      <c r="M651" t="str">
        <f t="shared" si="14"/>
        <v xml:space="preserve"> </v>
      </c>
    </row>
    <row r="652" spans="13:13" ht="15" customHeight="1" x14ac:dyDescent="0.2">
      <c r="M652" t="str">
        <f t="shared" si="14"/>
        <v xml:space="preserve"> </v>
      </c>
    </row>
    <row r="653" spans="13:13" ht="15" customHeight="1" x14ac:dyDescent="0.2">
      <c r="M653" t="str">
        <f t="shared" si="14"/>
        <v xml:space="preserve"> </v>
      </c>
    </row>
    <row r="654" spans="13:13" ht="15" customHeight="1" x14ac:dyDescent="0.2">
      <c r="M654" t="str">
        <f t="shared" si="14"/>
        <v xml:space="preserve"> </v>
      </c>
    </row>
    <row r="655" spans="13:13" ht="15" customHeight="1" x14ac:dyDescent="0.2">
      <c r="M655" t="str">
        <f t="shared" si="14"/>
        <v xml:space="preserve"> </v>
      </c>
    </row>
    <row r="656" spans="13:13" ht="15" customHeight="1" x14ac:dyDescent="0.2">
      <c r="M656" t="str">
        <f t="shared" si="14"/>
        <v xml:space="preserve"> </v>
      </c>
    </row>
    <row r="657" spans="13:13" ht="15" customHeight="1" x14ac:dyDescent="0.2">
      <c r="M657" t="str">
        <f t="shared" si="14"/>
        <v xml:space="preserve"> </v>
      </c>
    </row>
    <row r="658" spans="13:13" ht="15" customHeight="1" x14ac:dyDescent="0.2">
      <c r="M658" t="str">
        <f t="shared" si="14"/>
        <v xml:space="preserve"> </v>
      </c>
    </row>
    <row r="659" spans="13:13" ht="15" customHeight="1" x14ac:dyDescent="0.2">
      <c r="M659" t="str">
        <f t="shared" si="14"/>
        <v xml:space="preserve"> </v>
      </c>
    </row>
    <row r="660" spans="13:13" ht="15" customHeight="1" x14ac:dyDescent="0.2">
      <c r="M660" t="str">
        <f t="shared" si="14"/>
        <v xml:space="preserve"> </v>
      </c>
    </row>
    <row r="661" spans="13:13" ht="15" customHeight="1" x14ac:dyDescent="0.2">
      <c r="M661" t="str">
        <f t="shared" si="14"/>
        <v xml:space="preserve"> </v>
      </c>
    </row>
    <row r="662" spans="13:13" ht="15" customHeight="1" x14ac:dyDescent="0.2">
      <c r="M662" t="str">
        <f t="shared" si="14"/>
        <v xml:space="preserve"> </v>
      </c>
    </row>
    <row r="663" spans="13:13" ht="15" customHeight="1" x14ac:dyDescent="0.2">
      <c r="M663" t="str">
        <f t="shared" si="14"/>
        <v xml:space="preserve"> </v>
      </c>
    </row>
    <row r="664" spans="13:13" ht="15" customHeight="1" x14ac:dyDescent="0.2">
      <c r="M664" t="str">
        <f t="shared" si="14"/>
        <v xml:space="preserve"> </v>
      </c>
    </row>
    <row r="665" spans="13:13" ht="15" customHeight="1" x14ac:dyDescent="0.2">
      <c r="M665" t="str">
        <f t="shared" si="14"/>
        <v xml:space="preserve"> </v>
      </c>
    </row>
    <row r="666" spans="13:13" ht="15" customHeight="1" x14ac:dyDescent="0.2">
      <c r="M666" t="str">
        <f t="shared" si="14"/>
        <v xml:space="preserve"> </v>
      </c>
    </row>
    <row r="667" spans="13:13" ht="15" customHeight="1" x14ac:dyDescent="0.2">
      <c r="M667" t="str">
        <f t="shared" si="14"/>
        <v xml:space="preserve"> </v>
      </c>
    </row>
    <row r="668" spans="13:13" ht="15" customHeight="1" x14ac:dyDescent="0.2">
      <c r="M668" t="str">
        <f t="shared" si="14"/>
        <v xml:space="preserve"> </v>
      </c>
    </row>
    <row r="669" spans="13:13" ht="15" customHeight="1" x14ac:dyDescent="0.2">
      <c r="M669" t="str">
        <f t="shared" si="14"/>
        <v xml:space="preserve"> </v>
      </c>
    </row>
    <row r="670" spans="13:13" ht="15" customHeight="1" x14ac:dyDescent="0.2">
      <c r="M670" t="str">
        <f t="shared" si="14"/>
        <v xml:space="preserve"> </v>
      </c>
    </row>
    <row r="671" spans="13:13" ht="15" customHeight="1" x14ac:dyDescent="0.2">
      <c r="M671" t="str">
        <f t="shared" si="14"/>
        <v xml:space="preserve"> </v>
      </c>
    </row>
    <row r="672" spans="13:13" ht="15" customHeight="1" x14ac:dyDescent="0.2">
      <c r="M672" t="str">
        <f t="shared" si="14"/>
        <v xml:space="preserve"> </v>
      </c>
    </row>
    <row r="673" spans="13:13" ht="15" customHeight="1" x14ac:dyDescent="0.2">
      <c r="M673" t="str">
        <f t="shared" si="14"/>
        <v xml:space="preserve"> </v>
      </c>
    </row>
    <row r="674" spans="13:13" ht="15" customHeight="1" x14ac:dyDescent="0.2">
      <c r="M674" t="str">
        <f t="shared" ref="M674:M737" si="15">A674&amp;" "&amp;B674</f>
        <v xml:space="preserve"> </v>
      </c>
    </row>
    <row r="675" spans="13:13" ht="15" customHeight="1" x14ac:dyDescent="0.2">
      <c r="M675" t="str">
        <f t="shared" si="15"/>
        <v xml:space="preserve"> </v>
      </c>
    </row>
    <row r="676" spans="13:13" ht="15" customHeight="1" x14ac:dyDescent="0.2">
      <c r="M676" t="str">
        <f t="shared" si="15"/>
        <v xml:space="preserve"> </v>
      </c>
    </row>
    <row r="677" spans="13:13" ht="15" customHeight="1" x14ac:dyDescent="0.2">
      <c r="M677" t="str">
        <f t="shared" si="15"/>
        <v xml:space="preserve"> </v>
      </c>
    </row>
    <row r="678" spans="13:13" ht="15" customHeight="1" x14ac:dyDescent="0.2">
      <c r="M678" t="str">
        <f t="shared" si="15"/>
        <v xml:space="preserve"> </v>
      </c>
    </row>
    <row r="679" spans="13:13" ht="15" customHeight="1" x14ac:dyDescent="0.2">
      <c r="M679" t="str">
        <f t="shared" si="15"/>
        <v xml:space="preserve"> </v>
      </c>
    </row>
    <row r="680" spans="13:13" ht="15" customHeight="1" x14ac:dyDescent="0.2">
      <c r="M680" t="str">
        <f t="shared" si="15"/>
        <v xml:space="preserve"> </v>
      </c>
    </row>
    <row r="681" spans="13:13" ht="15" customHeight="1" x14ac:dyDescent="0.2">
      <c r="M681" t="str">
        <f t="shared" si="15"/>
        <v xml:space="preserve"> </v>
      </c>
    </row>
    <row r="682" spans="13:13" ht="15" customHeight="1" x14ac:dyDescent="0.2">
      <c r="M682" t="str">
        <f t="shared" si="15"/>
        <v xml:space="preserve"> </v>
      </c>
    </row>
    <row r="683" spans="13:13" ht="15" customHeight="1" x14ac:dyDescent="0.2">
      <c r="M683" t="str">
        <f t="shared" si="15"/>
        <v xml:space="preserve"> </v>
      </c>
    </row>
    <row r="684" spans="13:13" ht="15" customHeight="1" x14ac:dyDescent="0.2">
      <c r="M684" t="str">
        <f t="shared" si="15"/>
        <v xml:space="preserve"> </v>
      </c>
    </row>
    <row r="685" spans="13:13" ht="15" customHeight="1" x14ac:dyDescent="0.2">
      <c r="M685" t="str">
        <f t="shared" si="15"/>
        <v xml:space="preserve"> </v>
      </c>
    </row>
    <row r="686" spans="13:13" ht="15" customHeight="1" x14ac:dyDescent="0.2">
      <c r="M686" t="str">
        <f t="shared" si="15"/>
        <v xml:space="preserve"> </v>
      </c>
    </row>
    <row r="687" spans="13:13" ht="15" customHeight="1" x14ac:dyDescent="0.2">
      <c r="M687" t="str">
        <f t="shared" si="15"/>
        <v xml:space="preserve"> </v>
      </c>
    </row>
    <row r="688" spans="13:13" ht="15" customHeight="1" x14ac:dyDescent="0.2">
      <c r="M688" t="str">
        <f t="shared" si="15"/>
        <v xml:space="preserve"> </v>
      </c>
    </row>
    <row r="689" spans="13:13" ht="15" customHeight="1" x14ac:dyDescent="0.2">
      <c r="M689" t="str">
        <f t="shared" si="15"/>
        <v xml:space="preserve"> </v>
      </c>
    </row>
    <row r="690" spans="13:13" ht="15" customHeight="1" x14ac:dyDescent="0.2">
      <c r="M690" t="str">
        <f t="shared" si="15"/>
        <v xml:space="preserve"> </v>
      </c>
    </row>
    <row r="691" spans="13:13" ht="15" customHeight="1" x14ac:dyDescent="0.2">
      <c r="M691" t="str">
        <f t="shared" si="15"/>
        <v xml:space="preserve"> </v>
      </c>
    </row>
    <row r="692" spans="13:13" ht="15" customHeight="1" x14ac:dyDescent="0.2">
      <c r="M692" t="str">
        <f t="shared" si="15"/>
        <v xml:space="preserve"> </v>
      </c>
    </row>
    <row r="693" spans="13:13" ht="15" customHeight="1" x14ac:dyDescent="0.2">
      <c r="M693" t="str">
        <f t="shared" si="15"/>
        <v xml:space="preserve"> </v>
      </c>
    </row>
    <row r="694" spans="13:13" ht="15" customHeight="1" x14ac:dyDescent="0.2">
      <c r="M694" t="str">
        <f t="shared" si="15"/>
        <v xml:space="preserve"> </v>
      </c>
    </row>
    <row r="695" spans="13:13" ht="15" customHeight="1" x14ac:dyDescent="0.2">
      <c r="M695" t="str">
        <f t="shared" si="15"/>
        <v xml:space="preserve"> </v>
      </c>
    </row>
    <row r="696" spans="13:13" ht="15" customHeight="1" x14ac:dyDescent="0.2">
      <c r="M696" t="str">
        <f t="shared" si="15"/>
        <v xml:space="preserve"> </v>
      </c>
    </row>
    <row r="697" spans="13:13" ht="15" customHeight="1" x14ac:dyDescent="0.2">
      <c r="M697" t="str">
        <f t="shared" si="15"/>
        <v xml:space="preserve"> </v>
      </c>
    </row>
    <row r="698" spans="13:13" ht="15" customHeight="1" x14ac:dyDescent="0.2">
      <c r="M698" t="str">
        <f t="shared" si="15"/>
        <v xml:space="preserve"> </v>
      </c>
    </row>
    <row r="699" spans="13:13" ht="15" customHeight="1" x14ac:dyDescent="0.2">
      <c r="M699" t="str">
        <f t="shared" si="15"/>
        <v xml:space="preserve"> </v>
      </c>
    </row>
    <row r="700" spans="13:13" ht="15" customHeight="1" x14ac:dyDescent="0.2">
      <c r="M700" t="str">
        <f t="shared" si="15"/>
        <v xml:space="preserve"> </v>
      </c>
    </row>
    <row r="701" spans="13:13" ht="15" customHeight="1" x14ac:dyDescent="0.2">
      <c r="M701" t="str">
        <f t="shared" si="15"/>
        <v xml:space="preserve"> </v>
      </c>
    </row>
    <row r="702" spans="13:13" ht="15" customHeight="1" x14ac:dyDescent="0.2">
      <c r="M702" t="str">
        <f t="shared" si="15"/>
        <v xml:space="preserve"> </v>
      </c>
    </row>
    <row r="703" spans="13:13" ht="15" customHeight="1" x14ac:dyDescent="0.2">
      <c r="M703" t="str">
        <f t="shared" si="15"/>
        <v xml:space="preserve"> </v>
      </c>
    </row>
    <row r="704" spans="13:13" ht="15" customHeight="1" x14ac:dyDescent="0.2">
      <c r="M704" t="str">
        <f t="shared" si="15"/>
        <v xml:space="preserve"> </v>
      </c>
    </row>
    <row r="705" spans="13:13" ht="15" customHeight="1" x14ac:dyDescent="0.2">
      <c r="M705" t="str">
        <f t="shared" si="15"/>
        <v xml:space="preserve"> </v>
      </c>
    </row>
    <row r="706" spans="13:13" ht="15" customHeight="1" x14ac:dyDescent="0.2">
      <c r="M706" t="str">
        <f t="shared" si="15"/>
        <v xml:space="preserve"> </v>
      </c>
    </row>
    <row r="707" spans="13:13" ht="15" customHeight="1" x14ac:dyDescent="0.2">
      <c r="M707" t="str">
        <f t="shared" si="15"/>
        <v xml:space="preserve"> </v>
      </c>
    </row>
    <row r="708" spans="13:13" ht="15" customHeight="1" x14ac:dyDescent="0.2">
      <c r="M708" t="str">
        <f t="shared" si="15"/>
        <v xml:space="preserve"> </v>
      </c>
    </row>
    <row r="709" spans="13:13" ht="15" customHeight="1" x14ac:dyDescent="0.2">
      <c r="M709" t="str">
        <f t="shared" si="15"/>
        <v xml:space="preserve"> </v>
      </c>
    </row>
    <row r="710" spans="13:13" ht="15" customHeight="1" x14ac:dyDescent="0.2">
      <c r="M710" t="str">
        <f t="shared" si="15"/>
        <v xml:space="preserve"> </v>
      </c>
    </row>
    <row r="711" spans="13:13" ht="15" customHeight="1" x14ac:dyDescent="0.2">
      <c r="M711" t="str">
        <f t="shared" si="15"/>
        <v xml:space="preserve"> </v>
      </c>
    </row>
    <row r="712" spans="13:13" ht="15" customHeight="1" x14ac:dyDescent="0.2">
      <c r="M712" t="str">
        <f t="shared" si="15"/>
        <v xml:space="preserve"> </v>
      </c>
    </row>
    <row r="713" spans="13:13" ht="15" customHeight="1" x14ac:dyDescent="0.2">
      <c r="M713" t="str">
        <f t="shared" si="15"/>
        <v xml:space="preserve"> </v>
      </c>
    </row>
    <row r="714" spans="13:13" ht="15" customHeight="1" x14ac:dyDescent="0.2">
      <c r="M714" t="str">
        <f t="shared" si="15"/>
        <v xml:space="preserve"> </v>
      </c>
    </row>
    <row r="715" spans="13:13" ht="15" customHeight="1" x14ac:dyDescent="0.2">
      <c r="M715" t="str">
        <f t="shared" si="15"/>
        <v xml:space="preserve"> </v>
      </c>
    </row>
    <row r="716" spans="13:13" ht="15" customHeight="1" x14ac:dyDescent="0.2">
      <c r="M716" t="str">
        <f t="shared" si="15"/>
        <v xml:space="preserve"> </v>
      </c>
    </row>
    <row r="717" spans="13:13" ht="15" customHeight="1" x14ac:dyDescent="0.2">
      <c r="M717" t="str">
        <f t="shared" si="15"/>
        <v xml:space="preserve"> </v>
      </c>
    </row>
    <row r="718" spans="13:13" ht="15" customHeight="1" x14ac:dyDescent="0.2">
      <c r="M718" t="str">
        <f t="shared" si="15"/>
        <v xml:space="preserve"> </v>
      </c>
    </row>
    <row r="719" spans="13:13" ht="15" customHeight="1" x14ac:dyDescent="0.2">
      <c r="M719" t="str">
        <f t="shared" si="15"/>
        <v xml:space="preserve"> </v>
      </c>
    </row>
    <row r="720" spans="13:13" ht="15" customHeight="1" x14ac:dyDescent="0.2">
      <c r="M720" t="str">
        <f t="shared" si="15"/>
        <v xml:space="preserve"> </v>
      </c>
    </row>
    <row r="721" spans="13:13" ht="15" customHeight="1" x14ac:dyDescent="0.2">
      <c r="M721" t="str">
        <f t="shared" si="15"/>
        <v xml:space="preserve"> </v>
      </c>
    </row>
    <row r="722" spans="13:13" ht="15" customHeight="1" x14ac:dyDescent="0.2">
      <c r="M722" t="str">
        <f t="shared" si="15"/>
        <v xml:space="preserve"> </v>
      </c>
    </row>
    <row r="723" spans="13:13" ht="15" customHeight="1" x14ac:dyDescent="0.2">
      <c r="M723" t="str">
        <f t="shared" si="15"/>
        <v xml:space="preserve"> </v>
      </c>
    </row>
    <row r="724" spans="13:13" ht="15" customHeight="1" x14ac:dyDescent="0.2">
      <c r="M724" t="str">
        <f t="shared" si="15"/>
        <v xml:space="preserve"> </v>
      </c>
    </row>
    <row r="725" spans="13:13" ht="15" customHeight="1" x14ac:dyDescent="0.2">
      <c r="M725" t="str">
        <f t="shared" si="15"/>
        <v xml:space="preserve"> </v>
      </c>
    </row>
    <row r="726" spans="13:13" ht="15" customHeight="1" x14ac:dyDescent="0.2">
      <c r="M726" t="str">
        <f t="shared" si="15"/>
        <v xml:space="preserve"> </v>
      </c>
    </row>
    <row r="727" spans="13:13" ht="15" customHeight="1" x14ac:dyDescent="0.2">
      <c r="M727" t="str">
        <f t="shared" si="15"/>
        <v xml:space="preserve"> </v>
      </c>
    </row>
    <row r="728" spans="13:13" ht="15" customHeight="1" x14ac:dyDescent="0.2">
      <c r="M728" t="str">
        <f t="shared" si="15"/>
        <v xml:space="preserve"> </v>
      </c>
    </row>
    <row r="729" spans="13:13" ht="15" customHeight="1" x14ac:dyDescent="0.2">
      <c r="M729" t="str">
        <f t="shared" si="15"/>
        <v xml:space="preserve"> </v>
      </c>
    </row>
    <row r="730" spans="13:13" ht="15" customHeight="1" x14ac:dyDescent="0.2">
      <c r="M730" t="str">
        <f t="shared" si="15"/>
        <v xml:space="preserve"> </v>
      </c>
    </row>
    <row r="731" spans="13:13" ht="15" customHeight="1" x14ac:dyDescent="0.2">
      <c r="M731" t="str">
        <f t="shared" si="15"/>
        <v xml:space="preserve"> </v>
      </c>
    </row>
    <row r="732" spans="13:13" ht="15" customHeight="1" x14ac:dyDescent="0.2">
      <c r="M732" t="str">
        <f t="shared" si="15"/>
        <v xml:space="preserve"> </v>
      </c>
    </row>
    <row r="733" spans="13:13" ht="15" customHeight="1" x14ac:dyDescent="0.2">
      <c r="M733" t="str">
        <f t="shared" si="15"/>
        <v xml:space="preserve"> </v>
      </c>
    </row>
    <row r="734" spans="13:13" ht="15" customHeight="1" x14ac:dyDescent="0.2">
      <c r="M734" t="str">
        <f t="shared" si="15"/>
        <v xml:space="preserve"> </v>
      </c>
    </row>
    <row r="735" spans="13:13" ht="15" customHeight="1" x14ac:dyDescent="0.2">
      <c r="M735" t="str">
        <f t="shared" si="15"/>
        <v xml:space="preserve"> </v>
      </c>
    </row>
    <row r="736" spans="13:13" ht="15" customHeight="1" x14ac:dyDescent="0.2">
      <c r="M736" t="str">
        <f t="shared" si="15"/>
        <v xml:space="preserve"> </v>
      </c>
    </row>
    <row r="737" spans="13:13" ht="15" customHeight="1" x14ac:dyDescent="0.2">
      <c r="M737" t="str">
        <f t="shared" si="15"/>
        <v xml:space="preserve"> </v>
      </c>
    </row>
    <row r="738" spans="13:13" ht="15" customHeight="1" x14ac:dyDescent="0.2">
      <c r="M738" t="str">
        <f t="shared" ref="M738:M801" si="16">A738&amp;" "&amp;B738</f>
        <v xml:space="preserve"> </v>
      </c>
    </row>
    <row r="739" spans="13:13" ht="15" customHeight="1" x14ac:dyDescent="0.2">
      <c r="M739" t="str">
        <f t="shared" si="16"/>
        <v xml:space="preserve"> </v>
      </c>
    </row>
    <row r="740" spans="13:13" ht="15" customHeight="1" x14ac:dyDescent="0.2">
      <c r="M740" t="str">
        <f t="shared" si="16"/>
        <v xml:space="preserve"> </v>
      </c>
    </row>
    <row r="741" spans="13:13" ht="15" customHeight="1" x14ac:dyDescent="0.2">
      <c r="M741" t="str">
        <f t="shared" si="16"/>
        <v xml:space="preserve"> </v>
      </c>
    </row>
    <row r="742" spans="13:13" ht="15" customHeight="1" x14ac:dyDescent="0.2">
      <c r="M742" t="str">
        <f t="shared" si="16"/>
        <v xml:space="preserve"> </v>
      </c>
    </row>
    <row r="743" spans="13:13" ht="15" customHeight="1" x14ac:dyDescent="0.2">
      <c r="M743" t="str">
        <f t="shared" si="16"/>
        <v xml:space="preserve"> </v>
      </c>
    </row>
    <row r="744" spans="13:13" ht="15" customHeight="1" x14ac:dyDescent="0.2">
      <c r="M744" t="str">
        <f t="shared" si="16"/>
        <v xml:space="preserve"> </v>
      </c>
    </row>
    <row r="745" spans="13:13" ht="15" customHeight="1" x14ac:dyDescent="0.2">
      <c r="M745" t="str">
        <f t="shared" si="16"/>
        <v xml:space="preserve"> </v>
      </c>
    </row>
    <row r="746" spans="13:13" ht="15" customHeight="1" x14ac:dyDescent="0.2">
      <c r="M746" t="str">
        <f t="shared" si="16"/>
        <v xml:space="preserve"> </v>
      </c>
    </row>
    <row r="747" spans="13:13" ht="15" customHeight="1" x14ac:dyDescent="0.2">
      <c r="M747" t="str">
        <f t="shared" si="16"/>
        <v xml:space="preserve"> </v>
      </c>
    </row>
    <row r="748" spans="13:13" ht="15" customHeight="1" x14ac:dyDescent="0.2">
      <c r="M748" t="str">
        <f t="shared" si="16"/>
        <v xml:space="preserve"> </v>
      </c>
    </row>
    <row r="749" spans="13:13" ht="15" customHeight="1" x14ac:dyDescent="0.2">
      <c r="M749" t="str">
        <f t="shared" si="16"/>
        <v xml:space="preserve"> </v>
      </c>
    </row>
    <row r="750" spans="13:13" ht="15" customHeight="1" x14ac:dyDescent="0.2">
      <c r="M750" t="str">
        <f t="shared" si="16"/>
        <v xml:space="preserve"> </v>
      </c>
    </row>
    <row r="751" spans="13:13" ht="15" customHeight="1" x14ac:dyDescent="0.2">
      <c r="M751" t="str">
        <f t="shared" si="16"/>
        <v xml:space="preserve"> </v>
      </c>
    </row>
    <row r="752" spans="13:13" ht="15" customHeight="1" x14ac:dyDescent="0.2">
      <c r="M752" t="str">
        <f t="shared" si="16"/>
        <v xml:space="preserve"> </v>
      </c>
    </row>
    <row r="753" spans="13:13" ht="15" customHeight="1" x14ac:dyDescent="0.2">
      <c r="M753" t="str">
        <f t="shared" si="16"/>
        <v xml:space="preserve"> </v>
      </c>
    </row>
    <row r="754" spans="13:13" ht="15" customHeight="1" x14ac:dyDescent="0.2">
      <c r="M754" t="str">
        <f t="shared" si="16"/>
        <v xml:space="preserve"> </v>
      </c>
    </row>
    <row r="755" spans="13:13" ht="15" customHeight="1" x14ac:dyDescent="0.2">
      <c r="M755" t="str">
        <f t="shared" si="16"/>
        <v xml:space="preserve"> </v>
      </c>
    </row>
    <row r="756" spans="13:13" ht="15" customHeight="1" x14ac:dyDescent="0.2">
      <c r="M756" t="str">
        <f t="shared" si="16"/>
        <v xml:space="preserve"> </v>
      </c>
    </row>
    <row r="757" spans="13:13" ht="15" customHeight="1" x14ac:dyDescent="0.2">
      <c r="M757" t="str">
        <f t="shared" si="16"/>
        <v xml:space="preserve"> </v>
      </c>
    </row>
    <row r="758" spans="13:13" ht="15" customHeight="1" x14ac:dyDescent="0.2">
      <c r="M758" t="str">
        <f t="shared" si="16"/>
        <v xml:space="preserve"> </v>
      </c>
    </row>
    <row r="759" spans="13:13" ht="15" customHeight="1" x14ac:dyDescent="0.2">
      <c r="M759" t="str">
        <f t="shared" si="16"/>
        <v xml:space="preserve"> </v>
      </c>
    </row>
    <row r="760" spans="13:13" ht="15" customHeight="1" x14ac:dyDescent="0.2">
      <c r="M760" t="str">
        <f t="shared" si="16"/>
        <v xml:space="preserve"> </v>
      </c>
    </row>
    <row r="761" spans="13:13" ht="15" customHeight="1" x14ac:dyDescent="0.2">
      <c r="M761" t="str">
        <f t="shared" si="16"/>
        <v xml:space="preserve"> </v>
      </c>
    </row>
    <row r="762" spans="13:13" ht="15" customHeight="1" x14ac:dyDescent="0.2">
      <c r="M762" t="str">
        <f t="shared" si="16"/>
        <v xml:space="preserve"> </v>
      </c>
    </row>
    <row r="763" spans="13:13" ht="15" customHeight="1" x14ac:dyDescent="0.2">
      <c r="M763" t="str">
        <f t="shared" si="16"/>
        <v xml:space="preserve"> </v>
      </c>
    </row>
    <row r="764" spans="13:13" ht="15" customHeight="1" x14ac:dyDescent="0.2">
      <c r="M764" t="str">
        <f t="shared" si="16"/>
        <v xml:space="preserve"> </v>
      </c>
    </row>
    <row r="765" spans="13:13" ht="15" customHeight="1" x14ac:dyDescent="0.2">
      <c r="M765" t="str">
        <f t="shared" si="16"/>
        <v xml:space="preserve"> </v>
      </c>
    </row>
    <row r="766" spans="13:13" ht="15" customHeight="1" x14ac:dyDescent="0.2">
      <c r="M766" t="str">
        <f t="shared" si="16"/>
        <v xml:space="preserve"> </v>
      </c>
    </row>
    <row r="767" spans="13:13" ht="15" customHeight="1" x14ac:dyDescent="0.2">
      <c r="M767" t="str">
        <f t="shared" si="16"/>
        <v xml:space="preserve"> </v>
      </c>
    </row>
    <row r="768" spans="13:13" ht="15" customHeight="1" x14ac:dyDescent="0.2">
      <c r="M768" t="str">
        <f t="shared" si="16"/>
        <v xml:space="preserve"> </v>
      </c>
    </row>
    <row r="769" spans="13:13" ht="15" customHeight="1" x14ac:dyDescent="0.2">
      <c r="M769" t="str">
        <f t="shared" si="16"/>
        <v xml:space="preserve"> </v>
      </c>
    </row>
    <row r="770" spans="13:13" ht="15" customHeight="1" x14ac:dyDescent="0.2">
      <c r="M770" t="str">
        <f t="shared" si="16"/>
        <v xml:space="preserve"> </v>
      </c>
    </row>
    <row r="771" spans="13:13" ht="15" customHeight="1" x14ac:dyDescent="0.2">
      <c r="M771" t="str">
        <f t="shared" si="16"/>
        <v xml:space="preserve"> </v>
      </c>
    </row>
    <row r="772" spans="13:13" ht="15" customHeight="1" x14ac:dyDescent="0.2">
      <c r="M772" t="str">
        <f t="shared" si="16"/>
        <v xml:space="preserve"> </v>
      </c>
    </row>
    <row r="773" spans="13:13" ht="15" customHeight="1" x14ac:dyDescent="0.2">
      <c r="M773" t="str">
        <f t="shared" si="16"/>
        <v xml:space="preserve"> </v>
      </c>
    </row>
    <row r="774" spans="13:13" ht="15" customHeight="1" x14ac:dyDescent="0.2">
      <c r="M774" t="str">
        <f t="shared" si="16"/>
        <v xml:space="preserve"> </v>
      </c>
    </row>
    <row r="775" spans="13:13" ht="15" customHeight="1" x14ac:dyDescent="0.2">
      <c r="M775" t="str">
        <f t="shared" si="16"/>
        <v xml:space="preserve"> </v>
      </c>
    </row>
    <row r="776" spans="13:13" ht="15" customHeight="1" x14ac:dyDescent="0.2">
      <c r="M776" t="str">
        <f t="shared" si="16"/>
        <v xml:space="preserve"> </v>
      </c>
    </row>
    <row r="777" spans="13:13" ht="15" customHeight="1" x14ac:dyDescent="0.2">
      <c r="M777" t="str">
        <f t="shared" si="16"/>
        <v xml:space="preserve"> </v>
      </c>
    </row>
    <row r="778" spans="13:13" ht="15" customHeight="1" x14ac:dyDescent="0.2">
      <c r="M778" t="str">
        <f t="shared" si="16"/>
        <v xml:space="preserve"> </v>
      </c>
    </row>
    <row r="779" spans="13:13" ht="15" customHeight="1" x14ac:dyDescent="0.2">
      <c r="M779" t="str">
        <f t="shared" si="16"/>
        <v xml:space="preserve"> </v>
      </c>
    </row>
    <row r="780" spans="13:13" ht="15" customHeight="1" x14ac:dyDescent="0.2">
      <c r="M780" t="str">
        <f t="shared" si="16"/>
        <v xml:space="preserve"> </v>
      </c>
    </row>
    <row r="781" spans="13:13" ht="15" customHeight="1" x14ac:dyDescent="0.2">
      <c r="M781" t="str">
        <f t="shared" si="16"/>
        <v xml:space="preserve"> </v>
      </c>
    </row>
    <row r="782" spans="13:13" ht="15" customHeight="1" x14ac:dyDescent="0.2">
      <c r="M782" t="str">
        <f t="shared" si="16"/>
        <v xml:space="preserve"> </v>
      </c>
    </row>
    <row r="783" spans="13:13" ht="15" customHeight="1" x14ac:dyDescent="0.2">
      <c r="M783" t="str">
        <f t="shared" si="16"/>
        <v xml:space="preserve"> </v>
      </c>
    </row>
    <row r="784" spans="13:13" ht="15" customHeight="1" x14ac:dyDescent="0.2">
      <c r="M784" t="str">
        <f t="shared" si="16"/>
        <v xml:space="preserve"> </v>
      </c>
    </row>
    <row r="785" spans="13:13" ht="15" customHeight="1" x14ac:dyDescent="0.2">
      <c r="M785" t="str">
        <f t="shared" si="16"/>
        <v xml:space="preserve"> </v>
      </c>
    </row>
    <row r="786" spans="13:13" ht="15" customHeight="1" x14ac:dyDescent="0.2">
      <c r="M786" t="str">
        <f t="shared" si="16"/>
        <v xml:space="preserve"> </v>
      </c>
    </row>
    <row r="787" spans="13:13" ht="15" customHeight="1" x14ac:dyDescent="0.2">
      <c r="M787" t="str">
        <f t="shared" si="16"/>
        <v xml:space="preserve"> </v>
      </c>
    </row>
    <row r="788" spans="13:13" ht="15" customHeight="1" x14ac:dyDescent="0.2">
      <c r="M788" t="str">
        <f t="shared" si="16"/>
        <v xml:space="preserve"> </v>
      </c>
    </row>
    <row r="789" spans="13:13" ht="15" customHeight="1" x14ac:dyDescent="0.2">
      <c r="M789" t="str">
        <f t="shared" si="16"/>
        <v xml:space="preserve"> </v>
      </c>
    </row>
    <row r="790" spans="13:13" ht="15" customHeight="1" x14ac:dyDescent="0.2">
      <c r="M790" t="str">
        <f t="shared" si="16"/>
        <v xml:space="preserve"> </v>
      </c>
    </row>
    <row r="791" spans="13:13" ht="15" customHeight="1" x14ac:dyDescent="0.2">
      <c r="M791" t="str">
        <f t="shared" si="16"/>
        <v xml:space="preserve"> </v>
      </c>
    </row>
    <row r="792" spans="13:13" ht="15" customHeight="1" x14ac:dyDescent="0.2">
      <c r="M792" t="str">
        <f t="shared" si="16"/>
        <v xml:space="preserve"> </v>
      </c>
    </row>
    <row r="793" spans="13:13" ht="15" customHeight="1" x14ac:dyDescent="0.2">
      <c r="M793" t="str">
        <f t="shared" si="16"/>
        <v xml:space="preserve"> </v>
      </c>
    </row>
    <row r="794" spans="13:13" ht="15" customHeight="1" x14ac:dyDescent="0.2">
      <c r="M794" t="str">
        <f t="shared" si="16"/>
        <v xml:space="preserve"> </v>
      </c>
    </row>
    <row r="795" spans="13:13" ht="15" customHeight="1" x14ac:dyDescent="0.2">
      <c r="M795" t="str">
        <f t="shared" si="16"/>
        <v xml:space="preserve"> </v>
      </c>
    </row>
    <row r="796" spans="13:13" ht="15" customHeight="1" x14ac:dyDescent="0.2">
      <c r="M796" t="str">
        <f t="shared" si="16"/>
        <v xml:space="preserve"> </v>
      </c>
    </row>
    <row r="797" spans="13:13" ht="15" customHeight="1" x14ac:dyDescent="0.2">
      <c r="M797" t="str">
        <f t="shared" si="16"/>
        <v xml:space="preserve"> </v>
      </c>
    </row>
    <row r="798" spans="13:13" ht="15" customHeight="1" x14ac:dyDescent="0.2">
      <c r="M798" t="str">
        <f t="shared" si="16"/>
        <v xml:space="preserve"> </v>
      </c>
    </row>
    <row r="799" spans="13:13" ht="15" customHeight="1" x14ac:dyDescent="0.2">
      <c r="M799" t="str">
        <f t="shared" si="16"/>
        <v xml:space="preserve"> </v>
      </c>
    </row>
    <row r="800" spans="13:13" ht="15" customHeight="1" x14ac:dyDescent="0.2">
      <c r="M800" t="str">
        <f t="shared" si="16"/>
        <v xml:space="preserve"> </v>
      </c>
    </row>
    <row r="801" spans="13:13" ht="15" customHeight="1" x14ac:dyDescent="0.2">
      <c r="M801" t="str">
        <f t="shared" si="16"/>
        <v xml:space="preserve"> </v>
      </c>
    </row>
    <row r="802" spans="13:13" ht="15" customHeight="1" x14ac:dyDescent="0.2">
      <c r="M802" t="str">
        <f t="shared" ref="M802:M865" si="17">A802&amp;" "&amp;B802</f>
        <v xml:space="preserve"> </v>
      </c>
    </row>
    <row r="803" spans="13:13" ht="15" customHeight="1" x14ac:dyDescent="0.2">
      <c r="M803" t="str">
        <f t="shared" si="17"/>
        <v xml:space="preserve"> </v>
      </c>
    </row>
    <row r="804" spans="13:13" ht="15" customHeight="1" x14ac:dyDescent="0.2">
      <c r="M804" t="str">
        <f t="shared" si="17"/>
        <v xml:space="preserve"> </v>
      </c>
    </row>
    <row r="805" spans="13:13" ht="15" customHeight="1" x14ac:dyDescent="0.2">
      <c r="M805" t="str">
        <f t="shared" si="17"/>
        <v xml:space="preserve"> </v>
      </c>
    </row>
    <row r="806" spans="13:13" ht="15" customHeight="1" x14ac:dyDescent="0.2">
      <c r="M806" t="str">
        <f t="shared" si="17"/>
        <v xml:space="preserve"> </v>
      </c>
    </row>
    <row r="807" spans="13:13" ht="15" customHeight="1" x14ac:dyDescent="0.2">
      <c r="M807" t="str">
        <f t="shared" si="17"/>
        <v xml:space="preserve"> </v>
      </c>
    </row>
    <row r="808" spans="13:13" ht="15" customHeight="1" x14ac:dyDescent="0.2">
      <c r="M808" t="str">
        <f t="shared" si="17"/>
        <v xml:space="preserve"> </v>
      </c>
    </row>
    <row r="809" spans="13:13" ht="15" customHeight="1" x14ac:dyDescent="0.2">
      <c r="M809" t="str">
        <f t="shared" si="17"/>
        <v xml:space="preserve"> </v>
      </c>
    </row>
    <row r="810" spans="13:13" ht="15" customHeight="1" x14ac:dyDescent="0.2">
      <c r="M810" t="str">
        <f t="shared" si="17"/>
        <v xml:space="preserve"> </v>
      </c>
    </row>
    <row r="811" spans="13:13" ht="15" customHeight="1" x14ac:dyDescent="0.2">
      <c r="M811" t="str">
        <f t="shared" si="17"/>
        <v xml:space="preserve"> </v>
      </c>
    </row>
    <row r="812" spans="13:13" ht="15" customHeight="1" x14ac:dyDescent="0.2">
      <c r="M812" t="str">
        <f t="shared" si="17"/>
        <v xml:space="preserve"> </v>
      </c>
    </row>
    <row r="813" spans="13:13" ht="15" customHeight="1" x14ac:dyDescent="0.2">
      <c r="M813" t="str">
        <f t="shared" si="17"/>
        <v xml:space="preserve"> </v>
      </c>
    </row>
    <row r="814" spans="13:13" ht="15" customHeight="1" x14ac:dyDescent="0.2">
      <c r="M814" t="str">
        <f t="shared" si="17"/>
        <v xml:space="preserve"> </v>
      </c>
    </row>
    <row r="815" spans="13:13" ht="15" customHeight="1" x14ac:dyDescent="0.2">
      <c r="M815" t="str">
        <f t="shared" si="17"/>
        <v xml:space="preserve"> </v>
      </c>
    </row>
    <row r="816" spans="13:13" ht="15" customHeight="1" x14ac:dyDescent="0.2">
      <c r="M816" t="str">
        <f t="shared" si="17"/>
        <v xml:space="preserve"> </v>
      </c>
    </row>
    <row r="817" spans="13:13" ht="15" customHeight="1" x14ac:dyDescent="0.2">
      <c r="M817" t="str">
        <f t="shared" si="17"/>
        <v xml:space="preserve"> </v>
      </c>
    </row>
    <row r="818" spans="13:13" ht="15" customHeight="1" x14ac:dyDescent="0.2">
      <c r="M818" t="str">
        <f t="shared" si="17"/>
        <v xml:space="preserve"> </v>
      </c>
    </row>
    <row r="819" spans="13:13" ht="15" customHeight="1" x14ac:dyDescent="0.2">
      <c r="M819" t="str">
        <f t="shared" si="17"/>
        <v xml:space="preserve"> </v>
      </c>
    </row>
    <row r="820" spans="13:13" ht="15" customHeight="1" x14ac:dyDescent="0.2">
      <c r="M820" t="str">
        <f t="shared" si="17"/>
        <v xml:space="preserve"> </v>
      </c>
    </row>
    <row r="821" spans="13:13" ht="15" customHeight="1" x14ac:dyDescent="0.2">
      <c r="M821" t="str">
        <f t="shared" si="17"/>
        <v xml:space="preserve"> </v>
      </c>
    </row>
    <row r="822" spans="13:13" ht="15" customHeight="1" x14ac:dyDescent="0.2">
      <c r="M822" t="str">
        <f t="shared" si="17"/>
        <v xml:space="preserve"> </v>
      </c>
    </row>
    <row r="823" spans="13:13" ht="15" customHeight="1" x14ac:dyDescent="0.2">
      <c r="M823" t="str">
        <f t="shared" si="17"/>
        <v xml:space="preserve"> </v>
      </c>
    </row>
    <row r="824" spans="13:13" ht="15" customHeight="1" x14ac:dyDescent="0.2">
      <c r="M824" t="str">
        <f t="shared" si="17"/>
        <v xml:space="preserve"> </v>
      </c>
    </row>
    <row r="825" spans="13:13" ht="15" customHeight="1" x14ac:dyDescent="0.2">
      <c r="M825" t="str">
        <f t="shared" si="17"/>
        <v xml:space="preserve"> </v>
      </c>
    </row>
    <row r="826" spans="13:13" ht="15" customHeight="1" x14ac:dyDescent="0.2">
      <c r="M826" t="str">
        <f t="shared" si="17"/>
        <v xml:space="preserve"> </v>
      </c>
    </row>
    <row r="827" spans="13:13" ht="15" customHeight="1" x14ac:dyDescent="0.2">
      <c r="M827" t="str">
        <f t="shared" si="17"/>
        <v xml:space="preserve"> </v>
      </c>
    </row>
    <row r="828" spans="13:13" ht="15" customHeight="1" x14ac:dyDescent="0.2">
      <c r="M828" t="str">
        <f t="shared" si="17"/>
        <v xml:space="preserve"> </v>
      </c>
    </row>
    <row r="829" spans="13:13" ht="15" customHeight="1" x14ac:dyDescent="0.2">
      <c r="M829" t="str">
        <f t="shared" si="17"/>
        <v xml:space="preserve"> </v>
      </c>
    </row>
    <row r="830" spans="13:13" ht="15" customHeight="1" x14ac:dyDescent="0.2">
      <c r="M830" t="str">
        <f t="shared" si="17"/>
        <v xml:space="preserve"> </v>
      </c>
    </row>
    <row r="831" spans="13:13" ht="15" customHeight="1" x14ac:dyDescent="0.2">
      <c r="M831" t="str">
        <f t="shared" si="17"/>
        <v xml:space="preserve"> </v>
      </c>
    </row>
    <row r="832" spans="13:13" ht="15" customHeight="1" x14ac:dyDescent="0.2">
      <c r="M832" t="str">
        <f t="shared" si="17"/>
        <v xml:space="preserve"> </v>
      </c>
    </row>
    <row r="833" spans="13:13" ht="15" customHeight="1" x14ac:dyDescent="0.2">
      <c r="M833" t="str">
        <f t="shared" si="17"/>
        <v xml:space="preserve"> </v>
      </c>
    </row>
    <row r="834" spans="13:13" ht="15" customHeight="1" x14ac:dyDescent="0.2">
      <c r="M834" t="str">
        <f t="shared" si="17"/>
        <v xml:space="preserve"> </v>
      </c>
    </row>
    <row r="835" spans="13:13" ht="15" customHeight="1" x14ac:dyDescent="0.2">
      <c r="M835" t="str">
        <f t="shared" si="17"/>
        <v xml:space="preserve"> </v>
      </c>
    </row>
    <row r="836" spans="13:13" ht="15" customHeight="1" x14ac:dyDescent="0.2">
      <c r="M836" t="str">
        <f t="shared" si="17"/>
        <v xml:space="preserve"> </v>
      </c>
    </row>
    <row r="837" spans="13:13" ht="15" customHeight="1" x14ac:dyDescent="0.2">
      <c r="M837" t="str">
        <f t="shared" si="17"/>
        <v xml:space="preserve"> </v>
      </c>
    </row>
    <row r="838" spans="13:13" ht="15" customHeight="1" x14ac:dyDescent="0.2">
      <c r="M838" t="str">
        <f t="shared" si="17"/>
        <v xml:space="preserve"> </v>
      </c>
    </row>
    <row r="839" spans="13:13" ht="15" customHeight="1" x14ac:dyDescent="0.2">
      <c r="M839" t="str">
        <f t="shared" si="17"/>
        <v xml:space="preserve"> </v>
      </c>
    </row>
    <row r="840" spans="13:13" ht="15" customHeight="1" x14ac:dyDescent="0.2">
      <c r="M840" t="str">
        <f t="shared" si="17"/>
        <v xml:space="preserve"> </v>
      </c>
    </row>
    <row r="841" spans="13:13" ht="15" customHeight="1" x14ac:dyDescent="0.2">
      <c r="M841" t="str">
        <f t="shared" si="17"/>
        <v xml:space="preserve"> </v>
      </c>
    </row>
    <row r="842" spans="13:13" ht="15" customHeight="1" x14ac:dyDescent="0.2">
      <c r="M842" t="str">
        <f t="shared" si="17"/>
        <v xml:space="preserve"> </v>
      </c>
    </row>
    <row r="843" spans="13:13" ht="15" customHeight="1" x14ac:dyDescent="0.2">
      <c r="M843" t="str">
        <f t="shared" si="17"/>
        <v xml:space="preserve"> </v>
      </c>
    </row>
    <row r="844" spans="13:13" ht="15" customHeight="1" x14ac:dyDescent="0.2">
      <c r="M844" t="str">
        <f t="shared" si="17"/>
        <v xml:space="preserve"> </v>
      </c>
    </row>
    <row r="845" spans="13:13" ht="15" customHeight="1" x14ac:dyDescent="0.2">
      <c r="M845" t="str">
        <f t="shared" si="17"/>
        <v xml:space="preserve"> </v>
      </c>
    </row>
    <row r="846" spans="13:13" ht="15" customHeight="1" x14ac:dyDescent="0.2">
      <c r="M846" t="str">
        <f t="shared" si="17"/>
        <v xml:space="preserve"> </v>
      </c>
    </row>
    <row r="847" spans="13:13" ht="15" customHeight="1" x14ac:dyDescent="0.2">
      <c r="M847" t="str">
        <f t="shared" si="17"/>
        <v xml:space="preserve"> </v>
      </c>
    </row>
    <row r="848" spans="13:13" ht="15" customHeight="1" x14ac:dyDescent="0.2">
      <c r="M848" t="str">
        <f t="shared" si="17"/>
        <v xml:space="preserve"> </v>
      </c>
    </row>
    <row r="849" spans="13:13" ht="15" customHeight="1" x14ac:dyDescent="0.2">
      <c r="M849" t="str">
        <f t="shared" si="17"/>
        <v xml:space="preserve"> </v>
      </c>
    </row>
    <row r="850" spans="13:13" ht="15" customHeight="1" x14ac:dyDescent="0.2">
      <c r="M850" t="str">
        <f t="shared" si="17"/>
        <v xml:space="preserve"> </v>
      </c>
    </row>
    <row r="851" spans="13:13" ht="15" customHeight="1" x14ac:dyDescent="0.2">
      <c r="M851" t="str">
        <f t="shared" si="17"/>
        <v xml:space="preserve"> </v>
      </c>
    </row>
    <row r="852" spans="13:13" ht="15" customHeight="1" x14ac:dyDescent="0.2">
      <c r="M852" t="str">
        <f t="shared" si="17"/>
        <v xml:space="preserve"> </v>
      </c>
    </row>
    <row r="853" spans="13:13" ht="15" customHeight="1" x14ac:dyDescent="0.2">
      <c r="M853" t="str">
        <f t="shared" si="17"/>
        <v xml:space="preserve"> </v>
      </c>
    </row>
    <row r="854" spans="13:13" ht="15" customHeight="1" x14ac:dyDescent="0.2">
      <c r="M854" t="str">
        <f t="shared" si="17"/>
        <v xml:space="preserve"> </v>
      </c>
    </row>
    <row r="855" spans="13:13" ht="15" customHeight="1" x14ac:dyDescent="0.2">
      <c r="M855" t="str">
        <f t="shared" si="17"/>
        <v xml:space="preserve"> </v>
      </c>
    </row>
    <row r="856" spans="13:13" ht="15" customHeight="1" x14ac:dyDescent="0.2">
      <c r="M856" t="str">
        <f t="shared" si="17"/>
        <v xml:space="preserve"> </v>
      </c>
    </row>
    <row r="857" spans="13:13" ht="15" customHeight="1" x14ac:dyDescent="0.2">
      <c r="M857" t="str">
        <f t="shared" si="17"/>
        <v xml:space="preserve"> </v>
      </c>
    </row>
    <row r="858" spans="13:13" ht="15" customHeight="1" x14ac:dyDescent="0.2">
      <c r="M858" t="str">
        <f t="shared" si="17"/>
        <v xml:space="preserve"> </v>
      </c>
    </row>
    <row r="859" spans="13:13" ht="15" customHeight="1" x14ac:dyDescent="0.2">
      <c r="M859" t="str">
        <f t="shared" si="17"/>
        <v xml:space="preserve"> </v>
      </c>
    </row>
    <row r="860" spans="13:13" ht="15" customHeight="1" x14ac:dyDescent="0.2">
      <c r="M860" t="str">
        <f t="shared" si="17"/>
        <v xml:space="preserve"> </v>
      </c>
    </row>
    <row r="861" spans="13:13" ht="15" customHeight="1" x14ac:dyDescent="0.2">
      <c r="M861" t="str">
        <f t="shared" si="17"/>
        <v xml:space="preserve"> </v>
      </c>
    </row>
    <row r="862" spans="13:13" ht="15" customHeight="1" x14ac:dyDescent="0.2">
      <c r="M862" t="str">
        <f t="shared" si="17"/>
        <v xml:space="preserve"> </v>
      </c>
    </row>
    <row r="863" spans="13:13" ht="15" customHeight="1" x14ac:dyDescent="0.2">
      <c r="M863" t="str">
        <f t="shared" si="17"/>
        <v xml:space="preserve"> </v>
      </c>
    </row>
    <row r="864" spans="13:13" ht="15" customHeight="1" x14ac:dyDescent="0.2">
      <c r="M864" t="str">
        <f t="shared" si="17"/>
        <v xml:space="preserve"> </v>
      </c>
    </row>
    <row r="865" spans="13:13" ht="15" customHeight="1" x14ac:dyDescent="0.2">
      <c r="M865" t="str">
        <f t="shared" si="17"/>
        <v xml:space="preserve"> </v>
      </c>
    </row>
    <row r="866" spans="13:13" ht="15" customHeight="1" x14ac:dyDescent="0.2">
      <c r="M866" t="str">
        <f t="shared" ref="M866:M896" si="18">A866&amp;" "&amp;B866</f>
        <v xml:space="preserve"> </v>
      </c>
    </row>
    <row r="867" spans="13:13" ht="15" customHeight="1" x14ac:dyDescent="0.2">
      <c r="M867" t="str">
        <f t="shared" si="18"/>
        <v xml:space="preserve"> </v>
      </c>
    </row>
    <row r="868" spans="13:13" ht="15" customHeight="1" x14ac:dyDescent="0.2">
      <c r="M868" t="str">
        <f t="shared" si="18"/>
        <v xml:space="preserve"> </v>
      </c>
    </row>
    <row r="869" spans="13:13" ht="15" customHeight="1" x14ac:dyDescent="0.2">
      <c r="M869" t="str">
        <f t="shared" si="18"/>
        <v xml:space="preserve"> </v>
      </c>
    </row>
    <row r="870" spans="13:13" ht="15" customHeight="1" x14ac:dyDescent="0.2">
      <c r="M870" t="str">
        <f t="shared" si="18"/>
        <v xml:space="preserve"> </v>
      </c>
    </row>
    <row r="871" spans="13:13" ht="15" customHeight="1" x14ac:dyDescent="0.2">
      <c r="M871" t="str">
        <f t="shared" si="18"/>
        <v xml:space="preserve"> </v>
      </c>
    </row>
    <row r="872" spans="13:13" ht="15" customHeight="1" x14ac:dyDescent="0.2">
      <c r="M872" t="str">
        <f t="shared" si="18"/>
        <v xml:space="preserve"> </v>
      </c>
    </row>
    <row r="873" spans="13:13" ht="15" customHeight="1" x14ac:dyDescent="0.2">
      <c r="M873" t="str">
        <f t="shared" si="18"/>
        <v xml:space="preserve"> </v>
      </c>
    </row>
    <row r="874" spans="13:13" ht="15" customHeight="1" x14ac:dyDescent="0.2">
      <c r="M874" t="str">
        <f t="shared" si="18"/>
        <v xml:space="preserve"> </v>
      </c>
    </row>
    <row r="875" spans="13:13" ht="15" customHeight="1" x14ac:dyDescent="0.2">
      <c r="M875" t="str">
        <f t="shared" si="18"/>
        <v xml:space="preserve"> </v>
      </c>
    </row>
    <row r="876" spans="13:13" ht="15" customHeight="1" x14ac:dyDescent="0.2">
      <c r="M876" t="str">
        <f t="shared" si="18"/>
        <v xml:space="preserve"> </v>
      </c>
    </row>
    <row r="877" spans="13:13" ht="15" customHeight="1" x14ac:dyDescent="0.2">
      <c r="M877" t="str">
        <f t="shared" si="18"/>
        <v xml:space="preserve"> </v>
      </c>
    </row>
    <row r="878" spans="13:13" ht="15" customHeight="1" x14ac:dyDescent="0.2">
      <c r="M878" t="str">
        <f t="shared" si="18"/>
        <v xml:space="preserve"> </v>
      </c>
    </row>
    <row r="879" spans="13:13" ht="15" customHeight="1" x14ac:dyDescent="0.2">
      <c r="M879" t="str">
        <f t="shared" si="18"/>
        <v xml:space="preserve"> </v>
      </c>
    </row>
    <row r="880" spans="13:13" ht="15" customHeight="1" x14ac:dyDescent="0.2">
      <c r="M880" t="str">
        <f t="shared" si="18"/>
        <v xml:space="preserve"> </v>
      </c>
    </row>
    <row r="881" spans="13:13" ht="15" customHeight="1" x14ac:dyDescent="0.2">
      <c r="M881" t="str">
        <f t="shared" si="18"/>
        <v xml:space="preserve"> </v>
      </c>
    </row>
    <row r="882" spans="13:13" ht="15" customHeight="1" x14ac:dyDescent="0.2">
      <c r="M882" t="str">
        <f t="shared" si="18"/>
        <v xml:space="preserve"> </v>
      </c>
    </row>
    <row r="883" spans="13:13" ht="15" customHeight="1" x14ac:dyDescent="0.2">
      <c r="M883" t="str">
        <f t="shared" si="18"/>
        <v xml:space="preserve"> </v>
      </c>
    </row>
    <row r="884" spans="13:13" ht="15" customHeight="1" x14ac:dyDescent="0.2">
      <c r="M884" t="str">
        <f t="shared" si="18"/>
        <v xml:space="preserve"> </v>
      </c>
    </row>
    <row r="885" spans="13:13" ht="15" customHeight="1" x14ac:dyDescent="0.2">
      <c r="M885" t="str">
        <f t="shared" si="18"/>
        <v xml:space="preserve"> </v>
      </c>
    </row>
    <row r="886" spans="13:13" ht="15" customHeight="1" x14ac:dyDescent="0.2">
      <c r="M886" t="str">
        <f t="shared" si="18"/>
        <v xml:space="preserve"> </v>
      </c>
    </row>
    <row r="887" spans="13:13" ht="15" customHeight="1" x14ac:dyDescent="0.2">
      <c r="M887" t="str">
        <f t="shared" si="18"/>
        <v xml:space="preserve"> </v>
      </c>
    </row>
    <row r="888" spans="13:13" ht="15" customHeight="1" x14ac:dyDescent="0.2">
      <c r="M888" t="str">
        <f t="shared" si="18"/>
        <v xml:space="preserve"> </v>
      </c>
    </row>
    <row r="889" spans="13:13" ht="15" customHeight="1" x14ac:dyDescent="0.2">
      <c r="M889" t="str">
        <f t="shared" si="18"/>
        <v xml:space="preserve"> </v>
      </c>
    </row>
    <row r="890" spans="13:13" ht="15" customHeight="1" x14ac:dyDescent="0.2">
      <c r="M890" t="str">
        <f t="shared" si="18"/>
        <v xml:space="preserve"> </v>
      </c>
    </row>
    <row r="891" spans="13:13" ht="15" customHeight="1" x14ac:dyDescent="0.2">
      <c r="M891" t="str">
        <f t="shared" si="18"/>
        <v xml:space="preserve"> </v>
      </c>
    </row>
    <row r="892" spans="13:13" ht="15" customHeight="1" x14ac:dyDescent="0.2">
      <c r="M892" t="str">
        <f t="shared" si="18"/>
        <v xml:space="preserve"> </v>
      </c>
    </row>
    <row r="893" spans="13:13" ht="15" customHeight="1" x14ac:dyDescent="0.2">
      <c r="M893" t="str">
        <f t="shared" si="18"/>
        <v xml:space="preserve"> </v>
      </c>
    </row>
    <row r="894" spans="13:13" ht="15" customHeight="1" x14ac:dyDescent="0.2">
      <c r="M894" t="str">
        <f t="shared" si="18"/>
        <v xml:space="preserve"> </v>
      </c>
    </row>
    <row r="895" spans="13:13" ht="15" customHeight="1" x14ac:dyDescent="0.2">
      <c r="M895" t="str">
        <f t="shared" si="18"/>
        <v xml:space="preserve"> </v>
      </c>
    </row>
    <row r="896" spans="13:13" ht="15" customHeight="1" x14ac:dyDescent="0.2">
      <c r="M896" t="str">
        <f t="shared" si="18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3"/>
  <sheetViews>
    <sheetView topLeftCell="A49" zoomScaleNormal="100" zoomScaleSheetLayoutView="100" workbookViewId="0">
      <selection activeCell="I81" sqref="I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124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16" t="str">
        <f>IF(Vertragsdaten!B6="","",Vertragsdaten!B6)</f>
        <v>EP SIEP</v>
      </c>
      <c r="C4" s="116"/>
      <c r="D4" s="11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54" t="str">
        <f>Vertragsdaten!B8</f>
        <v>070017/000025</v>
      </c>
      <c r="C6" s="154"/>
      <c r="D6" s="15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57">
        <v>42370</v>
      </c>
      <c r="C8" s="158"/>
      <c r="D8" s="15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55" t="s">
        <v>265</v>
      </c>
      <c r="G10" s="159"/>
      <c r="H10" s="155" t="s">
        <v>266</v>
      </c>
      <c r="I10" s="159"/>
      <c r="J10" s="155" t="s">
        <v>267</v>
      </c>
      <c r="K10" s="160"/>
      <c r="L10" s="155" t="s">
        <v>269</v>
      </c>
      <c r="M10" s="160"/>
      <c r="N10" s="155" t="s">
        <v>268</v>
      </c>
      <c r="O10" s="160"/>
      <c r="P10" s="155" t="s">
        <v>270</v>
      </c>
      <c r="Q10" s="160"/>
      <c r="R10" s="155" t="s">
        <v>196</v>
      </c>
      <c r="S10" s="15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66"/>
      <c r="M11" s="66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46" t="s">
        <v>157</v>
      </c>
      <c r="J12" s="74" t="s">
        <v>23</v>
      </c>
      <c r="K12" s="46" t="s">
        <v>157</v>
      </c>
      <c r="L12" s="119" t="s">
        <v>23</v>
      </c>
      <c r="M12" s="119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F13+H13+L13+J13+N13+P13+R13</f>
        <v>10.5</v>
      </c>
      <c r="F13" s="107">
        <f>1.5</f>
        <v>1.5</v>
      </c>
      <c r="G13" s="99">
        <f ca="1">IF($D13="",0,$D13*F13)</f>
        <v>210</v>
      </c>
      <c r="H13" s="107"/>
      <c r="I13" s="99">
        <f ca="1">IF($D13="",0,$D13*H13)</f>
        <v>0</v>
      </c>
      <c r="J13" s="75">
        <v>1</v>
      </c>
      <c r="K13" s="99">
        <f ca="1">IF($D13="",0,$D13*J13)</f>
        <v>140</v>
      </c>
      <c r="L13" s="75"/>
      <c r="M13" s="99">
        <f ca="1">IF($D13="",0,$D13*L13)</f>
        <v>0</v>
      </c>
      <c r="N13" s="75">
        <v>8</v>
      </c>
      <c r="O13" s="99">
        <f ca="1">IF($D13="",0,$D13*N13)</f>
        <v>1120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ca="1">IF(D13="",0,D13*E13)+560+310+465</f>
        <v>2805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1">F14+H14+L14+J14+N14+P14+R14</f>
        <v>0</v>
      </c>
      <c r="F14" s="107"/>
      <c r="G14" s="100">
        <f t="shared" ref="G14:I77" ca="1" si="2">IF($D14="",0,$D14*F14)</f>
        <v>0</v>
      </c>
      <c r="H14" s="107"/>
      <c r="I14" s="100">
        <f t="shared" ca="1" si="2"/>
        <v>0</v>
      </c>
      <c r="J14" s="75"/>
      <c r="K14" s="100">
        <f t="shared" ref="K14" ca="1" si="3">IF($D14="",0,$D14*J14)</f>
        <v>0</v>
      </c>
      <c r="L14" s="75"/>
      <c r="M14" s="100">
        <f t="shared" ref="M14" ca="1" si="4">IF($D14="",0,$D14*L14)</f>
        <v>0</v>
      </c>
      <c r="N14" s="75"/>
      <c r="O14" s="100">
        <f t="shared" ref="O14" ca="1" si="5">IF($D14="",0,$D14*N14)</f>
        <v>0</v>
      </c>
      <c r="P14" s="104"/>
      <c r="Q14" s="100">
        <f t="shared" ref="Q14" ca="1" si="6">IF($D14="",0,$D14*P14)</f>
        <v>0</v>
      </c>
      <c r="R14" s="104"/>
      <c r="S14" s="100">
        <f t="shared" ref="S14" ca="1" si="7">IF($D14="",0,$D14*R14)</f>
        <v>0</v>
      </c>
      <c r="T14" s="83">
        <f t="shared" ref="T14:T45" ca="1" si="8">IF(D14="",0,D14*E14)</f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1"/>
        <v>2.25</v>
      </c>
      <c r="F15" s="107"/>
      <c r="G15" s="100">
        <f t="shared" ca="1" si="2"/>
        <v>0</v>
      </c>
      <c r="H15" s="107"/>
      <c r="I15" s="100">
        <f t="shared" ca="1" si="2"/>
        <v>0</v>
      </c>
      <c r="J15" s="75"/>
      <c r="K15" s="100">
        <f t="shared" ref="K15" ca="1" si="9">IF($D15="",0,$D15*J15)</f>
        <v>0</v>
      </c>
      <c r="L15" s="75">
        <v>2.25</v>
      </c>
      <c r="M15" s="100">
        <f t="shared" ref="M15" ca="1" si="10">IF($D15="",0,$D15*L15)</f>
        <v>265.5</v>
      </c>
      <c r="N15" s="75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8"/>
        <v>265.5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1"/>
        <v>0</v>
      </c>
      <c r="F16" s="107"/>
      <c r="G16" s="100">
        <f t="shared" ca="1" si="2"/>
        <v>0</v>
      </c>
      <c r="H16" s="107"/>
      <c r="I16" s="100">
        <f t="shared" ca="1" si="2"/>
        <v>0</v>
      </c>
      <c r="J16" s="75"/>
      <c r="K16" s="100">
        <f t="shared" ref="K16" ca="1" si="14">IF($D16="",0,$D16*J16)</f>
        <v>0</v>
      </c>
      <c r="L16" s="75"/>
      <c r="M16" s="100">
        <f t="shared" ref="M16" ca="1" si="15">IF($D16="",0,$D16*L16)</f>
        <v>0</v>
      </c>
      <c r="N16" s="75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8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1"/>
        <v>0</v>
      </c>
      <c r="F17" s="107"/>
      <c r="G17" s="100">
        <f t="shared" si="2"/>
        <v>0</v>
      </c>
      <c r="H17" s="107"/>
      <c r="I17" s="100">
        <f t="shared" si="2"/>
        <v>0</v>
      </c>
      <c r="J17" s="75"/>
      <c r="K17" s="100">
        <f t="shared" ref="K17" si="19">IF($D17="",0,$D17*J17)</f>
        <v>0</v>
      </c>
      <c r="L17" s="75"/>
      <c r="M17" s="100">
        <f t="shared" ref="M17" si="20">IF($D17="",0,$D17*L17)</f>
        <v>0</v>
      </c>
      <c r="N17" s="75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8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1"/>
        <v>13.5</v>
      </c>
      <c r="F18" s="107"/>
      <c r="G18" s="100">
        <f t="shared" ca="1" si="2"/>
        <v>0</v>
      </c>
      <c r="H18" s="107"/>
      <c r="I18" s="100">
        <f t="shared" ca="1" si="2"/>
        <v>0</v>
      </c>
      <c r="J18" s="75"/>
      <c r="K18" s="100">
        <f t="shared" ref="K18" ca="1" si="24">IF($D18="",0,$D18*J18)</f>
        <v>0</v>
      </c>
      <c r="L18" s="75"/>
      <c r="M18" s="100">
        <f t="shared" ref="M18" ca="1" si="25">IF($D18="",0,$D18*L18)</f>
        <v>0</v>
      </c>
      <c r="N18" s="75"/>
      <c r="O18" s="100">
        <f t="shared" ref="O18" ca="1" si="26">IF($D18="",0,$D18*N18)</f>
        <v>0</v>
      </c>
      <c r="P18" s="104">
        <v>13.5</v>
      </c>
      <c r="Q18" s="100">
        <f t="shared" ref="Q18" ca="1" si="27">IF($D18="",0,$D18*P18)</f>
        <v>1890</v>
      </c>
      <c r="R18" s="104"/>
      <c r="S18" s="100">
        <f t="shared" ref="S18" ca="1" si="28">IF($D18="",0,$D18*R18)</f>
        <v>0</v>
      </c>
      <c r="T18" s="83">
        <f t="shared" ca="1" si="8"/>
        <v>1890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1"/>
        <v>0</v>
      </c>
      <c r="F19" s="107"/>
      <c r="G19" s="100">
        <f t="shared" ca="1" si="2"/>
        <v>0</v>
      </c>
      <c r="H19" s="107"/>
      <c r="I19" s="100">
        <f t="shared" ca="1" si="2"/>
        <v>0</v>
      </c>
      <c r="J19" s="75"/>
      <c r="K19" s="100">
        <f t="shared" ref="K19" ca="1" si="29">IF($D19="",0,$D19*J19)</f>
        <v>0</v>
      </c>
      <c r="L19" s="75"/>
      <c r="M19" s="100">
        <f t="shared" ref="M19" ca="1" si="30">IF($D19="",0,$D19*L19)</f>
        <v>0</v>
      </c>
      <c r="N19" s="75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8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1"/>
        <v>0</v>
      </c>
      <c r="F20" s="107"/>
      <c r="G20" s="100">
        <f t="shared" ca="1" si="2"/>
        <v>0</v>
      </c>
      <c r="H20" s="107"/>
      <c r="I20" s="100">
        <f t="shared" ca="1" si="2"/>
        <v>0</v>
      </c>
      <c r="J20" s="75"/>
      <c r="K20" s="100">
        <f t="shared" ref="K20" ca="1" si="34">IF($D20="",0,$D20*J20)</f>
        <v>0</v>
      </c>
      <c r="L20" s="75"/>
      <c r="M20" s="100">
        <f t="shared" ref="M20" ca="1" si="35">IF($D20="",0,$D20*L20)</f>
        <v>0</v>
      </c>
      <c r="N20" s="75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8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1"/>
        <v>0.5</v>
      </c>
      <c r="F21" s="107"/>
      <c r="G21" s="100">
        <f t="shared" ca="1" si="2"/>
        <v>0</v>
      </c>
      <c r="H21" s="107"/>
      <c r="I21" s="100">
        <f t="shared" ca="1" si="2"/>
        <v>0</v>
      </c>
      <c r="J21" s="75"/>
      <c r="K21" s="100">
        <f t="shared" ref="K21" ca="1" si="39">IF($D21="",0,$D21*J21)</f>
        <v>0</v>
      </c>
      <c r="L21" s="75"/>
      <c r="M21" s="100">
        <f t="shared" ref="M21" ca="1" si="40">IF($D21="",0,$D21*L21)</f>
        <v>0</v>
      </c>
      <c r="N21" s="75">
        <v>0.5</v>
      </c>
      <c r="O21" s="100">
        <f t="shared" ref="O21" ca="1" si="41">IF($D21="",0,$D21*N21)</f>
        <v>50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8"/>
        <v>50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1"/>
        <v>0</v>
      </c>
      <c r="F22" s="107"/>
      <c r="G22" s="100">
        <f t="shared" ca="1" si="2"/>
        <v>0</v>
      </c>
      <c r="H22" s="107"/>
      <c r="I22" s="100">
        <f t="shared" ca="1" si="2"/>
        <v>0</v>
      </c>
      <c r="J22" s="75"/>
      <c r="K22" s="100">
        <f t="shared" ref="K22" ca="1" si="44">IF($D22="",0,$D22*J22)</f>
        <v>0</v>
      </c>
      <c r="L22" s="75"/>
      <c r="M22" s="100">
        <f t="shared" ref="M22" ca="1" si="45">IF($D22="",0,$D22*L22)</f>
        <v>0</v>
      </c>
      <c r="N22" s="75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8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1"/>
        <v>0</v>
      </c>
      <c r="F23" s="107"/>
      <c r="G23" s="100">
        <f t="shared" ca="1" si="2"/>
        <v>0</v>
      </c>
      <c r="H23" s="107"/>
      <c r="I23" s="100">
        <f t="shared" ca="1" si="2"/>
        <v>0</v>
      </c>
      <c r="J23" s="75"/>
      <c r="K23" s="100">
        <f t="shared" ref="K23" ca="1" si="49">IF($D23="",0,$D23*J23)</f>
        <v>0</v>
      </c>
      <c r="L23" s="75"/>
      <c r="M23" s="100">
        <f t="shared" ref="M23" ca="1" si="50">IF($D23="",0,$D23*L23)</f>
        <v>0</v>
      </c>
      <c r="N23" s="75"/>
      <c r="O23" s="100">
        <f t="shared" ref="O23" ca="1" si="51">IF($D23="",0,$D23*N23)</f>
        <v>0</v>
      </c>
      <c r="P23" s="104"/>
      <c r="Q23" s="100">
        <f t="shared" ref="Q23" ca="1" si="52">IF($D23="",0,$D23*P23)</f>
        <v>0</v>
      </c>
      <c r="R23" s="104"/>
      <c r="S23" s="100">
        <f t="shared" ref="S23" ca="1" si="53">IF($D23="",0,$D23*R23)</f>
        <v>0</v>
      </c>
      <c r="T23" s="83">
        <f t="shared" ca="1" si="8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1"/>
        <v>8</v>
      </c>
      <c r="F24" s="107"/>
      <c r="G24" s="100">
        <f t="shared" ca="1" si="2"/>
        <v>0</v>
      </c>
      <c r="H24" s="107">
        <v>8</v>
      </c>
      <c r="I24" s="100">
        <f t="shared" ca="1" si="2"/>
        <v>1120</v>
      </c>
      <c r="J24" s="75"/>
      <c r="K24" s="100">
        <f t="shared" ref="K24" ca="1" si="54">IF($D24="",0,$D24*J24)</f>
        <v>0</v>
      </c>
      <c r="L24" s="75"/>
      <c r="M24" s="100">
        <f t="shared" ref="M24" ca="1" si="55">IF($D24="",0,$D24*L24)</f>
        <v>0</v>
      </c>
      <c r="N24" s="75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8"/>
        <v>1120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1"/>
        <v>0</v>
      </c>
      <c r="F25" s="107"/>
      <c r="G25" s="100">
        <f t="shared" ca="1" si="2"/>
        <v>0</v>
      </c>
      <c r="H25" s="107"/>
      <c r="I25" s="100">
        <f t="shared" ca="1" si="2"/>
        <v>0</v>
      </c>
      <c r="J25" s="75"/>
      <c r="K25" s="100">
        <f t="shared" ref="K25" ca="1" si="59">IF($D25="",0,$D25*J25)</f>
        <v>0</v>
      </c>
      <c r="L25" s="75"/>
      <c r="M25" s="100">
        <f t="shared" ref="M25" ca="1" si="60">IF($D25="",0,$D25*L25)</f>
        <v>0</v>
      </c>
      <c r="N25" s="75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8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1"/>
        <v>0</v>
      </c>
      <c r="F26" s="107"/>
      <c r="G26" s="100">
        <f t="shared" ca="1" si="2"/>
        <v>0</v>
      </c>
      <c r="H26" s="107"/>
      <c r="I26" s="100">
        <f t="shared" ca="1" si="2"/>
        <v>0</v>
      </c>
      <c r="J26" s="75"/>
      <c r="K26" s="100">
        <f t="shared" ref="K26" ca="1" si="64">IF($D26="",0,$D26*J26)</f>
        <v>0</v>
      </c>
      <c r="L26" s="75"/>
      <c r="M26" s="100">
        <f t="shared" ref="M26" ca="1" si="65">IF($D26="",0,$D26*L26)</f>
        <v>0</v>
      </c>
      <c r="N26" s="75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8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1"/>
        <v>0</v>
      </c>
      <c r="F27" s="107"/>
      <c r="G27" s="100">
        <f t="shared" ca="1" si="2"/>
        <v>0</v>
      </c>
      <c r="H27" s="107"/>
      <c r="I27" s="100">
        <f t="shared" ca="1" si="2"/>
        <v>0</v>
      </c>
      <c r="J27" s="75"/>
      <c r="K27" s="100">
        <f t="shared" ref="K27" ca="1" si="69">IF($D27="",0,$D27*J27)</f>
        <v>0</v>
      </c>
      <c r="L27" s="75"/>
      <c r="M27" s="100">
        <f t="shared" ref="M27" ca="1" si="70">IF($D27="",0,$D27*L27)</f>
        <v>0</v>
      </c>
      <c r="N27" s="75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8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1"/>
        <v>0</v>
      </c>
      <c r="F28" s="107"/>
      <c r="G28" s="100">
        <f t="shared" ca="1" si="2"/>
        <v>0</v>
      </c>
      <c r="H28" s="107"/>
      <c r="I28" s="100">
        <f t="shared" ca="1" si="2"/>
        <v>0</v>
      </c>
      <c r="J28" s="75"/>
      <c r="K28" s="100">
        <f t="shared" ref="K28" ca="1" si="74">IF($D28="",0,$D28*J28)</f>
        <v>0</v>
      </c>
      <c r="L28" s="75"/>
      <c r="M28" s="100">
        <f t="shared" ref="M28" ca="1" si="75">IF($D28="",0,$D28*L28)</f>
        <v>0</v>
      </c>
      <c r="N28" s="75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8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1"/>
        <v>0</v>
      </c>
      <c r="F29" s="107"/>
      <c r="G29" s="100">
        <f t="shared" ca="1" si="2"/>
        <v>0</v>
      </c>
      <c r="H29" s="107"/>
      <c r="I29" s="100">
        <f t="shared" ca="1" si="2"/>
        <v>0</v>
      </c>
      <c r="J29" s="75"/>
      <c r="K29" s="100">
        <f t="shared" ref="K29" ca="1" si="79">IF($D29="",0,$D29*J29)</f>
        <v>0</v>
      </c>
      <c r="L29" s="75"/>
      <c r="M29" s="100">
        <f t="shared" ref="M29" ca="1" si="80">IF($D29="",0,$D29*L29)</f>
        <v>0</v>
      </c>
      <c r="N29" s="75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8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1"/>
        <v>0</v>
      </c>
      <c r="F30" s="107"/>
      <c r="G30" s="100">
        <f t="shared" ca="1" si="2"/>
        <v>0</v>
      </c>
      <c r="H30" s="107"/>
      <c r="I30" s="100">
        <f t="shared" ca="1" si="2"/>
        <v>0</v>
      </c>
      <c r="J30" s="75"/>
      <c r="K30" s="100">
        <f t="shared" ref="K30" ca="1" si="84">IF($D30="",0,$D30*J30)</f>
        <v>0</v>
      </c>
      <c r="L30" s="75"/>
      <c r="M30" s="100">
        <f t="shared" ref="M30" ca="1" si="85">IF($D30="",0,$D30*L30)</f>
        <v>0</v>
      </c>
      <c r="N30" s="75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8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1"/>
        <v>0</v>
      </c>
      <c r="F31" s="107"/>
      <c r="G31" s="100">
        <f t="shared" ca="1" si="2"/>
        <v>0</v>
      </c>
      <c r="H31" s="107"/>
      <c r="I31" s="100">
        <f t="shared" ca="1" si="2"/>
        <v>0</v>
      </c>
      <c r="J31" s="75"/>
      <c r="K31" s="100">
        <f t="shared" ref="K31" ca="1" si="89">IF($D31="",0,$D31*J31)</f>
        <v>0</v>
      </c>
      <c r="L31" s="75"/>
      <c r="M31" s="100">
        <f t="shared" ref="M31" ca="1" si="90">IF($D31="",0,$D31*L31)</f>
        <v>0</v>
      </c>
      <c r="N31" s="75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8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1"/>
        <v>0</v>
      </c>
      <c r="F32" s="107"/>
      <c r="G32" s="100">
        <f t="shared" ca="1" si="2"/>
        <v>0</v>
      </c>
      <c r="H32" s="107"/>
      <c r="I32" s="100">
        <f t="shared" ca="1" si="2"/>
        <v>0</v>
      </c>
      <c r="J32" s="75"/>
      <c r="K32" s="100">
        <f t="shared" ref="K32" ca="1" si="94">IF($D32="",0,$D32*J32)</f>
        <v>0</v>
      </c>
      <c r="L32" s="75"/>
      <c r="M32" s="100">
        <f t="shared" ref="M32" ca="1" si="95">IF($D32="",0,$D32*L32)</f>
        <v>0</v>
      </c>
      <c r="N32" s="75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8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1"/>
        <v>0</v>
      </c>
      <c r="F33" s="107"/>
      <c r="G33" s="100">
        <f t="shared" ca="1" si="2"/>
        <v>0</v>
      </c>
      <c r="H33" s="107"/>
      <c r="I33" s="100">
        <f t="shared" ca="1" si="2"/>
        <v>0</v>
      </c>
      <c r="J33" s="75"/>
      <c r="K33" s="100">
        <f t="shared" ref="K33" ca="1" si="99">IF($D33="",0,$D33*J33)</f>
        <v>0</v>
      </c>
      <c r="L33" s="75"/>
      <c r="M33" s="100">
        <f t="shared" ref="M33" ca="1" si="100">IF($D33="",0,$D33*L33)</f>
        <v>0</v>
      </c>
      <c r="N33" s="75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/>
      <c r="S33" s="100">
        <f t="shared" ref="S33" ca="1" si="103">IF($D33="",0,$D33*R33)</f>
        <v>0</v>
      </c>
      <c r="T33" s="83">
        <f t="shared" ca="1" si="8"/>
        <v>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1"/>
        <v>0</v>
      </c>
      <c r="F34" s="107"/>
      <c r="G34" s="100">
        <f t="shared" ca="1" si="2"/>
        <v>0</v>
      </c>
      <c r="H34" s="107"/>
      <c r="I34" s="100">
        <f t="shared" ca="1" si="2"/>
        <v>0</v>
      </c>
      <c r="J34" s="75"/>
      <c r="K34" s="100">
        <f t="shared" ref="K34" ca="1" si="104">IF($D34="",0,$D34*J34)</f>
        <v>0</v>
      </c>
      <c r="L34" s="75"/>
      <c r="M34" s="100">
        <f t="shared" ref="M34" ca="1" si="105">IF($D34="",0,$D34*L34)</f>
        <v>0</v>
      </c>
      <c r="N34" s="75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8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1"/>
        <v>48</v>
      </c>
      <c r="F35" s="107"/>
      <c r="G35" s="100">
        <f t="shared" si="2"/>
        <v>0</v>
      </c>
      <c r="H35" s="107"/>
      <c r="I35" s="100">
        <f t="shared" si="2"/>
        <v>0</v>
      </c>
      <c r="J35" s="75"/>
      <c r="K35" s="100">
        <f t="shared" ref="K35" si="109">IF($D35="",0,$D35*J35)</f>
        <v>0</v>
      </c>
      <c r="L35" s="75"/>
      <c r="M35" s="100">
        <f t="shared" ref="M35" si="110">IF($D35="",0,$D35*L35)</f>
        <v>0</v>
      </c>
      <c r="N35" s="75">
        <v>15</v>
      </c>
      <c r="O35" s="100">
        <f t="shared" ref="O35" si="111">IF($D35="",0,$D35*N35)</f>
        <v>1500</v>
      </c>
      <c r="P35" s="104">
        <v>33</v>
      </c>
      <c r="Q35" s="100">
        <f t="shared" ref="Q35" si="112">IF($D35="",0,$D35*P35)</f>
        <v>3300</v>
      </c>
      <c r="R35" s="104"/>
      <c r="S35" s="100">
        <f t="shared" ref="S35" si="113">IF($D35="",0,$D35*R35)</f>
        <v>0</v>
      </c>
      <c r="T35" s="83">
        <f t="shared" si="8"/>
        <v>4800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1"/>
        <v>0</v>
      </c>
      <c r="F36" s="107"/>
      <c r="G36" s="100">
        <f t="shared" ca="1" si="2"/>
        <v>0</v>
      </c>
      <c r="H36" s="107"/>
      <c r="I36" s="100">
        <f t="shared" ca="1" si="2"/>
        <v>0</v>
      </c>
      <c r="J36" s="75"/>
      <c r="K36" s="100">
        <f t="shared" ref="K36" ca="1" si="114">IF($D36="",0,$D36*J36)</f>
        <v>0</v>
      </c>
      <c r="L36" s="75"/>
      <c r="M36" s="100">
        <f t="shared" ref="M36" ca="1" si="115">IF($D36="",0,$D36*L36)</f>
        <v>0</v>
      </c>
      <c r="N36" s="75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8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1"/>
        <v>0</v>
      </c>
      <c r="F37" s="107"/>
      <c r="G37" s="100">
        <f t="shared" ca="1" si="2"/>
        <v>0</v>
      </c>
      <c r="H37" s="107"/>
      <c r="I37" s="100">
        <f t="shared" ca="1" si="2"/>
        <v>0</v>
      </c>
      <c r="J37" s="75"/>
      <c r="K37" s="100">
        <f t="shared" ref="K37" ca="1" si="119">IF($D37="",0,$D37*J37)</f>
        <v>0</v>
      </c>
      <c r="L37" s="75"/>
      <c r="M37" s="100">
        <f t="shared" ref="M37" ca="1" si="120">IF($D37="",0,$D37*L37)</f>
        <v>0</v>
      </c>
      <c r="N37" s="75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8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1"/>
        <v>0</v>
      </c>
      <c r="F38" s="107"/>
      <c r="G38" s="100">
        <f t="shared" ca="1" si="2"/>
        <v>0</v>
      </c>
      <c r="H38" s="107"/>
      <c r="I38" s="100">
        <f t="shared" ca="1" si="2"/>
        <v>0</v>
      </c>
      <c r="J38" s="75"/>
      <c r="K38" s="100">
        <f t="shared" ref="K38" ca="1" si="124">IF($D38="",0,$D38*J38)</f>
        <v>0</v>
      </c>
      <c r="L38" s="75"/>
      <c r="M38" s="100">
        <f t="shared" ref="M38" ca="1" si="125">IF($D38="",0,$D38*L38)</f>
        <v>0</v>
      </c>
      <c r="N38" s="75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8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1"/>
        <v>0</v>
      </c>
      <c r="F39" s="107"/>
      <c r="G39" s="100">
        <f t="shared" ca="1" si="2"/>
        <v>0</v>
      </c>
      <c r="H39" s="107"/>
      <c r="I39" s="100">
        <f t="shared" ca="1" si="2"/>
        <v>0</v>
      </c>
      <c r="J39" s="75"/>
      <c r="K39" s="100">
        <f t="shared" ref="K39" ca="1" si="129">IF($D39="",0,$D39*J39)</f>
        <v>0</v>
      </c>
      <c r="L39" s="75"/>
      <c r="M39" s="100">
        <f t="shared" ref="M39" ca="1" si="130">IF($D39="",0,$D39*L39)</f>
        <v>0</v>
      </c>
      <c r="N39" s="75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8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1"/>
        <v>0</v>
      </c>
      <c r="F40" s="107"/>
      <c r="G40" s="100">
        <f t="shared" ca="1" si="2"/>
        <v>0</v>
      </c>
      <c r="H40" s="107"/>
      <c r="I40" s="100">
        <f t="shared" ca="1" si="2"/>
        <v>0</v>
      </c>
      <c r="J40" s="75"/>
      <c r="K40" s="100">
        <f t="shared" ref="K40" ca="1" si="134">IF($D40="",0,$D40*J40)</f>
        <v>0</v>
      </c>
      <c r="L40" s="75"/>
      <c r="M40" s="100">
        <f t="shared" ref="M40" ca="1" si="135">IF($D40="",0,$D40*L40)</f>
        <v>0</v>
      </c>
      <c r="N40" s="75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8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1"/>
        <v>0</v>
      </c>
      <c r="F41" s="107"/>
      <c r="G41" s="100">
        <f t="shared" ca="1" si="2"/>
        <v>0</v>
      </c>
      <c r="H41" s="107"/>
      <c r="I41" s="100">
        <f t="shared" ca="1" si="2"/>
        <v>0</v>
      </c>
      <c r="J41" s="75"/>
      <c r="K41" s="100">
        <f t="shared" ref="K41" ca="1" si="139">IF($D41="",0,$D41*J41)</f>
        <v>0</v>
      </c>
      <c r="L41" s="75"/>
      <c r="M41" s="100">
        <f t="shared" ref="M41" ca="1" si="140">IF($D41="",0,$D41*L41)</f>
        <v>0</v>
      </c>
      <c r="N41" s="75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8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1"/>
        <v>0</v>
      </c>
      <c r="F42" s="107"/>
      <c r="G42" s="100">
        <f t="shared" si="2"/>
        <v>0</v>
      </c>
      <c r="H42" s="107"/>
      <c r="I42" s="100">
        <f t="shared" si="2"/>
        <v>0</v>
      </c>
      <c r="J42" s="75"/>
      <c r="K42" s="100">
        <f t="shared" ref="K42" si="144">IF($D42="",0,$D42*J42)</f>
        <v>0</v>
      </c>
      <c r="L42" s="75"/>
      <c r="M42" s="100">
        <f t="shared" ref="M42" si="145">IF($D42="",0,$D42*L42)</f>
        <v>0</v>
      </c>
      <c r="N42" s="75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8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1"/>
        <v>5</v>
      </c>
      <c r="F43" s="107"/>
      <c r="G43" s="100">
        <f t="shared" si="2"/>
        <v>0</v>
      </c>
      <c r="H43" s="107"/>
      <c r="I43" s="100">
        <f t="shared" si="2"/>
        <v>0</v>
      </c>
      <c r="J43" s="75"/>
      <c r="K43" s="100">
        <f t="shared" ref="K43" si="149">IF($D43="",0,$D43*J43)</f>
        <v>0</v>
      </c>
      <c r="L43" s="75"/>
      <c r="M43" s="100">
        <f t="shared" ref="M43" si="150">IF($D43="",0,$D43*L43)</f>
        <v>0</v>
      </c>
      <c r="N43" s="75">
        <v>5</v>
      </c>
      <c r="O43" s="100">
        <f t="shared" ref="O43" si="151">IF($D43="",0,$D43*N43)</f>
        <v>590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8"/>
        <v>590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1"/>
        <v>0</v>
      </c>
      <c r="F44" s="107"/>
      <c r="G44" s="100">
        <f t="shared" ca="1" si="2"/>
        <v>0</v>
      </c>
      <c r="H44" s="107"/>
      <c r="I44" s="100">
        <f t="shared" ca="1" si="2"/>
        <v>0</v>
      </c>
      <c r="J44" s="75"/>
      <c r="K44" s="100">
        <f t="shared" ref="K44" ca="1" si="154">IF($D44="",0,$D44*J44)</f>
        <v>0</v>
      </c>
      <c r="L44" s="75"/>
      <c r="M44" s="100">
        <f t="shared" ref="M44" ca="1" si="155">IF($D44="",0,$D44*L44)</f>
        <v>0</v>
      </c>
      <c r="N44" s="75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8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1"/>
        <v>0</v>
      </c>
      <c r="F45" s="107"/>
      <c r="G45" s="100">
        <f t="shared" si="2"/>
        <v>0</v>
      </c>
      <c r="H45" s="107"/>
      <c r="I45" s="100">
        <f t="shared" si="2"/>
        <v>0</v>
      </c>
      <c r="J45" s="75"/>
      <c r="K45" s="100">
        <f t="shared" ref="K45" si="159">IF($D45="",0,$D45*J45)</f>
        <v>0</v>
      </c>
      <c r="L45" s="75"/>
      <c r="M45" s="100">
        <f t="shared" ref="M45" si="160">IF($D45="",0,$D45*L45)</f>
        <v>0</v>
      </c>
      <c r="N45" s="75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8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1"/>
        <v>0</v>
      </c>
      <c r="F46" s="107"/>
      <c r="G46" s="100">
        <f t="shared" ca="1" si="2"/>
        <v>0</v>
      </c>
      <c r="H46" s="107"/>
      <c r="I46" s="100">
        <f t="shared" ca="1" si="2"/>
        <v>0</v>
      </c>
      <c r="J46" s="75"/>
      <c r="K46" s="100">
        <f t="shared" ref="K46" ca="1" si="164">IF($D46="",0,$D46*J46)</f>
        <v>0</v>
      </c>
      <c r="L46" s="75"/>
      <c r="M46" s="100">
        <f t="shared" ref="M46" ca="1" si="165">IF($D46="",0,$D46*L46)</f>
        <v>0</v>
      </c>
      <c r="N46" s="75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ref="T46:T78" ca="1" si="169">IF(D46="",0,D46*E46)</f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1"/>
        <v>0</v>
      </c>
      <c r="F47" s="107"/>
      <c r="G47" s="100">
        <f t="shared" si="2"/>
        <v>0</v>
      </c>
      <c r="H47" s="107"/>
      <c r="I47" s="100">
        <f t="shared" si="2"/>
        <v>0</v>
      </c>
      <c r="J47" s="75"/>
      <c r="K47" s="100">
        <f t="shared" ref="K47" si="170">IF($D47="",0,$D47*J47)</f>
        <v>0</v>
      </c>
      <c r="L47" s="75"/>
      <c r="M47" s="100">
        <f t="shared" ref="M47" si="171">IF($D47="",0,$D47*L47)</f>
        <v>0</v>
      </c>
      <c r="N47" s="75"/>
      <c r="O47" s="100">
        <f t="shared" ref="O47" si="172">IF($D47="",0,$D47*N47)</f>
        <v>0</v>
      </c>
      <c r="P47" s="104"/>
      <c r="Q47" s="100">
        <f t="shared" ref="Q47" si="173">IF($D47="",0,$D47*P47)</f>
        <v>0</v>
      </c>
      <c r="R47" s="104"/>
      <c r="S47" s="100">
        <f t="shared" ref="S47" si="174">IF($D47="",0,$D47*R47)</f>
        <v>0</v>
      </c>
      <c r="T47" s="83">
        <f t="shared" si="169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1"/>
        <v>0</v>
      </c>
      <c r="F48" s="107"/>
      <c r="G48" s="100">
        <f t="shared" si="2"/>
        <v>0</v>
      </c>
      <c r="H48" s="107"/>
      <c r="I48" s="100">
        <f t="shared" si="2"/>
        <v>0</v>
      </c>
      <c r="J48" s="75"/>
      <c r="K48" s="100">
        <f t="shared" ref="K48" si="175">IF($D48="",0,$D48*J48)</f>
        <v>0</v>
      </c>
      <c r="L48" s="75"/>
      <c r="M48" s="100">
        <f t="shared" ref="M48" si="176">IF($D48="",0,$D48*L48)</f>
        <v>0</v>
      </c>
      <c r="N48" s="75"/>
      <c r="O48" s="100">
        <f t="shared" ref="O48" si="177">IF($D48="",0,$D48*N48)</f>
        <v>0</v>
      </c>
      <c r="P48" s="104"/>
      <c r="Q48" s="100">
        <f t="shared" ref="Q48" si="178">IF($D48="",0,$D48*P48)</f>
        <v>0</v>
      </c>
      <c r="R48" s="104"/>
      <c r="S48" s="100">
        <f t="shared" ref="S48" si="179">IF($D48="",0,$D48*R48)</f>
        <v>0</v>
      </c>
      <c r="T48" s="83">
        <f t="shared" si="169"/>
        <v>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1"/>
        <v>0</v>
      </c>
      <c r="F49" s="107"/>
      <c r="G49" s="100">
        <f t="shared" ca="1" si="2"/>
        <v>0</v>
      </c>
      <c r="H49" s="107"/>
      <c r="I49" s="100">
        <f t="shared" ca="1" si="2"/>
        <v>0</v>
      </c>
      <c r="J49" s="75"/>
      <c r="K49" s="100">
        <f t="shared" ref="K49" ca="1" si="180">IF($D49="",0,$D49*J49)</f>
        <v>0</v>
      </c>
      <c r="L49" s="75"/>
      <c r="M49" s="100">
        <f t="shared" ref="M49" ca="1" si="181">IF($D49="",0,$D49*L49)</f>
        <v>0</v>
      </c>
      <c r="N49" s="75"/>
      <c r="O49" s="100">
        <f t="shared" ref="O49" ca="1" si="182">IF($D49="",0,$D49*N49)</f>
        <v>0</v>
      </c>
      <c r="P49" s="104"/>
      <c r="Q49" s="100">
        <f t="shared" ref="Q49" ca="1" si="183">IF($D49="",0,$D49*P49)</f>
        <v>0</v>
      </c>
      <c r="R49" s="104"/>
      <c r="S49" s="100">
        <f t="shared" ref="S49" ca="1" si="184">IF($D49="",0,$D49*R49)</f>
        <v>0</v>
      </c>
      <c r="T49" s="83">
        <f t="shared" ca="1" si="169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1"/>
        <v>0</v>
      </c>
      <c r="F50" s="107"/>
      <c r="G50" s="100">
        <f t="shared" si="2"/>
        <v>0</v>
      </c>
      <c r="H50" s="107"/>
      <c r="I50" s="100">
        <f t="shared" si="2"/>
        <v>0</v>
      </c>
      <c r="J50" s="75"/>
      <c r="K50" s="100">
        <f t="shared" ref="K50" si="185">IF($D50="",0,$D50*J50)</f>
        <v>0</v>
      </c>
      <c r="L50" s="75"/>
      <c r="M50" s="100">
        <f t="shared" ref="M50" si="186">IF($D50="",0,$D50*L50)</f>
        <v>0</v>
      </c>
      <c r="N50" s="75"/>
      <c r="O50" s="100">
        <f t="shared" ref="O50" si="187">IF($D50="",0,$D50*N50)</f>
        <v>0</v>
      </c>
      <c r="P50" s="104"/>
      <c r="Q50" s="100">
        <f t="shared" ref="Q50" si="188">IF($D50="",0,$D50*P50)</f>
        <v>0</v>
      </c>
      <c r="R50" s="104"/>
      <c r="S50" s="100">
        <f t="shared" ref="S50" si="189">IF($D50="",0,$D50*R50)</f>
        <v>0</v>
      </c>
      <c r="T50" s="83">
        <f t="shared" si="169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1"/>
        <v>0</v>
      </c>
      <c r="F51" s="107"/>
      <c r="G51" s="100">
        <f t="shared" si="2"/>
        <v>0</v>
      </c>
      <c r="H51" s="107"/>
      <c r="I51" s="100">
        <f t="shared" si="2"/>
        <v>0</v>
      </c>
      <c r="J51" s="75"/>
      <c r="K51" s="100">
        <f t="shared" ref="K51" si="190">IF($D51="",0,$D51*J51)</f>
        <v>0</v>
      </c>
      <c r="L51" s="75"/>
      <c r="M51" s="100">
        <f t="shared" ref="M51" si="191">IF($D51="",0,$D51*L51)</f>
        <v>0</v>
      </c>
      <c r="N51" s="75"/>
      <c r="O51" s="100">
        <f t="shared" ref="O51" si="192">IF($D51="",0,$D51*N51)</f>
        <v>0</v>
      </c>
      <c r="P51" s="104"/>
      <c r="Q51" s="100">
        <f t="shared" ref="Q51" si="193">IF($D51="",0,$D51*P51)</f>
        <v>0</v>
      </c>
      <c r="R51" s="104"/>
      <c r="S51" s="100">
        <f t="shared" ref="S51" si="194">IF($D51="",0,$D51*R51)</f>
        <v>0</v>
      </c>
      <c r="T51" s="83">
        <f t="shared" si="169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1"/>
        <v>0</v>
      </c>
      <c r="F52" s="107"/>
      <c r="G52" s="100">
        <f t="shared" si="2"/>
        <v>0</v>
      </c>
      <c r="H52" s="107"/>
      <c r="I52" s="100">
        <f t="shared" si="2"/>
        <v>0</v>
      </c>
      <c r="J52" s="75"/>
      <c r="K52" s="100">
        <f t="shared" ref="K52" si="195">IF($D52="",0,$D52*J52)</f>
        <v>0</v>
      </c>
      <c r="L52" s="75"/>
      <c r="M52" s="100">
        <f t="shared" ref="M52" si="196">IF($D52="",0,$D52*L52)</f>
        <v>0</v>
      </c>
      <c r="N52" s="75"/>
      <c r="O52" s="100">
        <f t="shared" ref="O52" si="197">IF($D52="",0,$D52*N52)</f>
        <v>0</v>
      </c>
      <c r="P52" s="104"/>
      <c r="Q52" s="100">
        <f t="shared" ref="Q52" si="198">IF($D52="",0,$D52*P52)</f>
        <v>0</v>
      </c>
      <c r="R52" s="104"/>
      <c r="S52" s="100">
        <f t="shared" ref="S52" si="199">IF($D52="",0,$D52*R52)</f>
        <v>0</v>
      </c>
      <c r="T52" s="83">
        <f t="shared" si="169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1"/>
        <v>0</v>
      </c>
      <c r="F53" s="107"/>
      <c r="G53" s="100">
        <f t="shared" ca="1" si="2"/>
        <v>0</v>
      </c>
      <c r="H53" s="107"/>
      <c r="I53" s="100">
        <f t="shared" ca="1" si="2"/>
        <v>0</v>
      </c>
      <c r="J53" s="75"/>
      <c r="K53" s="100">
        <f t="shared" ref="K53" ca="1" si="200">IF($D53="",0,$D53*J53)</f>
        <v>0</v>
      </c>
      <c r="L53" s="75"/>
      <c r="M53" s="100">
        <f t="shared" ref="M53" ca="1" si="201">IF($D53="",0,$D53*L53)</f>
        <v>0</v>
      </c>
      <c r="N53" s="75"/>
      <c r="O53" s="100">
        <f t="shared" ref="O53" ca="1" si="202">IF($D53="",0,$D53*N53)</f>
        <v>0</v>
      </c>
      <c r="P53" s="104"/>
      <c r="Q53" s="100">
        <f t="shared" ref="Q53" ca="1" si="203">IF($D53="",0,$D53*P53)</f>
        <v>0</v>
      </c>
      <c r="R53" s="104"/>
      <c r="S53" s="100">
        <f t="shared" ref="S53" ca="1" si="204">IF($D53="",0,$D53*R53)</f>
        <v>0</v>
      </c>
      <c r="T53" s="83">
        <f t="shared" ca="1" si="169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1"/>
        <v>0</v>
      </c>
      <c r="F54" s="107"/>
      <c r="G54" s="100">
        <f t="shared" ca="1" si="2"/>
        <v>0</v>
      </c>
      <c r="H54" s="107"/>
      <c r="I54" s="100">
        <f t="shared" ca="1" si="2"/>
        <v>0</v>
      </c>
      <c r="J54" s="75"/>
      <c r="K54" s="100">
        <f t="shared" ref="K54" ca="1" si="205">IF($D54="",0,$D54*J54)</f>
        <v>0</v>
      </c>
      <c r="L54" s="75"/>
      <c r="M54" s="100">
        <f t="shared" ref="M54" ca="1" si="206">IF($D54="",0,$D54*L54)</f>
        <v>0</v>
      </c>
      <c r="N54" s="75"/>
      <c r="O54" s="100">
        <f t="shared" ref="O54" ca="1" si="207">IF($D54="",0,$D54*N54)</f>
        <v>0</v>
      </c>
      <c r="P54" s="104"/>
      <c r="Q54" s="100">
        <f t="shared" ref="Q54" ca="1" si="208">IF($D54="",0,$D54*P54)</f>
        <v>0</v>
      </c>
      <c r="R54" s="104"/>
      <c r="S54" s="100">
        <f t="shared" ref="S54" ca="1" si="209">IF($D54="",0,$D54*R54)</f>
        <v>0</v>
      </c>
      <c r="T54" s="83">
        <f t="shared" ca="1" si="169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1"/>
        <v>0</v>
      </c>
      <c r="F55" s="107"/>
      <c r="G55" s="100">
        <f t="shared" ca="1" si="2"/>
        <v>0</v>
      </c>
      <c r="H55" s="107"/>
      <c r="I55" s="100">
        <f t="shared" ca="1" si="2"/>
        <v>0</v>
      </c>
      <c r="J55" s="75"/>
      <c r="K55" s="100">
        <f t="shared" ref="K55" ca="1" si="210">IF($D55="",0,$D55*J55)</f>
        <v>0</v>
      </c>
      <c r="L55" s="75"/>
      <c r="M55" s="100">
        <f t="shared" ref="M55" ca="1" si="211">IF($D55="",0,$D55*L55)</f>
        <v>0</v>
      </c>
      <c r="N55" s="75"/>
      <c r="O55" s="100">
        <f t="shared" ref="O55" ca="1" si="212">IF($D55="",0,$D55*N55)</f>
        <v>0</v>
      </c>
      <c r="P55" s="104"/>
      <c r="Q55" s="100">
        <f t="shared" ref="Q55" ca="1" si="213">IF($D55="",0,$D55*P55)</f>
        <v>0</v>
      </c>
      <c r="R55" s="104"/>
      <c r="S55" s="100">
        <f t="shared" ref="S55" ca="1" si="214">IF($D55="",0,$D55*R55)</f>
        <v>0</v>
      </c>
      <c r="T55" s="83">
        <f t="shared" ca="1" si="169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1"/>
        <v>0</v>
      </c>
      <c r="F56" s="107"/>
      <c r="G56" s="100">
        <f t="shared" ca="1" si="2"/>
        <v>0</v>
      </c>
      <c r="H56" s="107"/>
      <c r="I56" s="100">
        <f t="shared" ca="1" si="2"/>
        <v>0</v>
      </c>
      <c r="J56" s="75"/>
      <c r="K56" s="100">
        <f t="shared" ref="K56" ca="1" si="215">IF($D56="",0,$D56*J56)</f>
        <v>0</v>
      </c>
      <c r="L56" s="75"/>
      <c r="M56" s="100">
        <f t="shared" ref="M56" ca="1" si="216">IF($D56="",0,$D56*L56)</f>
        <v>0</v>
      </c>
      <c r="N56" s="75"/>
      <c r="O56" s="100">
        <f t="shared" ref="O56" ca="1" si="217">IF($D56="",0,$D56*N56)</f>
        <v>0</v>
      </c>
      <c r="P56" s="104"/>
      <c r="Q56" s="100">
        <f t="shared" ref="Q56" ca="1" si="218">IF($D56="",0,$D56*P56)</f>
        <v>0</v>
      </c>
      <c r="R56" s="104"/>
      <c r="S56" s="100">
        <f t="shared" ref="S56" ca="1" si="219">IF($D56="",0,$D56*R56)</f>
        <v>0</v>
      </c>
      <c r="T56" s="83">
        <f t="shared" ca="1" si="169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1"/>
        <v>0</v>
      </c>
      <c r="F57" s="107"/>
      <c r="G57" s="100">
        <f t="shared" ca="1" si="2"/>
        <v>0</v>
      </c>
      <c r="H57" s="107"/>
      <c r="I57" s="100">
        <f t="shared" ca="1" si="2"/>
        <v>0</v>
      </c>
      <c r="J57" s="75"/>
      <c r="K57" s="100">
        <f t="shared" ref="K57" ca="1" si="220">IF($D57="",0,$D57*J57)</f>
        <v>0</v>
      </c>
      <c r="L57" s="75"/>
      <c r="M57" s="100">
        <f t="shared" ref="M57" ca="1" si="221">IF($D57="",0,$D57*L57)</f>
        <v>0</v>
      </c>
      <c r="N57" s="75"/>
      <c r="O57" s="100">
        <f t="shared" ref="O57" ca="1" si="222">IF($D57="",0,$D57*N57)</f>
        <v>0</v>
      </c>
      <c r="P57" s="104"/>
      <c r="Q57" s="100">
        <f t="shared" ref="Q57" ca="1" si="223">IF($D57="",0,$D57*P57)</f>
        <v>0</v>
      </c>
      <c r="R57" s="104"/>
      <c r="S57" s="100">
        <f t="shared" ref="S57" ca="1" si="224">IF($D57="",0,$D57*R57)</f>
        <v>0</v>
      </c>
      <c r="T57" s="83">
        <f t="shared" ca="1" si="169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1"/>
        <v>0</v>
      </c>
      <c r="F58" s="107"/>
      <c r="G58" s="100">
        <f t="shared" ca="1" si="2"/>
        <v>0</v>
      </c>
      <c r="H58" s="107"/>
      <c r="I58" s="100">
        <f t="shared" ca="1" si="2"/>
        <v>0</v>
      </c>
      <c r="J58" s="75"/>
      <c r="K58" s="100">
        <f t="shared" ref="K58" ca="1" si="225">IF($D58="",0,$D58*J58)</f>
        <v>0</v>
      </c>
      <c r="L58" s="75"/>
      <c r="M58" s="100">
        <f t="shared" ref="M58" ca="1" si="226">IF($D58="",0,$D58*L58)</f>
        <v>0</v>
      </c>
      <c r="N58" s="75"/>
      <c r="O58" s="100">
        <f t="shared" ref="O58" ca="1" si="227">IF($D58="",0,$D58*N58)</f>
        <v>0</v>
      </c>
      <c r="P58" s="104"/>
      <c r="Q58" s="100">
        <f t="shared" ref="Q58" ca="1" si="228">IF($D58="",0,$D58*P58)</f>
        <v>0</v>
      </c>
      <c r="R58" s="104"/>
      <c r="S58" s="100">
        <f t="shared" ref="S58" ca="1" si="229">IF($D58="",0,$D58*R58)</f>
        <v>0</v>
      </c>
      <c r="T58" s="83">
        <f t="shared" ca="1" si="169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1"/>
        <v>0</v>
      </c>
      <c r="F59" s="107"/>
      <c r="G59" s="100">
        <f t="shared" ca="1" si="2"/>
        <v>0</v>
      </c>
      <c r="H59" s="107"/>
      <c r="I59" s="100">
        <f t="shared" ca="1" si="2"/>
        <v>0</v>
      </c>
      <c r="J59" s="75"/>
      <c r="K59" s="100">
        <f t="shared" ref="K59" ca="1" si="230">IF($D59="",0,$D59*J59)</f>
        <v>0</v>
      </c>
      <c r="L59" s="75"/>
      <c r="M59" s="100">
        <f t="shared" ref="M59" ca="1" si="231">IF($D59="",0,$D59*L59)</f>
        <v>0</v>
      </c>
      <c r="N59" s="75"/>
      <c r="O59" s="100">
        <f t="shared" ref="O59" ca="1" si="232">IF($D59="",0,$D59*N59)</f>
        <v>0</v>
      </c>
      <c r="P59" s="104"/>
      <c r="Q59" s="100">
        <f t="shared" ref="Q59" ca="1" si="233">IF($D59="",0,$D59*P59)</f>
        <v>0</v>
      </c>
      <c r="R59" s="104"/>
      <c r="S59" s="100">
        <f t="shared" ref="S59" ca="1" si="234">IF($D59="",0,$D59*R59)</f>
        <v>0</v>
      </c>
      <c r="T59" s="83">
        <f t="shared" ca="1" si="169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1"/>
        <v>0</v>
      </c>
      <c r="F60" s="107"/>
      <c r="G60" s="100">
        <f t="shared" si="2"/>
        <v>0</v>
      </c>
      <c r="H60" s="107"/>
      <c r="I60" s="100">
        <f t="shared" si="2"/>
        <v>0</v>
      </c>
      <c r="J60" s="75"/>
      <c r="K60" s="100">
        <f t="shared" ref="K60" si="235">IF($D60="",0,$D60*J60)</f>
        <v>0</v>
      </c>
      <c r="L60" s="75"/>
      <c r="M60" s="100">
        <f t="shared" ref="M60" si="236">IF($D60="",0,$D60*L60)</f>
        <v>0</v>
      </c>
      <c r="N60" s="75"/>
      <c r="O60" s="100">
        <f t="shared" ref="O60" si="237">IF($D60="",0,$D60*N60)</f>
        <v>0</v>
      </c>
      <c r="P60" s="104"/>
      <c r="Q60" s="100">
        <f t="shared" ref="Q60" si="238">IF($D60="",0,$D60*P60)</f>
        <v>0</v>
      </c>
      <c r="R60" s="104"/>
      <c r="S60" s="100">
        <f t="shared" ref="S60" si="239">IF($D60="",0,$D60*R60)</f>
        <v>0</v>
      </c>
      <c r="T60" s="83">
        <f t="shared" si="169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1"/>
        <v>0</v>
      </c>
      <c r="F61" s="107"/>
      <c r="G61" s="100">
        <f t="shared" si="2"/>
        <v>0</v>
      </c>
      <c r="H61" s="107"/>
      <c r="I61" s="100">
        <f t="shared" si="2"/>
        <v>0</v>
      </c>
      <c r="J61" s="75"/>
      <c r="K61" s="100">
        <f t="shared" ref="K61" si="240">IF($D61="",0,$D61*J61)</f>
        <v>0</v>
      </c>
      <c r="L61" s="75"/>
      <c r="M61" s="100">
        <f t="shared" ref="M61" si="241">IF($D61="",0,$D61*L61)</f>
        <v>0</v>
      </c>
      <c r="N61" s="75"/>
      <c r="O61" s="100">
        <f t="shared" ref="O61" si="242">IF($D61="",0,$D61*N61)</f>
        <v>0</v>
      </c>
      <c r="P61" s="104"/>
      <c r="Q61" s="100">
        <f t="shared" ref="Q61" si="243">IF($D61="",0,$D61*P61)</f>
        <v>0</v>
      </c>
      <c r="R61" s="104"/>
      <c r="S61" s="100">
        <f t="shared" ref="S61" si="244">IF($D61="",0,$D61*R61)</f>
        <v>0</v>
      </c>
      <c r="T61" s="83">
        <f t="shared" si="169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1"/>
        <v>0</v>
      </c>
      <c r="F62" s="107"/>
      <c r="G62" s="100">
        <f t="shared" ca="1" si="2"/>
        <v>0</v>
      </c>
      <c r="H62" s="107"/>
      <c r="I62" s="100">
        <f t="shared" ca="1" si="2"/>
        <v>0</v>
      </c>
      <c r="J62" s="75"/>
      <c r="K62" s="100">
        <f t="shared" ref="K62" ca="1" si="245">IF($D62="",0,$D62*J62)</f>
        <v>0</v>
      </c>
      <c r="L62" s="75"/>
      <c r="M62" s="100">
        <f t="shared" ref="M62" ca="1" si="246">IF($D62="",0,$D62*L62)</f>
        <v>0</v>
      </c>
      <c r="N62" s="75"/>
      <c r="O62" s="100">
        <f t="shared" ref="O62" ca="1" si="247">IF($D62="",0,$D62*N62)</f>
        <v>0</v>
      </c>
      <c r="P62" s="104"/>
      <c r="Q62" s="100">
        <f t="shared" ref="Q62" ca="1" si="248">IF($D62="",0,$D62*P62)</f>
        <v>0</v>
      </c>
      <c r="R62" s="104"/>
      <c r="S62" s="100">
        <f t="shared" ref="S62" ca="1" si="249">IF($D62="",0,$D62*R62)</f>
        <v>0</v>
      </c>
      <c r="T62" s="83">
        <f t="shared" ca="1" si="169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1"/>
        <v>6.5</v>
      </c>
      <c r="F63" s="107"/>
      <c r="G63" s="100">
        <f t="shared" si="2"/>
        <v>0</v>
      </c>
      <c r="H63" s="107"/>
      <c r="I63" s="100">
        <f t="shared" si="2"/>
        <v>0</v>
      </c>
      <c r="J63" s="75"/>
      <c r="K63" s="100">
        <f t="shared" ref="K63" si="250">IF($D63="",0,$D63*J63)</f>
        <v>0</v>
      </c>
      <c r="L63" s="75"/>
      <c r="M63" s="100">
        <f t="shared" ref="M63" si="251">IF($D63="",0,$D63*L63)</f>
        <v>0</v>
      </c>
      <c r="N63" s="75">
        <v>6.5</v>
      </c>
      <c r="O63" s="100">
        <f t="shared" ref="O63" si="252">IF($D63="",0,$D63*N63)</f>
        <v>650</v>
      </c>
      <c r="P63" s="104"/>
      <c r="Q63" s="100">
        <f t="shared" ref="Q63" si="253">IF($D63="",0,$D63*P63)</f>
        <v>0</v>
      </c>
      <c r="R63" s="104"/>
      <c r="S63" s="100">
        <f t="shared" ref="S63" si="254">IF($D63="",0,$D63*R63)</f>
        <v>0</v>
      </c>
      <c r="T63" s="83">
        <f t="shared" si="169"/>
        <v>650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1"/>
        <v>0</v>
      </c>
      <c r="F64" s="107"/>
      <c r="G64" s="100">
        <f t="shared" si="2"/>
        <v>0</v>
      </c>
      <c r="H64" s="107"/>
      <c r="I64" s="100">
        <f t="shared" si="2"/>
        <v>0</v>
      </c>
      <c r="J64" s="75"/>
      <c r="K64" s="100">
        <f t="shared" ref="K64" si="255">IF($D64="",0,$D64*J64)</f>
        <v>0</v>
      </c>
      <c r="L64" s="75"/>
      <c r="M64" s="100">
        <f t="shared" ref="M64" si="256">IF($D64="",0,$D64*L64)</f>
        <v>0</v>
      </c>
      <c r="N64" s="75"/>
      <c r="O64" s="100">
        <f t="shared" ref="O64" si="257">IF($D64="",0,$D64*N64)</f>
        <v>0</v>
      </c>
      <c r="P64" s="104"/>
      <c r="Q64" s="100">
        <f t="shared" ref="Q64" si="258">IF($D64="",0,$D64*P64)</f>
        <v>0</v>
      </c>
      <c r="R64" s="104"/>
      <c r="S64" s="100">
        <f t="shared" ref="S64" si="259">IF($D64="",0,$D64*R64)</f>
        <v>0</v>
      </c>
      <c r="T64" s="83">
        <f t="shared" si="169"/>
        <v>0</v>
      </c>
    </row>
    <row r="65" spans="1:21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1"/>
        <v>0</v>
      </c>
      <c r="F65" s="107"/>
      <c r="G65" s="100">
        <f t="shared" si="2"/>
        <v>0</v>
      </c>
      <c r="H65" s="107"/>
      <c r="I65" s="100">
        <f t="shared" si="2"/>
        <v>0</v>
      </c>
      <c r="J65" s="75"/>
      <c r="K65" s="100">
        <f t="shared" ref="K65" si="260">IF($D65="",0,$D65*J65)</f>
        <v>0</v>
      </c>
      <c r="L65" s="75"/>
      <c r="M65" s="100">
        <f t="shared" ref="M65" si="261">IF($D65="",0,$D65*L65)</f>
        <v>0</v>
      </c>
      <c r="N65" s="75"/>
      <c r="O65" s="100">
        <f t="shared" ref="O65" si="262">IF($D65="",0,$D65*N65)</f>
        <v>0</v>
      </c>
      <c r="P65" s="104"/>
      <c r="Q65" s="100">
        <f t="shared" ref="Q65" si="263">IF($D65="",0,$D65*P65)</f>
        <v>0</v>
      </c>
      <c r="R65" s="104"/>
      <c r="S65" s="100">
        <f t="shared" ref="S65" si="264">IF($D65="",0,$D65*R65)</f>
        <v>0</v>
      </c>
      <c r="T65" s="83">
        <f t="shared" si="169"/>
        <v>0</v>
      </c>
    </row>
    <row r="66" spans="1:21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1"/>
        <v>0</v>
      </c>
      <c r="F66" s="107"/>
      <c r="G66" s="100">
        <f t="shared" si="2"/>
        <v>0</v>
      </c>
      <c r="H66" s="107"/>
      <c r="I66" s="100">
        <f t="shared" si="2"/>
        <v>0</v>
      </c>
      <c r="J66" s="75"/>
      <c r="K66" s="100">
        <f t="shared" ref="K66" si="265">IF($D66="",0,$D66*J66)</f>
        <v>0</v>
      </c>
      <c r="L66" s="75"/>
      <c r="M66" s="100">
        <f t="shared" ref="M66" si="266">IF($D66="",0,$D66*L66)</f>
        <v>0</v>
      </c>
      <c r="N66" s="75"/>
      <c r="O66" s="100">
        <f t="shared" ref="O66" si="267">IF($D66="",0,$D66*N66)</f>
        <v>0</v>
      </c>
      <c r="P66" s="104"/>
      <c r="Q66" s="100">
        <f t="shared" ref="Q66" si="268">IF($D66="",0,$D66*P66)</f>
        <v>0</v>
      </c>
      <c r="R66" s="104"/>
      <c r="S66" s="100">
        <f t="shared" ref="S66" si="269">IF($D66="",0,$D66*R66)</f>
        <v>0</v>
      </c>
      <c r="T66" s="83">
        <f t="shared" si="169"/>
        <v>0</v>
      </c>
    </row>
    <row r="67" spans="1:21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1"/>
        <v>0</v>
      </c>
      <c r="F67" s="107"/>
      <c r="G67" s="100">
        <f t="shared" ca="1" si="2"/>
        <v>0</v>
      </c>
      <c r="H67" s="107"/>
      <c r="I67" s="100">
        <f t="shared" ca="1" si="2"/>
        <v>0</v>
      </c>
      <c r="J67" s="75"/>
      <c r="K67" s="100">
        <f t="shared" ref="K67" ca="1" si="270">IF($D67="",0,$D67*J67)</f>
        <v>0</v>
      </c>
      <c r="L67" s="75"/>
      <c r="M67" s="100">
        <f t="shared" ref="M67" ca="1" si="271">IF($D67="",0,$D67*L67)</f>
        <v>0</v>
      </c>
      <c r="N67" s="75"/>
      <c r="O67" s="100">
        <f t="shared" ref="O67" ca="1" si="272">IF($D67="",0,$D67*N67)</f>
        <v>0</v>
      </c>
      <c r="P67" s="104"/>
      <c r="Q67" s="100">
        <f t="shared" ref="Q67" ca="1" si="273">IF($D67="",0,$D67*P67)</f>
        <v>0</v>
      </c>
      <c r="R67" s="104"/>
      <c r="S67" s="100">
        <f t="shared" ref="S67" ca="1" si="274">IF($D67="",0,$D67*R67)</f>
        <v>0</v>
      </c>
      <c r="T67" s="83">
        <f t="shared" ca="1" si="169"/>
        <v>0</v>
      </c>
    </row>
    <row r="68" spans="1:21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1"/>
        <v>26.5</v>
      </c>
      <c r="F68" s="107">
        <v>5.5</v>
      </c>
      <c r="G68" s="100">
        <f t="shared" si="2"/>
        <v>330</v>
      </c>
      <c r="H68" s="107"/>
      <c r="I68" s="100">
        <f t="shared" si="2"/>
        <v>0</v>
      </c>
      <c r="J68" s="75"/>
      <c r="K68" s="100">
        <f t="shared" ref="K68" si="275">IF($D68="",0,$D68*J68)</f>
        <v>0</v>
      </c>
      <c r="L68" s="75"/>
      <c r="M68" s="100">
        <f t="shared" ref="M68" si="276">IF($D68="",0,$D68*L68)</f>
        <v>0</v>
      </c>
      <c r="N68" s="75">
        <v>21</v>
      </c>
      <c r="O68" s="100">
        <f t="shared" ref="O68" si="277">IF($D68="",0,$D68*N68)</f>
        <v>1260</v>
      </c>
      <c r="P68" s="104"/>
      <c r="Q68" s="100">
        <f t="shared" ref="Q68" si="278">IF($D68="",0,$D68*P68)</f>
        <v>0</v>
      </c>
      <c r="R68" s="104"/>
      <c r="S68" s="100">
        <f t="shared" ref="S68" si="279">IF($D68="",0,$D68*R68)</f>
        <v>0</v>
      </c>
      <c r="T68" s="83">
        <f t="shared" si="169"/>
        <v>1590</v>
      </c>
    </row>
    <row r="69" spans="1:21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1"/>
        <v>0</v>
      </c>
      <c r="F69" s="107"/>
      <c r="G69" s="100">
        <f t="shared" si="2"/>
        <v>0</v>
      </c>
      <c r="H69" s="107"/>
      <c r="I69" s="100">
        <f t="shared" si="2"/>
        <v>0</v>
      </c>
      <c r="J69" s="75"/>
      <c r="K69" s="100">
        <f t="shared" ref="K69" si="280">IF($D69="",0,$D69*J69)</f>
        <v>0</v>
      </c>
      <c r="L69" s="75"/>
      <c r="M69" s="100">
        <f t="shared" ref="M69" si="281">IF($D69="",0,$D69*L69)</f>
        <v>0</v>
      </c>
      <c r="N69" s="75"/>
      <c r="O69" s="100">
        <f t="shared" ref="O69" si="282">IF($D69="",0,$D69*N69)</f>
        <v>0</v>
      </c>
      <c r="P69" s="104"/>
      <c r="Q69" s="100">
        <f t="shared" ref="Q69" si="283">IF($D69="",0,$D69*P69)</f>
        <v>0</v>
      </c>
      <c r="R69" s="104"/>
      <c r="S69" s="100">
        <f t="shared" ref="S69" si="284">IF($D69="",0,$D69*R69)</f>
        <v>0</v>
      </c>
      <c r="T69" s="83">
        <f t="shared" si="169"/>
        <v>0</v>
      </c>
    </row>
    <row r="70" spans="1:21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1"/>
        <v>0</v>
      </c>
      <c r="F70" s="107"/>
      <c r="G70" s="100">
        <f t="shared" si="2"/>
        <v>0</v>
      </c>
      <c r="H70" s="107"/>
      <c r="I70" s="100">
        <f t="shared" si="2"/>
        <v>0</v>
      </c>
      <c r="J70" s="75"/>
      <c r="K70" s="100">
        <f t="shared" ref="K70" si="285">IF($D70="",0,$D70*J70)</f>
        <v>0</v>
      </c>
      <c r="L70" s="75"/>
      <c r="M70" s="100">
        <f t="shared" ref="M70" si="286">IF($D70="",0,$D70*L70)</f>
        <v>0</v>
      </c>
      <c r="N70" s="75"/>
      <c r="O70" s="100">
        <f t="shared" ref="O70" si="287">IF($D70="",0,$D70*N70)</f>
        <v>0</v>
      </c>
      <c r="P70" s="104"/>
      <c r="Q70" s="100">
        <f t="shared" ref="Q70" si="288">IF($D70="",0,$D70*P70)</f>
        <v>0</v>
      </c>
      <c r="R70" s="104"/>
      <c r="S70" s="100">
        <f t="shared" ref="S70" si="289">IF($D70="",0,$D70*R70)</f>
        <v>0</v>
      </c>
      <c r="T70" s="83">
        <f t="shared" si="169"/>
        <v>0</v>
      </c>
    </row>
    <row r="71" spans="1:21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1"/>
        <v>14.5</v>
      </c>
      <c r="F71" s="107">
        <v>14.5</v>
      </c>
      <c r="G71" s="100">
        <f t="shared" si="2"/>
        <v>1711</v>
      </c>
      <c r="H71" s="107"/>
      <c r="I71" s="100">
        <f t="shared" si="2"/>
        <v>0</v>
      </c>
      <c r="J71" s="75"/>
      <c r="K71" s="100">
        <f t="shared" ref="K71" si="290">IF($D71="",0,$D71*J71)</f>
        <v>0</v>
      </c>
      <c r="L71" s="75"/>
      <c r="M71" s="100">
        <f t="shared" ref="M71" si="291">IF($D71="",0,$D71*L71)</f>
        <v>0</v>
      </c>
      <c r="N71" s="75"/>
      <c r="O71" s="100">
        <f t="shared" ref="O71" si="292">IF($D71="",0,$D71*N71)</f>
        <v>0</v>
      </c>
      <c r="P71" s="104"/>
      <c r="Q71" s="100">
        <f t="shared" ref="Q71" si="293">IF($D71="",0,$D71*P71)</f>
        <v>0</v>
      </c>
      <c r="R71" s="104"/>
      <c r="S71" s="100">
        <f t="shared" ref="S71" si="294">IF($D71="",0,$D71*R71)</f>
        <v>0</v>
      </c>
      <c r="T71" s="83">
        <f t="shared" si="169"/>
        <v>1711</v>
      </c>
    </row>
    <row r="72" spans="1:21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1"/>
        <v>0</v>
      </c>
      <c r="F72" s="107"/>
      <c r="G72" s="100">
        <f t="shared" si="2"/>
        <v>0</v>
      </c>
      <c r="H72" s="107"/>
      <c r="I72" s="100">
        <f t="shared" si="2"/>
        <v>0</v>
      </c>
      <c r="J72" s="75"/>
      <c r="K72" s="100">
        <f t="shared" ref="K72" si="295">IF($D72="",0,$D72*J72)</f>
        <v>0</v>
      </c>
      <c r="L72" s="75"/>
      <c r="M72" s="100">
        <f t="shared" ref="M72" si="296">IF($D72="",0,$D72*L72)</f>
        <v>0</v>
      </c>
      <c r="N72" s="75"/>
      <c r="O72" s="100">
        <f t="shared" ref="O72" si="297">IF($D72="",0,$D72*N72)</f>
        <v>0</v>
      </c>
      <c r="P72" s="104"/>
      <c r="Q72" s="100">
        <f t="shared" ref="Q72" si="298">IF($D72="",0,$D72*P72)</f>
        <v>0</v>
      </c>
      <c r="R72" s="104"/>
      <c r="S72" s="100">
        <f t="shared" ref="S72" si="299">IF($D72="",0,$D72*R72)</f>
        <v>0</v>
      </c>
      <c r="T72" s="83">
        <f t="shared" si="169"/>
        <v>0</v>
      </c>
    </row>
    <row r="73" spans="1:21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1"/>
        <v>0</v>
      </c>
      <c r="F73" s="107"/>
      <c r="G73" s="100">
        <f t="shared" si="2"/>
        <v>0</v>
      </c>
      <c r="H73" s="107"/>
      <c r="I73" s="100">
        <f t="shared" si="2"/>
        <v>0</v>
      </c>
      <c r="J73" s="75"/>
      <c r="K73" s="100">
        <f t="shared" ref="K73" si="300">IF($D73="",0,$D73*J73)</f>
        <v>0</v>
      </c>
      <c r="L73" s="75"/>
      <c r="M73" s="100">
        <f t="shared" ref="M73" si="301">IF($D73="",0,$D73*L73)</f>
        <v>0</v>
      </c>
      <c r="N73" s="75"/>
      <c r="O73" s="100">
        <f t="shared" ref="O73" si="302">IF($D73="",0,$D73*N73)</f>
        <v>0</v>
      </c>
      <c r="P73" s="104"/>
      <c r="Q73" s="100">
        <f t="shared" ref="Q73" si="303">IF($D73="",0,$D73*P73)</f>
        <v>0</v>
      </c>
      <c r="R73" s="104"/>
      <c r="S73" s="100">
        <f t="shared" ref="S73" si="304">IF($D73="",0,$D73*R73)</f>
        <v>0</v>
      </c>
      <c r="T73" s="83">
        <f t="shared" si="169"/>
        <v>0</v>
      </c>
    </row>
    <row r="74" spans="1:21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1"/>
        <v>0</v>
      </c>
      <c r="F74" s="107"/>
      <c r="G74" s="100">
        <f t="shared" si="2"/>
        <v>0</v>
      </c>
      <c r="H74" s="107"/>
      <c r="I74" s="100">
        <f t="shared" si="2"/>
        <v>0</v>
      </c>
      <c r="J74" s="75"/>
      <c r="K74" s="100">
        <f t="shared" ref="K74" si="305">IF($D74="",0,$D74*J74)</f>
        <v>0</v>
      </c>
      <c r="L74" s="75"/>
      <c r="M74" s="100">
        <f t="shared" ref="M74" si="306">IF($D74="",0,$D74*L74)</f>
        <v>0</v>
      </c>
      <c r="N74" s="75"/>
      <c r="O74" s="100">
        <f t="shared" ref="O74" si="307">IF($D74="",0,$D74*N74)</f>
        <v>0</v>
      </c>
      <c r="P74" s="104"/>
      <c r="Q74" s="100">
        <f t="shared" ref="Q74" si="308">IF($D74="",0,$D74*P74)</f>
        <v>0</v>
      </c>
      <c r="R74" s="104"/>
      <c r="S74" s="100">
        <f t="shared" ref="S74" si="309">IF($D74="",0,$D74*R74)</f>
        <v>0</v>
      </c>
      <c r="T74" s="83">
        <f t="shared" si="169"/>
        <v>0</v>
      </c>
    </row>
    <row r="75" spans="1:21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1"/>
        <v>0</v>
      </c>
      <c r="F75" s="75"/>
      <c r="G75" s="100">
        <f t="shared" si="2"/>
        <v>0</v>
      </c>
      <c r="H75" s="75"/>
      <c r="I75" s="100">
        <f t="shared" si="2"/>
        <v>0</v>
      </c>
      <c r="J75" s="75"/>
      <c r="K75" s="100">
        <f t="shared" ref="K75" si="310">IF($D75="",0,$D75*J75)</f>
        <v>0</v>
      </c>
      <c r="L75" s="75"/>
      <c r="M75" s="100">
        <f t="shared" ref="M75" si="311">IF($D75="",0,$D75*L75)</f>
        <v>0</v>
      </c>
      <c r="N75" s="75"/>
      <c r="O75" s="100">
        <f t="shared" ref="O75" si="312">IF($D75="",0,$D75*N75)</f>
        <v>0</v>
      </c>
      <c r="P75" s="104"/>
      <c r="Q75" s="100">
        <f t="shared" ref="Q75" si="313">IF($D75="",0,$D75*P75)</f>
        <v>0</v>
      </c>
      <c r="R75" s="104"/>
      <c r="S75" s="100">
        <f t="shared" ref="S75" si="314">IF($D75="",0,$D75*R75)</f>
        <v>0</v>
      </c>
      <c r="T75" s="83">
        <f t="shared" si="169"/>
        <v>0</v>
      </c>
    </row>
    <row r="76" spans="1:21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" ca="1" si="315">IF(OR($C76="",$C76=0),"",VLOOKUP($C76,Ansätze,$D$11,FALSE))</f>
        <v>100</v>
      </c>
      <c r="E76" s="20">
        <f t="shared" si="1"/>
        <v>32.5</v>
      </c>
      <c r="F76" s="75"/>
      <c r="G76" s="100">
        <f t="shared" ca="1" si="2"/>
        <v>0</v>
      </c>
      <c r="H76" s="75"/>
      <c r="I76" s="100">
        <f t="shared" ca="1" si="2"/>
        <v>0</v>
      </c>
      <c r="J76" s="75"/>
      <c r="K76" s="100">
        <f t="shared" ref="K76" ca="1" si="316">IF($D76="",0,$D76*J76)</f>
        <v>0</v>
      </c>
      <c r="L76" s="75"/>
      <c r="M76" s="100">
        <f t="shared" ref="M76" ca="1" si="317">IF($D76="",0,$D76*L76)</f>
        <v>0</v>
      </c>
      <c r="N76" s="75"/>
      <c r="O76" s="100">
        <f t="shared" ref="O76" ca="1" si="318">IF($D76="",0,$D76*N76)</f>
        <v>0</v>
      </c>
      <c r="P76" s="104">
        <v>32.5</v>
      </c>
      <c r="Q76" s="100">
        <f t="shared" ref="Q76" ca="1" si="319">IF($D76="",0,$D76*P76)</f>
        <v>3250</v>
      </c>
      <c r="R76" s="104"/>
      <c r="S76" s="100">
        <f t="shared" ref="S76" ca="1" si="320">IF($D76="",0,$D76*R76)</f>
        <v>0</v>
      </c>
      <c r="T76" s="83">
        <f t="shared" ca="1" si="169"/>
        <v>3250</v>
      </c>
    </row>
    <row r="77" spans="1:21" ht="15" customHeight="1" x14ac:dyDescent="0.2">
      <c r="A77" s="91" t="s">
        <v>259</v>
      </c>
      <c r="B77" s="14" t="s">
        <v>66</v>
      </c>
      <c r="C77" s="18" t="s">
        <v>6</v>
      </c>
      <c r="D77" s="19">
        <v>100</v>
      </c>
      <c r="E77" s="20">
        <f t="shared" si="1"/>
        <v>0</v>
      </c>
      <c r="F77" s="75"/>
      <c r="G77" s="100">
        <f t="shared" si="2"/>
        <v>0</v>
      </c>
      <c r="H77" s="75"/>
      <c r="I77" s="100">
        <f t="shared" si="2"/>
        <v>0</v>
      </c>
      <c r="J77" s="75"/>
      <c r="K77" s="100">
        <f t="shared" ref="K77" si="321">IF($D77="",0,$D77*J77)</f>
        <v>0</v>
      </c>
      <c r="L77" s="75"/>
      <c r="M77" s="100">
        <f t="shared" ref="M77" si="322">IF($D77="",0,$D77*L77)</f>
        <v>0</v>
      </c>
      <c r="N77" s="75"/>
      <c r="O77" s="100">
        <f t="shared" ref="O77" si="323">IF($D77="",0,$D77*N77)</f>
        <v>0</v>
      </c>
      <c r="P77" s="104"/>
      <c r="Q77" s="100">
        <f t="shared" ref="Q77" si="324">IF($D77="",0,$D77*P77)</f>
        <v>0</v>
      </c>
      <c r="R77" s="104"/>
      <c r="S77" s="100">
        <f t="shared" ref="S77" si="325">IF($D77="",0,$D77*R77)</f>
        <v>0</v>
      </c>
      <c r="T77" s="83">
        <f t="shared" si="169"/>
        <v>0</v>
      </c>
    </row>
    <row r="78" spans="1:21" ht="15" customHeight="1" x14ac:dyDescent="0.2">
      <c r="A78" s="85"/>
      <c r="D78" s="19"/>
      <c r="E78" s="20"/>
      <c r="F78" s="75"/>
      <c r="G78" s="100">
        <f t="shared" ref="G78:I78" si="326">IF($D78="",0,$D78*F78)</f>
        <v>0</v>
      </c>
      <c r="H78" s="75"/>
      <c r="I78" s="100">
        <f t="shared" si="326"/>
        <v>0</v>
      </c>
      <c r="J78" s="75"/>
      <c r="K78" s="100">
        <f t="shared" ref="K78" si="327">IF($D78="",0,$D78*J78)</f>
        <v>0</v>
      </c>
      <c r="L78" s="75"/>
      <c r="M78" s="100">
        <f t="shared" ref="M78" si="328">IF($D78="",0,$D78*L78)</f>
        <v>0</v>
      </c>
      <c r="N78" s="75"/>
      <c r="O78" s="100">
        <f t="shared" ref="O78" si="329">IF($D78="",0,$D78*N78)</f>
        <v>0</v>
      </c>
      <c r="P78" s="104"/>
      <c r="Q78" s="100">
        <f t="shared" ref="Q78" si="330">IF($D78="",0,$D78*P78)</f>
        <v>0</v>
      </c>
      <c r="R78" s="104"/>
      <c r="S78" s="100">
        <f t="shared" ref="S78" si="331">IF($D78="",0,$D78*R78)</f>
        <v>0</v>
      </c>
      <c r="T78" s="83">
        <f t="shared" si="169"/>
        <v>0</v>
      </c>
    </row>
    <row r="79" spans="1:21" s="62" customFormat="1" ht="15" customHeight="1" x14ac:dyDescent="0.2">
      <c r="A79" s="86"/>
      <c r="C79" s="63" t="s">
        <v>155</v>
      </c>
      <c r="D79" s="57"/>
      <c r="E79" s="20">
        <f t="shared" ref="E79" si="332">F79+H79+L79+J79+N79+P79+R79</f>
        <v>167.75</v>
      </c>
      <c r="F79" s="76">
        <f>SUM(F12:F78)</f>
        <v>21.5</v>
      </c>
      <c r="G79" s="77"/>
      <c r="H79" s="76">
        <f>SUM(H12:H78)</f>
        <v>8</v>
      </c>
      <c r="I79" s="77"/>
      <c r="J79" s="76">
        <f>SUM(J12:J78)</f>
        <v>1</v>
      </c>
      <c r="K79" s="77"/>
      <c r="L79" s="76">
        <f>SUM(L12:L78)</f>
        <v>2.25</v>
      </c>
      <c r="M79" s="96"/>
      <c r="N79" s="76">
        <f>SUM(N12:N78)</f>
        <v>56</v>
      </c>
      <c r="O79" s="77"/>
      <c r="P79" s="76">
        <f>SUM(P12:P78)</f>
        <v>79</v>
      </c>
      <c r="Q79" s="77"/>
      <c r="R79" s="76">
        <f>SUM(R12:R78)</f>
        <v>0</v>
      </c>
      <c r="S79" s="77"/>
      <c r="T79" s="77"/>
    </row>
    <row r="80" spans="1:21" ht="4.5" customHeight="1" x14ac:dyDescent="0.2">
      <c r="A80" s="87"/>
      <c r="B80" s="40"/>
      <c r="C80" s="69"/>
      <c r="D80" s="70"/>
      <c r="E80" s="70"/>
      <c r="F80" s="78"/>
      <c r="G80" s="79"/>
      <c r="H80" s="78"/>
      <c r="I80" s="79"/>
      <c r="J80" s="78"/>
      <c r="K80" s="79"/>
      <c r="L80" s="70"/>
      <c r="M80" s="70"/>
      <c r="N80" s="78"/>
      <c r="O80" s="79"/>
      <c r="P80" s="78"/>
      <c r="Q80" s="79"/>
      <c r="R80" s="78"/>
      <c r="S80" s="79"/>
      <c r="T80" s="70"/>
      <c r="U80" s="65"/>
    </row>
    <row r="81" spans="1:20" ht="15" customHeight="1" x14ac:dyDescent="0.2">
      <c r="A81" s="66"/>
      <c r="B81" s="66"/>
      <c r="C81" s="67" t="s">
        <v>156</v>
      </c>
      <c r="D81" s="68"/>
      <c r="E81" s="19"/>
      <c r="F81" s="80"/>
      <c r="G81" s="81">
        <f ca="1">SUM(G12:G80)</f>
        <v>2251</v>
      </c>
      <c r="H81" s="80"/>
      <c r="I81" s="81">
        <f ca="1">SUM(I12:I80)</f>
        <v>1120</v>
      </c>
      <c r="J81" s="80"/>
      <c r="K81" s="81">
        <f ca="1">SUM(K12:K80)</f>
        <v>140</v>
      </c>
      <c r="L81" s="80"/>
      <c r="M81" s="81">
        <f ca="1">SUM(M12:M80)</f>
        <v>265.5</v>
      </c>
      <c r="N81" s="80"/>
      <c r="O81" s="81">
        <f ca="1">SUM(O12:O80)</f>
        <v>5170</v>
      </c>
      <c r="P81" s="80"/>
      <c r="Q81" s="81">
        <f ca="1">SUM(Q12:Q80)</f>
        <v>8440</v>
      </c>
      <c r="R81" s="80"/>
      <c r="S81" s="81">
        <f ca="1">SUM(S12:S80)</f>
        <v>0</v>
      </c>
      <c r="T81" s="81">
        <f ca="1">SUM(T13:T80)</f>
        <v>18721.5</v>
      </c>
    </row>
    <row r="82" spans="1:20" x14ac:dyDescent="0.2">
      <c r="C82" s="41" t="s">
        <v>25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2">
        <f ca="1">SUBTOTAL(9,T13:T80)</f>
        <v>18721.5</v>
      </c>
    </row>
    <row r="83" spans="1:20" x14ac:dyDescent="0.2">
      <c r="C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 spans="1:20" x14ac:dyDescent="0.2">
      <c r="A84" s="108"/>
      <c r="T84" s="19"/>
    </row>
    <row r="93" spans="1:20" x14ac:dyDescent="0.2">
      <c r="T93" s="21">
        <f>SUM(T91-T90)</f>
        <v>0</v>
      </c>
    </row>
  </sheetData>
  <autoFilter ref="A12:T81"/>
  <mergeCells count="9">
    <mergeCell ref="R10:S10"/>
    <mergeCell ref="B6:D6"/>
    <mergeCell ref="B8:D8"/>
    <mergeCell ref="F10:G10"/>
    <mergeCell ref="J10:K10"/>
    <mergeCell ref="N10:O10"/>
    <mergeCell ref="P10:Q10"/>
    <mergeCell ref="H10:I10"/>
    <mergeCell ref="L10:M10"/>
  </mergeCells>
  <dataValidations disablePrompts="1" count="3">
    <dataValidation type="list" allowBlank="1" showInputMessage="1" showErrorMessage="1" sqref="A13:A81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49" zoomScaleNormal="110" zoomScaleSheetLayoutView="100" workbookViewId="0">
      <selection activeCell="A81" sqref="A81:XFD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16" t="str">
        <f>IF(Vertragsdaten!B6="","",Vertragsdaten!B6)</f>
        <v>EP SIEP</v>
      </c>
      <c r="C4" s="116"/>
      <c r="D4" s="11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54" t="str">
        <f>Vertragsdaten!B8</f>
        <v>070017/000025</v>
      </c>
      <c r="C6" s="154"/>
      <c r="D6" s="15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57">
        <v>42401</v>
      </c>
      <c r="C8" s="158"/>
      <c r="D8" s="15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55" t="s">
        <v>265</v>
      </c>
      <c r="G10" s="159"/>
      <c r="H10" s="155" t="s">
        <v>271</v>
      </c>
      <c r="I10" s="159"/>
      <c r="J10" s="155" t="s">
        <v>267</v>
      </c>
      <c r="K10" s="160"/>
      <c r="L10" s="155" t="s">
        <v>272</v>
      </c>
      <c r="M10" s="160"/>
      <c r="N10" s="155" t="s">
        <v>268</v>
      </c>
      <c r="O10" s="160"/>
      <c r="P10" s="155" t="s">
        <v>270</v>
      </c>
      <c r="Q10" s="160"/>
      <c r="R10" s="155" t="s">
        <v>196</v>
      </c>
      <c r="S10" s="15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0</v>
      </c>
      <c r="F13" s="107"/>
      <c r="G13" s="99">
        <f ca="1">IF($D13="",0,$D13*F13)</f>
        <v>0</v>
      </c>
      <c r="H13" s="122"/>
      <c r="I13" s="99">
        <f ca="1">IF($D13="",0,$D13*H13)</f>
        <v>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/>
      <c r="O13" s="99">
        <f ca="1">IF($D13="",0,$D13*N13)</f>
        <v>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t="shared" ref="T13:T44" ca="1" si="1">IF(D13="",0,D13*E13)</f>
        <v>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/>
      <c r="M15" s="100">
        <f t="shared" ref="M15" ca="1" si="10">IF($D15="",0,$D15*L15)</f>
        <v>0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5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>
        <v>5</v>
      </c>
      <c r="O18" s="100">
        <f t="shared" ref="O18" ca="1" si="26">IF($D18="",0,$D18*N18)</f>
        <v>700</v>
      </c>
      <c r="P18" s="104"/>
      <c r="Q18" s="100">
        <f t="shared" ref="Q18" ca="1" si="27">IF($D18="",0,$D18*P18)</f>
        <v>0</v>
      </c>
      <c r="R18" s="104"/>
      <c r="S18" s="100">
        <f t="shared" ref="S18" ca="1" si="28">IF($D18="",0,$D18*R18)</f>
        <v>0</v>
      </c>
      <c r="T18" s="83">
        <f t="shared" ca="1" si="1"/>
        <v>700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12.75</v>
      </c>
      <c r="F21" s="107">
        <v>12.75</v>
      </c>
      <c r="G21" s="100">
        <f t="shared" ca="1" si="3"/>
        <v>1275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1"/>
        <v>1275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2"/>
        <v>0</v>
      </c>
      <c r="F23" s="107"/>
      <c r="G23" s="100">
        <f t="shared" ca="1" si="3"/>
        <v>0</v>
      </c>
      <c r="H23" s="123"/>
      <c r="I23" s="100">
        <f t="shared" ca="1" si="3"/>
        <v>0</v>
      </c>
      <c r="J23" s="104"/>
      <c r="K23" s="100">
        <f t="shared" ref="K23" ca="1" si="49">IF($D23="",0,$D23*J23)</f>
        <v>0</v>
      </c>
      <c r="L23" s="104"/>
      <c r="M23" s="100">
        <f t="shared" ref="M23" ca="1" si="50">IF($D23="",0,$D23*L23)</f>
        <v>0</v>
      </c>
      <c r="N23" s="104"/>
      <c r="O23" s="100">
        <f t="shared" ref="O23" ca="1" si="51">IF($D23="",0,$D23*N23)</f>
        <v>0</v>
      </c>
      <c r="P23" s="104"/>
      <c r="Q23" s="100">
        <f t="shared" ref="Q23" ca="1" si="52">IF($D23="",0,$D23*P23)</f>
        <v>0</v>
      </c>
      <c r="R23" s="104"/>
      <c r="S23" s="100">
        <f t="shared" ref="S23" ca="1" si="53">IF($D23="",0,$D23*R23)</f>
        <v>0</v>
      </c>
      <c r="T23" s="83">
        <f t="shared" ca="1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107">
        <v>2.5</v>
      </c>
      <c r="G24" s="100">
        <f t="shared" ca="1" si="3"/>
        <v>350</v>
      </c>
      <c r="H24" s="123"/>
      <c r="I24" s="100">
        <f t="shared" ca="1" si="3"/>
        <v>0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350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20.5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>
        <v>20.5</v>
      </c>
      <c r="S33" s="100">
        <f t="shared" ref="S33" ca="1" si="103">IF($D33="",0,$D33*R33)</f>
        <v>2870</v>
      </c>
      <c r="T33" s="83">
        <f t="shared" ca="1" si="1"/>
        <v>2870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42.5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>
        <v>42.5</v>
      </c>
      <c r="O35" s="100">
        <f t="shared" ref="O35" si="111">IF($D35="",0,$D35*N35)</f>
        <v>4250</v>
      </c>
      <c r="P35" s="104"/>
      <c r="Q35" s="100">
        <f t="shared" ref="Q35" si="112">IF($D35="",0,$D35*P35)</f>
        <v>0</v>
      </c>
      <c r="R35" s="104"/>
      <c r="S35" s="100">
        <f t="shared" ref="S35" si="113">IF($D35="",0,$D35*R35)</f>
        <v>0</v>
      </c>
      <c r="T35" s="83">
        <f t="shared" si="1"/>
        <v>4250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ref="T45:T79" si="164">IF(D45="",0,D45*E45)</f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5">IF($D46="",0,$D46*J46)</f>
        <v>0</v>
      </c>
      <c r="L46" s="104"/>
      <c r="M46" s="100">
        <f t="shared" ref="M46" ca="1" si="166">IF($D46="",0,$D46*L46)</f>
        <v>0</v>
      </c>
      <c r="N46" s="104"/>
      <c r="O46" s="100">
        <f t="shared" ref="O46" ca="1" si="167">IF($D46="",0,$D46*N46)</f>
        <v>0</v>
      </c>
      <c r="P46" s="104"/>
      <c r="Q46" s="100">
        <f t="shared" ref="Q46" ca="1" si="168">IF($D46="",0,$D46*P46)</f>
        <v>0</v>
      </c>
      <c r="R46" s="104"/>
      <c r="S46" s="100">
        <f t="shared" ref="S46" ca="1" si="169">IF($D46="",0,$D46*R46)</f>
        <v>0</v>
      </c>
      <c r="T46" s="83">
        <f t="shared" ca="1" si="164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7.5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70">IF($D47="",0,$D47*J47)</f>
        <v>0</v>
      </c>
      <c r="L47" s="104"/>
      <c r="M47" s="100">
        <f t="shared" ref="M47" si="171">IF($D47="",0,$D47*L47)</f>
        <v>0</v>
      </c>
      <c r="N47" s="104"/>
      <c r="O47" s="100">
        <f t="shared" ref="O47" si="172">IF($D47="",0,$D47*N47)</f>
        <v>0</v>
      </c>
      <c r="P47" s="104"/>
      <c r="Q47" s="100">
        <f t="shared" ref="Q47" si="173">IF($D47="",0,$D47*P47)</f>
        <v>0</v>
      </c>
      <c r="R47" s="104">
        <v>7.5</v>
      </c>
      <c r="S47" s="100">
        <f t="shared" ref="S47" si="174">IF($D47="",0,$D47*R47)</f>
        <v>562.5</v>
      </c>
      <c r="T47" s="83">
        <f t="shared" si="164"/>
        <v>562.5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07"/>
      <c r="G48" s="100">
        <f t="shared" si="3"/>
        <v>0</v>
      </c>
      <c r="H48" s="123"/>
      <c r="I48" s="100">
        <f t="shared" si="3"/>
        <v>0</v>
      </c>
      <c r="J48" s="104"/>
      <c r="K48" s="100">
        <f t="shared" ref="K48" si="175">IF($D48="",0,$D48*J48)</f>
        <v>0</v>
      </c>
      <c r="L48" s="104"/>
      <c r="M48" s="100">
        <f t="shared" ref="M48" si="176">IF($D48="",0,$D48*L48)</f>
        <v>0</v>
      </c>
      <c r="N48" s="104"/>
      <c r="O48" s="100">
        <f t="shared" ref="O48" si="177">IF($D48="",0,$D48*N48)</f>
        <v>0</v>
      </c>
      <c r="P48" s="104"/>
      <c r="Q48" s="100">
        <f t="shared" ref="Q48" si="178">IF($D48="",0,$D48*P48)</f>
        <v>0</v>
      </c>
      <c r="R48" s="104"/>
      <c r="S48" s="100">
        <f t="shared" ref="S48" si="179">IF($D48="",0,$D48*R48)</f>
        <v>0</v>
      </c>
      <c r="T48" s="83">
        <f t="shared" si="164"/>
        <v>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80">IF($D49="",0,$D49*J49)</f>
        <v>0</v>
      </c>
      <c r="L49" s="104"/>
      <c r="M49" s="100">
        <f t="shared" ref="M49" ca="1" si="181">IF($D49="",0,$D49*L49)</f>
        <v>0</v>
      </c>
      <c r="N49" s="104"/>
      <c r="O49" s="100">
        <f t="shared" ref="O49" ca="1" si="182">IF($D49="",0,$D49*N49)</f>
        <v>0</v>
      </c>
      <c r="P49" s="104"/>
      <c r="Q49" s="100">
        <f t="shared" ref="Q49" ca="1" si="183">IF($D49="",0,$D49*P49)</f>
        <v>0</v>
      </c>
      <c r="R49" s="104"/>
      <c r="S49" s="100">
        <f t="shared" ref="S49" ca="1" si="184">IF($D49="",0,$D49*R49)</f>
        <v>0</v>
      </c>
      <c r="T49" s="83">
        <f t="shared" ca="1" si="164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5">IF($D50="",0,$D50*J50)</f>
        <v>0</v>
      </c>
      <c r="L50" s="104"/>
      <c r="M50" s="100">
        <f t="shared" ref="M50" si="186">IF($D50="",0,$D50*L50)</f>
        <v>0</v>
      </c>
      <c r="N50" s="104"/>
      <c r="O50" s="100">
        <f t="shared" ref="O50" si="187">IF($D50="",0,$D50*N50)</f>
        <v>0</v>
      </c>
      <c r="P50" s="104"/>
      <c r="Q50" s="100">
        <f t="shared" ref="Q50" si="188">IF($D50="",0,$D50*P50)</f>
        <v>0</v>
      </c>
      <c r="R50" s="104"/>
      <c r="S50" s="100">
        <f t="shared" ref="S50" si="189">IF($D50="",0,$D50*R50)</f>
        <v>0</v>
      </c>
      <c r="T50" s="83">
        <f t="shared" si="164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90">IF($D51="",0,$D51*J51)</f>
        <v>0</v>
      </c>
      <c r="L51" s="104"/>
      <c r="M51" s="100">
        <f t="shared" ref="M51" si="191">IF($D51="",0,$D51*L51)</f>
        <v>0</v>
      </c>
      <c r="N51" s="104"/>
      <c r="O51" s="100">
        <f t="shared" ref="O51" si="192">IF($D51="",0,$D51*N51)</f>
        <v>0</v>
      </c>
      <c r="P51" s="104"/>
      <c r="Q51" s="100">
        <f t="shared" ref="Q51" si="193">IF($D51="",0,$D51*P51)</f>
        <v>0</v>
      </c>
      <c r="R51" s="104"/>
      <c r="S51" s="100">
        <f t="shared" ref="S51" si="194">IF($D51="",0,$D51*R51)</f>
        <v>0</v>
      </c>
      <c r="T51" s="83">
        <f t="shared" si="164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ref="K52" si="195">IF($D52="",0,$D52*J52)</f>
        <v>0</v>
      </c>
      <c r="L52" s="104"/>
      <c r="M52" s="100">
        <f t="shared" ref="M52" si="196">IF($D52="",0,$D52*L52)</f>
        <v>0</v>
      </c>
      <c r="N52" s="104"/>
      <c r="O52" s="100">
        <f t="shared" ref="O52" si="197">IF($D52="",0,$D52*N52)</f>
        <v>0</v>
      </c>
      <c r="P52" s="104"/>
      <c r="Q52" s="100">
        <f t="shared" ref="Q52" si="198">IF($D52="",0,$D52*P52)</f>
        <v>0</v>
      </c>
      <c r="R52" s="104"/>
      <c r="S52" s="100">
        <f t="shared" ref="S52" si="199">IF($D52="",0,$D52*R52)</f>
        <v>0</v>
      </c>
      <c r="T52" s="83">
        <f t="shared" si="164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200">IF($D53="",0,$D53*J53)</f>
        <v>0</v>
      </c>
      <c r="L53" s="104"/>
      <c r="M53" s="100">
        <f t="shared" ref="M53" ca="1" si="201">IF($D53="",0,$D53*L53)</f>
        <v>0</v>
      </c>
      <c r="N53" s="104"/>
      <c r="O53" s="100">
        <f t="shared" ref="O53" ca="1" si="202">IF($D53="",0,$D53*N53)</f>
        <v>0</v>
      </c>
      <c r="P53" s="104"/>
      <c r="Q53" s="100">
        <f t="shared" ref="Q53" ca="1" si="203">IF($D53="",0,$D53*P53)</f>
        <v>0</v>
      </c>
      <c r="R53" s="104"/>
      <c r="S53" s="100">
        <f t="shared" ref="S53" ca="1" si="204">IF($D53="",0,$D53*R53)</f>
        <v>0</v>
      </c>
      <c r="T53" s="83">
        <f t="shared" ca="1" si="164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5">IF($D54="",0,$D54*J54)</f>
        <v>0</v>
      </c>
      <c r="L54" s="104"/>
      <c r="M54" s="100">
        <f t="shared" ref="M54" ca="1" si="206">IF($D54="",0,$D54*L54)</f>
        <v>0</v>
      </c>
      <c r="N54" s="104"/>
      <c r="O54" s="100">
        <f t="shared" ref="O54" ca="1" si="207">IF($D54="",0,$D54*N54)</f>
        <v>0</v>
      </c>
      <c r="P54" s="104"/>
      <c r="Q54" s="100">
        <f t="shared" ref="Q54" ca="1" si="208">IF($D54="",0,$D54*P54)</f>
        <v>0</v>
      </c>
      <c r="R54" s="104"/>
      <c r="S54" s="100">
        <f t="shared" ref="S54" ca="1" si="209">IF($D54="",0,$D54*R54)</f>
        <v>0</v>
      </c>
      <c r="T54" s="83">
        <f t="shared" ca="1" si="164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10">IF($D55="",0,$D55*J55)</f>
        <v>0</v>
      </c>
      <c r="L55" s="104"/>
      <c r="M55" s="100">
        <f t="shared" ref="M55" ca="1" si="211">IF($D55="",0,$D55*L55)</f>
        <v>0</v>
      </c>
      <c r="N55" s="104"/>
      <c r="O55" s="100">
        <f t="shared" ref="O55" ca="1" si="212">IF($D55="",0,$D55*N55)</f>
        <v>0</v>
      </c>
      <c r="P55" s="104"/>
      <c r="Q55" s="100">
        <f t="shared" ref="Q55" ca="1" si="213">IF($D55="",0,$D55*P55)</f>
        <v>0</v>
      </c>
      <c r="R55" s="104"/>
      <c r="S55" s="100">
        <f t="shared" ref="S55" ca="1" si="214">IF($D55="",0,$D55*R55)</f>
        <v>0</v>
      </c>
      <c r="T55" s="83">
        <f t="shared" ca="1" si="164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5">IF($D56="",0,$D56*J56)</f>
        <v>0</v>
      </c>
      <c r="L56" s="104"/>
      <c r="M56" s="100">
        <f t="shared" ref="M56" ca="1" si="216">IF($D56="",0,$D56*L56)</f>
        <v>0</v>
      </c>
      <c r="N56" s="104"/>
      <c r="O56" s="100">
        <f t="shared" ref="O56" ca="1" si="217">IF($D56="",0,$D56*N56)</f>
        <v>0</v>
      </c>
      <c r="P56" s="104"/>
      <c r="Q56" s="100">
        <f t="shared" ref="Q56" ca="1" si="218">IF($D56="",0,$D56*P56)</f>
        <v>0</v>
      </c>
      <c r="R56" s="104"/>
      <c r="S56" s="100">
        <f t="shared" ref="S56" ca="1" si="219">IF($D56="",0,$D56*R56)</f>
        <v>0</v>
      </c>
      <c r="T56" s="83">
        <f t="shared" ca="1" si="164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20">IF($D57="",0,$D57*J57)</f>
        <v>0</v>
      </c>
      <c r="L57" s="104"/>
      <c r="M57" s="100">
        <f t="shared" ref="M57" ca="1" si="221">IF($D57="",0,$D57*L57)</f>
        <v>0</v>
      </c>
      <c r="N57" s="104"/>
      <c r="O57" s="100">
        <f t="shared" ref="O57" ca="1" si="222">IF($D57="",0,$D57*N57)</f>
        <v>0</v>
      </c>
      <c r="P57" s="104"/>
      <c r="Q57" s="100">
        <f t="shared" ref="Q57" ca="1" si="223">IF($D57="",0,$D57*P57)</f>
        <v>0</v>
      </c>
      <c r="R57" s="104"/>
      <c r="S57" s="100">
        <f t="shared" ref="S57" ca="1" si="224">IF($D57="",0,$D57*R57)</f>
        <v>0</v>
      </c>
      <c r="T57" s="83">
        <f t="shared" ca="1" si="164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5">IF($D58="",0,$D58*J58)</f>
        <v>0</v>
      </c>
      <c r="L58" s="104"/>
      <c r="M58" s="100">
        <f t="shared" ref="M58" ca="1" si="226">IF($D58="",0,$D58*L58)</f>
        <v>0</v>
      </c>
      <c r="N58" s="104"/>
      <c r="O58" s="100">
        <f t="shared" ref="O58" ca="1" si="227">IF($D58="",0,$D58*N58)</f>
        <v>0</v>
      </c>
      <c r="P58" s="104"/>
      <c r="Q58" s="100">
        <f t="shared" ref="Q58" ca="1" si="228">IF($D58="",0,$D58*P58)</f>
        <v>0</v>
      </c>
      <c r="R58" s="104"/>
      <c r="S58" s="100">
        <f t="shared" ref="S58" ca="1" si="229">IF($D58="",0,$D58*R58)</f>
        <v>0</v>
      </c>
      <c r="T58" s="83">
        <f t="shared" ca="1" si="164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30">IF($D59="",0,$D59*J59)</f>
        <v>0</v>
      </c>
      <c r="L59" s="104"/>
      <c r="M59" s="100">
        <f t="shared" ref="M59" ca="1" si="231">IF($D59="",0,$D59*L59)</f>
        <v>0</v>
      </c>
      <c r="N59" s="104"/>
      <c r="O59" s="100">
        <f t="shared" ref="O59" ca="1" si="232">IF($D59="",0,$D59*N59)</f>
        <v>0</v>
      </c>
      <c r="P59" s="104"/>
      <c r="Q59" s="100">
        <f t="shared" ref="Q59" ca="1" si="233">IF($D59="",0,$D59*P59)</f>
        <v>0</v>
      </c>
      <c r="R59" s="104"/>
      <c r="S59" s="100">
        <f t="shared" ref="S59" ca="1" si="234">IF($D59="",0,$D59*R59)</f>
        <v>0</v>
      </c>
      <c r="T59" s="83">
        <f t="shared" ca="1" si="164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5">IF($D60="",0,$D60*J60)</f>
        <v>0</v>
      </c>
      <c r="L60" s="104"/>
      <c r="M60" s="100">
        <f t="shared" ref="M60" si="236">IF($D60="",0,$D60*L60)</f>
        <v>0</v>
      </c>
      <c r="N60" s="104"/>
      <c r="O60" s="100">
        <f t="shared" ref="O60" si="237">IF($D60="",0,$D60*N60)</f>
        <v>0</v>
      </c>
      <c r="P60" s="104"/>
      <c r="Q60" s="100">
        <f t="shared" ref="Q60" si="238">IF($D60="",0,$D60*P60)</f>
        <v>0</v>
      </c>
      <c r="R60" s="104"/>
      <c r="S60" s="100">
        <f t="shared" ref="S60" si="239">IF($D60="",0,$D60*R60)</f>
        <v>0</v>
      </c>
      <c r="T60" s="83">
        <f t="shared" si="164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40">IF($D61="",0,$D61*J61)</f>
        <v>0</v>
      </c>
      <c r="L61" s="104"/>
      <c r="M61" s="100">
        <f t="shared" ref="M61" si="241">IF($D61="",0,$D61*L61)</f>
        <v>0</v>
      </c>
      <c r="N61" s="104"/>
      <c r="O61" s="100">
        <f t="shared" ref="O61" si="242">IF($D61="",0,$D61*N61)</f>
        <v>0</v>
      </c>
      <c r="P61" s="104"/>
      <c r="Q61" s="100">
        <f t="shared" ref="Q61" si="243">IF($D61="",0,$D61*P61)</f>
        <v>0</v>
      </c>
      <c r="R61" s="104"/>
      <c r="S61" s="100">
        <f t="shared" ref="S61" si="244">IF($D61="",0,$D61*R61)</f>
        <v>0</v>
      </c>
      <c r="T61" s="83">
        <f t="shared" si="164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5">IF($D62="",0,$D62*J62)</f>
        <v>0</v>
      </c>
      <c r="L62" s="104"/>
      <c r="M62" s="100">
        <f t="shared" ref="M62" ca="1" si="246">IF($D62="",0,$D62*L62)</f>
        <v>0</v>
      </c>
      <c r="N62" s="104"/>
      <c r="O62" s="100">
        <f t="shared" ref="O62" ca="1" si="247">IF($D62="",0,$D62*N62)</f>
        <v>0</v>
      </c>
      <c r="P62" s="104"/>
      <c r="Q62" s="100">
        <f t="shared" ref="Q62" ca="1" si="248">IF($D62="",0,$D62*P62)</f>
        <v>0</v>
      </c>
      <c r="R62" s="104"/>
      <c r="S62" s="100">
        <f t="shared" ref="S62" ca="1" si="249">IF($D62="",0,$D62*R62)</f>
        <v>0</v>
      </c>
      <c r="T62" s="83">
        <f t="shared" ca="1" si="164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6.75</v>
      </c>
      <c r="F63" s="107">
        <v>4.75</v>
      </c>
      <c r="G63" s="100">
        <f t="shared" si="3"/>
        <v>475</v>
      </c>
      <c r="H63" s="123"/>
      <c r="I63" s="100">
        <f t="shared" si="3"/>
        <v>0</v>
      </c>
      <c r="J63" s="104">
        <v>1.5</v>
      </c>
      <c r="K63" s="100">
        <f t="shared" ref="K63" si="250">IF($D63="",0,$D63*J63)</f>
        <v>150</v>
      </c>
      <c r="L63" s="104"/>
      <c r="M63" s="100">
        <f t="shared" ref="M63" si="251">IF($D63="",0,$D63*L63)</f>
        <v>0</v>
      </c>
      <c r="N63" s="104">
        <v>0.5</v>
      </c>
      <c r="O63" s="100">
        <f t="shared" ref="O63" si="252">IF($D63="",0,$D63*N63)</f>
        <v>50</v>
      </c>
      <c r="P63" s="104"/>
      <c r="Q63" s="100">
        <f t="shared" ref="Q63" si="253">IF($D63="",0,$D63*P63)</f>
        <v>0</v>
      </c>
      <c r="R63" s="104"/>
      <c r="S63" s="100">
        <f t="shared" ref="S63" si="254">IF($D63="",0,$D63*R63)</f>
        <v>0</v>
      </c>
      <c r="T63" s="83">
        <f t="shared" si="164"/>
        <v>675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5">IF($D64="",0,$D64*J64)</f>
        <v>0</v>
      </c>
      <c r="L64" s="104"/>
      <c r="M64" s="100">
        <f t="shared" ref="M64" si="256">IF($D64="",0,$D64*L64)</f>
        <v>0</v>
      </c>
      <c r="N64" s="104"/>
      <c r="O64" s="100">
        <f t="shared" ref="O64" si="257">IF($D64="",0,$D64*N64)</f>
        <v>0</v>
      </c>
      <c r="P64" s="104"/>
      <c r="Q64" s="100">
        <f t="shared" ref="Q64" si="258">IF($D64="",0,$D64*P64)</f>
        <v>0</v>
      </c>
      <c r="R64" s="104"/>
      <c r="S64" s="100">
        <f t="shared" ref="S64" si="259">IF($D64="",0,$D64*R64)</f>
        <v>0</v>
      </c>
      <c r="T64" s="83">
        <f t="shared" si="164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60">IF($D65="",0,$D65*J65)</f>
        <v>0</v>
      </c>
      <c r="L65" s="104"/>
      <c r="M65" s="100">
        <f t="shared" ref="M65" si="261">IF($D65="",0,$D65*L65)</f>
        <v>0</v>
      </c>
      <c r="N65" s="104"/>
      <c r="O65" s="100">
        <f t="shared" ref="O65" si="262">IF($D65="",0,$D65*N65)</f>
        <v>0</v>
      </c>
      <c r="P65" s="104"/>
      <c r="Q65" s="100">
        <f t="shared" ref="Q65" si="263">IF($D65="",0,$D65*P65)</f>
        <v>0</v>
      </c>
      <c r="R65" s="104"/>
      <c r="S65" s="100">
        <f t="shared" ref="S65" si="264">IF($D65="",0,$D65*R65)</f>
        <v>0</v>
      </c>
      <c r="T65" s="83">
        <f t="shared" si="164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5">IF($D66="",0,$D66*J66)</f>
        <v>0</v>
      </c>
      <c r="L66" s="104"/>
      <c r="M66" s="100">
        <f t="shared" ref="M66" si="266">IF($D66="",0,$D66*L66)</f>
        <v>0</v>
      </c>
      <c r="N66" s="104"/>
      <c r="O66" s="100">
        <f t="shared" ref="O66" si="267">IF($D66="",0,$D66*N66)</f>
        <v>0</v>
      </c>
      <c r="P66" s="104"/>
      <c r="Q66" s="100">
        <f t="shared" ref="Q66" si="268">IF($D66="",0,$D66*P66)</f>
        <v>0</v>
      </c>
      <c r="R66" s="104"/>
      <c r="S66" s="100">
        <f t="shared" ref="S66" si="269">IF($D66="",0,$D66*R66)</f>
        <v>0</v>
      </c>
      <c r="T66" s="83">
        <f t="shared" si="164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70">IF($D67="",0,$D67*J67)</f>
        <v>0</v>
      </c>
      <c r="L67" s="104"/>
      <c r="M67" s="100">
        <f t="shared" ref="M67" ca="1" si="271">IF($D67="",0,$D67*L67)</f>
        <v>0</v>
      </c>
      <c r="N67" s="104"/>
      <c r="O67" s="100">
        <f t="shared" ref="O67" ca="1" si="272">IF($D67="",0,$D67*N67)</f>
        <v>0</v>
      </c>
      <c r="P67" s="104"/>
      <c r="Q67" s="100">
        <f t="shared" ref="Q67" ca="1" si="273">IF($D67="",0,$D67*P67)</f>
        <v>0</v>
      </c>
      <c r="R67" s="104"/>
      <c r="S67" s="100">
        <f t="shared" ref="S67" ca="1" si="274">IF($D67="",0,$D67*R67)</f>
        <v>0</v>
      </c>
      <c r="T67" s="83">
        <f t="shared" ca="1" si="164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2.5</v>
      </c>
      <c r="F68" s="107">
        <v>1.5</v>
      </c>
      <c r="G68" s="100">
        <f t="shared" si="3"/>
        <v>90</v>
      </c>
      <c r="H68" s="123"/>
      <c r="I68" s="100">
        <f t="shared" si="3"/>
        <v>0</v>
      </c>
      <c r="J68" s="104"/>
      <c r="K68" s="100">
        <f t="shared" ref="K68" si="275">IF($D68="",0,$D68*J68)</f>
        <v>0</v>
      </c>
      <c r="L68" s="104"/>
      <c r="M68" s="100">
        <f t="shared" ref="M68" si="276">IF($D68="",0,$D68*L68)</f>
        <v>0</v>
      </c>
      <c r="N68" s="104">
        <v>1</v>
      </c>
      <c r="O68" s="100">
        <f t="shared" ref="O68" si="277">IF($D68="",0,$D68*N68)</f>
        <v>60</v>
      </c>
      <c r="P68" s="104"/>
      <c r="Q68" s="100">
        <f t="shared" ref="Q68" si="278">IF($D68="",0,$D68*P68)</f>
        <v>0</v>
      </c>
      <c r="R68" s="104"/>
      <c r="S68" s="100">
        <f t="shared" ref="S68" si="279">IF($D68="",0,$D68*R68)</f>
        <v>0</v>
      </c>
      <c r="T68" s="83">
        <f t="shared" si="164"/>
        <v>150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80">IF($D69="",0,$D69*J69)</f>
        <v>0</v>
      </c>
      <c r="L69" s="104"/>
      <c r="M69" s="100">
        <f t="shared" ref="M69" si="281">IF($D69="",0,$D69*L69)</f>
        <v>0</v>
      </c>
      <c r="N69" s="104"/>
      <c r="O69" s="100">
        <f t="shared" ref="O69" si="282">IF($D69="",0,$D69*N69)</f>
        <v>0</v>
      </c>
      <c r="P69" s="104"/>
      <c r="Q69" s="100">
        <f t="shared" ref="Q69" si="283">IF($D69="",0,$D69*P69)</f>
        <v>0</v>
      </c>
      <c r="R69" s="104"/>
      <c r="S69" s="100">
        <f t="shared" ref="S69" si="284">IF($D69="",0,$D69*R69)</f>
        <v>0</v>
      </c>
      <c r="T69" s="83">
        <f t="shared" si="164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5">IF($D70="",0,$D70*J70)</f>
        <v>0</v>
      </c>
      <c r="L70" s="104"/>
      <c r="M70" s="100">
        <f t="shared" ref="M70" si="286">IF($D70="",0,$D70*L70)</f>
        <v>0</v>
      </c>
      <c r="N70" s="104"/>
      <c r="O70" s="100">
        <f t="shared" ref="O70" si="287">IF($D70="",0,$D70*N70)</f>
        <v>0</v>
      </c>
      <c r="P70" s="104"/>
      <c r="Q70" s="100">
        <f t="shared" ref="Q70" si="288">IF($D70="",0,$D70*P70)</f>
        <v>0</v>
      </c>
      <c r="R70" s="104"/>
      <c r="S70" s="100">
        <f t="shared" ref="S70" si="289">IF($D70="",0,$D70*R70)</f>
        <v>0</v>
      </c>
      <c r="T70" s="83">
        <f t="shared" si="164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19.5</v>
      </c>
      <c r="F71" s="107">
        <f>2+17.5</f>
        <v>19.5</v>
      </c>
      <c r="G71" s="100">
        <f t="shared" si="3"/>
        <v>2301</v>
      </c>
      <c r="H71" s="123"/>
      <c r="I71" s="100">
        <f t="shared" si="3"/>
        <v>0</v>
      </c>
      <c r="J71" s="104"/>
      <c r="K71" s="100">
        <f t="shared" ref="K71" si="290">IF($D71="",0,$D71*J71)</f>
        <v>0</v>
      </c>
      <c r="L71" s="104"/>
      <c r="M71" s="100">
        <f t="shared" ref="M71" si="291">IF($D71="",0,$D71*L71)</f>
        <v>0</v>
      </c>
      <c r="N71" s="104"/>
      <c r="O71" s="100">
        <f t="shared" ref="O71" si="292">IF($D71="",0,$D71*N71)</f>
        <v>0</v>
      </c>
      <c r="P71" s="104"/>
      <c r="Q71" s="100">
        <f t="shared" ref="Q71" si="293">IF($D71="",0,$D71*P71)</f>
        <v>0</v>
      </c>
      <c r="R71" s="104"/>
      <c r="S71" s="100">
        <f t="shared" ref="S71" si="294">IF($D71="",0,$D71*R71)</f>
        <v>0</v>
      </c>
      <c r="T71" s="83">
        <f t="shared" si="164"/>
        <v>2301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5">IF($D72="",0,$D72*J72)</f>
        <v>0</v>
      </c>
      <c r="L72" s="104"/>
      <c r="M72" s="100">
        <f t="shared" ref="M72" si="296">IF($D72="",0,$D72*L72)</f>
        <v>0</v>
      </c>
      <c r="N72" s="104"/>
      <c r="O72" s="100">
        <f t="shared" ref="O72" si="297">IF($D72="",0,$D72*N72)</f>
        <v>0</v>
      </c>
      <c r="P72" s="104"/>
      <c r="Q72" s="100">
        <f t="shared" ref="Q72" si="298">IF($D72="",0,$D72*P72)</f>
        <v>0</v>
      </c>
      <c r="R72" s="104"/>
      <c r="S72" s="100">
        <f t="shared" ref="S72" si="299">IF($D72="",0,$D72*R72)</f>
        <v>0</v>
      </c>
      <c r="T72" s="83">
        <f t="shared" si="164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5.25</v>
      </c>
      <c r="F73" s="107"/>
      <c r="G73" s="100">
        <f t="shared" si="3"/>
        <v>0</v>
      </c>
      <c r="H73" s="123"/>
      <c r="I73" s="100">
        <f t="shared" si="3"/>
        <v>0</v>
      </c>
      <c r="J73" s="104">
        <v>5.25</v>
      </c>
      <c r="K73" s="100">
        <f t="shared" ref="K73" si="300">IF($D73="",0,$D73*J73)</f>
        <v>619.5</v>
      </c>
      <c r="L73" s="104"/>
      <c r="M73" s="100">
        <f t="shared" ref="M73" si="301">IF($D73="",0,$D73*L73)</f>
        <v>0</v>
      </c>
      <c r="N73" s="104"/>
      <c r="O73" s="100">
        <f t="shared" ref="O73" si="302">IF($D73="",0,$D73*N73)</f>
        <v>0</v>
      </c>
      <c r="P73" s="104"/>
      <c r="Q73" s="100">
        <f t="shared" ref="Q73" si="303">IF($D73="",0,$D73*P73)</f>
        <v>0</v>
      </c>
      <c r="R73" s="104"/>
      <c r="S73" s="100">
        <f t="shared" ref="S73" si="304">IF($D73="",0,$D73*R73)</f>
        <v>0</v>
      </c>
      <c r="T73" s="83">
        <f t="shared" si="164"/>
        <v>619.5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5">IF($D74="",0,$D74*J74)</f>
        <v>0</v>
      </c>
      <c r="L74" s="104"/>
      <c r="M74" s="100">
        <f t="shared" ref="M74" si="306">IF($D74="",0,$D74*L74)</f>
        <v>0</v>
      </c>
      <c r="N74" s="104"/>
      <c r="O74" s="100">
        <f t="shared" ref="O74" si="307">IF($D74="",0,$D74*N74)</f>
        <v>0</v>
      </c>
      <c r="P74" s="104"/>
      <c r="Q74" s="100">
        <f t="shared" ref="Q74" si="308">IF($D74="",0,$D74*P74)</f>
        <v>0</v>
      </c>
      <c r="R74" s="104"/>
      <c r="S74" s="100">
        <f t="shared" ref="S74" si="309">IF($D74="",0,$D74*R74)</f>
        <v>0</v>
      </c>
      <c r="T74" s="83">
        <f t="shared" si="164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10">IF($D75="",0,$D75*J75)</f>
        <v>0</v>
      </c>
      <c r="L75" s="104"/>
      <c r="M75" s="100">
        <f t="shared" ref="M75" si="311">IF($D75="",0,$D75*L75)</f>
        <v>0</v>
      </c>
      <c r="N75" s="104"/>
      <c r="O75" s="100">
        <f t="shared" ref="O75" si="312">IF($D75="",0,$D75*N75)</f>
        <v>0</v>
      </c>
      <c r="P75" s="104"/>
      <c r="Q75" s="100">
        <f t="shared" ref="Q75" si="313">IF($D75="",0,$D75*P75)</f>
        <v>0</v>
      </c>
      <c r="R75" s="104"/>
      <c r="S75" s="100">
        <f t="shared" ref="S75" si="314">IF($D75="",0,$D75*R75)</f>
        <v>0</v>
      </c>
      <c r="T75" s="83">
        <f t="shared" si="164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5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6">IF($D76="",0,$D76*J76)</f>
        <v>0</v>
      </c>
      <c r="L76" s="104"/>
      <c r="M76" s="100">
        <f t="shared" ref="M76" ca="1" si="317">IF($D76="",0,$D76*L76)</f>
        <v>0</v>
      </c>
      <c r="N76" s="104"/>
      <c r="O76" s="100">
        <f t="shared" ref="O76" ca="1" si="318">IF($D76="",0,$D76*N76)</f>
        <v>0</v>
      </c>
      <c r="P76" s="104"/>
      <c r="Q76" s="100">
        <f t="shared" ref="Q76" ca="1" si="319">IF($D76="",0,$D76*P76)</f>
        <v>0</v>
      </c>
      <c r="R76" s="104"/>
      <c r="S76" s="100">
        <f t="shared" ref="S76" ca="1" si="320">IF($D76="",0,$D76*R76)</f>
        <v>0</v>
      </c>
      <c r="T76" s="83">
        <f t="shared" ca="1" si="164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5"/>
        <v>100</v>
      </c>
      <c r="E77" s="20">
        <f t="shared" si="2"/>
        <v>1.75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1">IF($D77="",0,$D77*J77)</f>
        <v>0</v>
      </c>
      <c r="L77" s="104"/>
      <c r="M77" s="100">
        <f t="shared" ref="M77" ca="1" si="322">IF($D77="",0,$D77*L77)</f>
        <v>0</v>
      </c>
      <c r="N77" s="104">
        <v>1.75</v>
      </c>
      <c r="O77" s="100">
        <f t="shared" ref="O77" ca="1" si="323">IF($D77="",0,$D77*N77)</f>
        <v>175</v>
      </c>
      <c r="P77" s="104"/>
      <c r="Q77" s="100">
        <f t="shared" ref="Q77" ca="1" si="324">IF($D77="",0,$D77*P77)</f>
        <v>0</v>
      </c>
      <c r="R77" s="104"/>
      <c r="S77" s="100">
        <f t="shared" ref="S77" ca="1" si="325">IF($D77="",0,$D77*R77)</f>
        <v>0</v>
      </c>
      <c r="T77" s="83">
        <f t="shared" ca="1" si="164"/>
        <v>175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0" si="326">F78+H78+J78+L78+N78+P78+R78</f>
        <v>0</v>
      </c>
      <c r="F78" s="75"/>
      <c r="G78" s="100">
        <f t="shared" ref="G78:I79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164"/>
        <v>0</v>
      </c>
    </row>
    <row r="79" spans="1:20" ht="15" customHeight="1" x14ac:dyDescent="0.2">
      <c r="A79" s="85"/>
      <c r="D79" s="19"/>
      <c r="E79" s="20">
        <f t="shared" si="326"/>
        <v>0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/>
      <c r="M79" s="100">
        <f t="shared" ref="M79" si="334">IF($D79="",0,$D79*L79)</f>
        <v>0</v>
      </c>
      <c r="N79" s="104"/>
      <c r="O79" s="100">
        <f t="shared" ref="O79" si="335">IF($D79="",0,$D79*N79)</f>
        <v>0</v>
      </c>
      <c r="P79" s="104"/>
      <c r="Q79" s="100">
        <f t="shared" ref="Q79" si="336">IF($D79="",0,$D79*P79)</f>
        <v>0</v>
      </c>
      <c r="R79" s="104"/>
      <c r="S79" s="100">
        <f t="shared" ref="S79" si="337">IF($D79="",0,$D79*R79)</f>
        <v>0</v>
      </c>
      <c r="T79" s="83">
        <f t="shared" si="164"/>
        <v>0</v>
      </c>
    </row>
    <row r="80" spans="1:20" s="62" customFormat="1" ht="15" customHeight="1" x14ac:dyDescent="0.2">
      <c r="A80" s="86"/>
      <c r="C80" s="63" t="s">
        <v>155</v>
      </c>
      <c r="D80" s="57"/>
      <c r="E80" s="20">
        <f t="shared" si="326"/>
        <v>126.5</v>
      </c>
      <c r="F80" s="76">
        <f>SUM(F12:F79)</f>
        <v>41</v>
      </c>
      <c r="G80" s="77"/>
      <c r="H80" s="76">
        <f>SUM(H12:H79)</f>
        <v>0</v>
      </c>
      <c r="I80" s="77"/>
      <c r="J80" s="76">
        <f>SUM(J12:J79)</f>
        <v>6.75</v>
      </c>
      <c r="K80" s="77"/>
      <c r="L80" s="76">
        <f>SUM(L12:L79)</f>
        <v>0</v>
      </c>
      <c r="M80" s="77"/>
      <c r="N80" s="76">
        <f>SUM(N12:N79)</f>
        <v>50.75</v>
      </c>
      <c r="O80" s="77"/>
      <c r="P80" s="76">
        <f>SUM(P12:P79)</f>
        <v>0</v>
      </c>
      <c r="Q80" s="77">
        <f ca="1">SUM(Q13:Q79)</f>
        <v>0</v>
      </c>
      <c r="R80" s="76">
        <f>SUM(R12:R79)</f>
        <v>28</v>
      </c>
      <c r="S80" s="77"/>
      <c r="T80" s="77"/>
    </row>
    <row r="81" spans="1:21" ht="4.5" customHeight="1" x14ac:dyDescent="0.2">
      <c r="A81" s="87"/>
      <c r="B81" s="40"/>
      <c r="C81" s="69"/>
      <c r="D81" s="70"/>
      <c r="E81" s="70"/>
      <c r="F81" s="78"/>
      <c r="G81" s="79"/>
      <c r="H81" s="78"/>
      <c r="I81" s="79"/>
      <c r="J81" s="78"/>
      <c r="K81" s="79"/>
      <c r="L81" s="78"/>
      <c r="M81" s="79"/>
      <c r="N81" s="78"/>
      <c r="O81" s="79"/>
      <c r="P81" s="78"/>
      <c r="Q81" s="79"/>
      <c r="R81" s="78"/>
      <c r="S81" s="79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0"/>
      <c r="G82" s="81">
        <f ca="1">SUM(G12:G81)</f>
        <v>4491</v>
      </c>
      <c r="H82" s="80"/>
      <c r="I82" s="81">
        <f ca="1">SUM(I12:I81)</f>
        <v>0</v>
      </c>
      <c r="J82" s="80"/>
      <c r="K82" s="81">
        <f ca="1">SUM(K12:K81)</f>
        <v>769.5</v>
      </c>
      <c r="L82" s="80"/>
      <c r="M82" s="81">
        <f ca="1">SUM(M12:M81)</f>
        <v>0</v>
      </c>
      <c r="N82" s="80"/>
      <c r="O82" s="81">
        <f ca="1">SUM(O12:O81)</f>
        <v>5235</v>
      </c>
      <c r="P82" s="80"/>
      <c r="Q82" s="81">
        <f ca="1">SUM(Q12:Q81)</f>
        <v>0</v>
      </c>
      <c r="R82" s="80"/>
      <c r="S82" s="81">
        <f ca="1">SUM(S12:S81)</f>
        <v>3432.5</v>
      </c>
      <c r="T82" s="81">
        <f ca="1">SUM(T13:T81)</f>
        <v>13928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13928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8"/>
      <c r="T85" s="19"/>
    </row>
    <row r="94" spans="1:21" x14ac:dyDescent="0.2">
      <c r="T94" s="21">
        <f>SUM(T92-T91)</f>
        <v>0</v>
      </c>
    </row>
  </sheetData>
  <autoFilter ref="A12:T82"/>
  <mergeCells count="9">
    <mergeCell ref="R10:S10"/>
    <mergeCell ref="B6:D6"/>
    <mergeCell ref="B8:D8"/>
    <mergeCell ref="F10:G10"/>
    <mergeCell ref="J10:K10"/>
    <mergeCell ref="N10:O10"/>
    <mergeCell ref="P10:Q10"/>
    <mergeCell ref="H10:I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31" zoomScaleNormal="110" zoomScaleSheetLayoutView="100" workbookViewId="0">
      <selection activeCell="Q35" sqref="Q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54" t="str">
        <f>Vertragsdaten!B8</f>
        <v>070017/000025</v>
      </c>
      <c r="C6" s="154"/>
      <c r="D6" s="15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57">
        <v>42430</v>
      </c>
      <c r="C8" s="158"/>
      <c r="D8" s="15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55" t="s">
        <v>265</v>
      </c>
      <c r="G10" s="159"/>
      <c r="H10" s="155" t="s">
        <v>271</v>
      </c>
      <c r="I10" s="159"/>
      <c r="J10" s="155" t="s">
        <v>267</v>
      </c>
      <c r="K10" s="160"/>
      <c r="L10" s="155" t="s">
        <v>272</v>
      </c>
      <c r="M10" s="160"/>
      <c r="N10" s="155" t="s">
        <v>268</v>
      </c>
      <c r="O10" s="160"/>
      <c r="P10" s="155" t="s">
        <v>270</v>
      </c>
      <c r="Q10" s="160"/>
      <c r="R10" s="155" t="s">
        <v>196</v>
      </c>
      <c r="S10" s="15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127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0</v>
      </c>
      <c r="F13" s="107"/>
      <c r="G13" s="99">
        <f ca="1">IF($D13="",0,$D13*F13)</f>
        <v>0</v>
      </c>
      <c r="H13" s="122"/>
      <c r="I13" s="99">
        <f ca="1">IF($D13="",0,$D13*H13)</f>
        <v>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/>
      <c r="O13" s="99">
        <f ca="1">IF($D13="",0,$D13*N13)</f>
        <v>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t="shared" ref="T13:T76" ca="1" si="1">IF(D13="",0,D13*E13)</f>
        <v>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/>
      <c r="M15" s="100">
        <f t="shared" ref="M15" ca="1" si="10">IF($D15="",0,$D15*L15)</f>
        <v>0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4.5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>
        <v>4.5</v>
      </c>
      <c r="Q18" s="100">
        <f t="shared" ref="Q18" ca="1" si="27">IF($D18="",0,$D18*P18)</f>
        <v>630</v>
      </c>
      <c r="R18" s="104"/>
      <c r="S18" s="100">
        <f t="shared" ref="S18" ca="1" si="28">IF($D18="",0,$D18*R18)</f>
        <v>0</v>
      </c>
      <c r="T18" s="83">
        <f t="shared" ca="1" si="1"/>
        <v>630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3.5</v>
      </c>
      <c r="F21" s="107"/>
      <c r="G21" s="100">
        <f t="shared" ca="1" si="3"/>
        <v>0</v>
      </c>
      <c r="H21" s="123">
        <v>1</v>
      </c>
      <c r="I21" s="100">
        <f t="shared" ca="1" si="3"/>
        <v>100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>
        <v>2.5</v>
      </c>
      <c r="Q21" s="100">
        <f t="shared" ref="Q21" ca="1" si="42">IF($D21="",0,$D21*P21)</f>
        <v>250</v>
      </c>
      <c r="R21" s="104"/>
      <c r="S21" s="100">
        <f t="shared" ref="S21" ca="1" si="43">IF($D21="",0,$D21*R21)</f>
        <v>0</v>
      </c>
      <c r="T21" s="83">
        <f t="shared" ca="1" si="1"/>
        <v>350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2"/>
        <v>0</v>
      </c>
      <c r="F23" s="107"/>
      <c r="G23" s="100">
        <f t="shared" ca="1" si="3"/>
        <v>0</v>
      </c>
      <c r="H23" s="123"/>
      <c r="I23" s="100">
        <f t="shared" ca="1" si="3"/>
        <v>0</v>
      </c>
      <c r="J23" s="104"/>
      <c r="K23" s="100">
        <f t="shared" ref="K23" ca="1" si="49">IF($D23="",0,$D23*J23)</f>
        <v>0</v>
      </c>
      <c r="L23" s="104"/>
      <c r="M23" s="100">
        <f t="shared" ref="M23" ca="1" si="50">IF($D23="",0,$D23*L23)</f>
        <v>0</v>
      </c>
      <c r="N23" s="104"/>
      <c r="O23" s="100">
        <f t="shared" ref="O23" ca="1" si="51">IF($D23="",0,$D23*N23)</f>
        <v>0</v>
      </c>
      <c r="P23" s="104"/>
      <c r="Q23" s="100">
        <f t="shared" ref="Q23" ca="1" si="52">IF($D23="",0,$D23*P23)</f>
        <v>0</v>
      </c>
      <c r="R23" s="104"/>
      <c r="S23" s="100">
        <f t="shared" ref="S23" ca="1" si="53">IF($D23="",0,$D23*R23)</f>
        <v>0</v>
      </c>
      <c r="T23" s="83">
        <f t="shared" ca="1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24.25</v>
      </c>
      <c r="F24" s="107"/>
      <c r="G24" s="100">
        <f t="shared" ca="1" si="3"/>
        <v>0</v>
      </c>
      <c r="H24" s="123">
        <v>24.25</v>
      </c>
      <c r="I24" s="100">
        <f t="shared" ca="1" si="3"/>
        <v>3395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3395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</v>
      </c>
      <c r="F26" s="107"/>
      <c r="G26" s="100">
        <f t="shared" ca="1" si="3"/>
        <v>0</v>
      </c>
      <c r="H26" s="123">
        <v>1</v>
      </c>
      <c r="I26" s="100">
        <f t="shared" ca="1" si="3"/>
        <v>118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118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/>
      <c r="S33" s="100">
        <f t="shared" ref="S33" ca="1" si="103">IF($D33="",0,$D33*R33)</f>
        <v>0</v>
      </c>
      <c r="T33" s="83">
        <f t="shared" ca="1" si="1"/>
        <v>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23.25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/>
      <c r="O35" s="100">
        <f t="shared" ref="O35" si="111">IF($D35="",0,$D35*N35)</f>
        <v>0</v>
      </c>
      <c r="P35" s="104">
        <v>23.25</v>
      </c>
      <c r="Q35" s="100">
        <f t="shared" ref="Q35" si="112">IF($D35="",0,$D35*P35)</f>
        <v>2325</v>
      </c>
      <c r="R35" s="104"/>
      <c r="S35" s="100">
        <f t="shared" ref="S35" si="113">IF($D35="",0,$D35*R35)</f>
        <v>0</v>
      </c>
      <c r="T35" s="83">
        <f t="shared" si="1"/>
        <v>2325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1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>
        <v>1</v>
      </c>
      <c r="S40" s="100">
        <f t="shared" ref="S40" ca="1" si="138">IF($D40="",0,$D40*R40)</f>
        <v>140</v>
      </c>
      <c r="T40" s="83">
        <f t="shared" ca="1" si="1"/>
        <v>140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0.75</v>
      </c>
      <c r="F45" s="107"/>
      <c r="G45" s="100">
        <f t="shared" si="3"/>
        <v>0</v>
      </c>
      <c r="H45" s="123">
        <v>0.75</v>
      </c>
      <c r="I45" s="100">
        <f t="shared" si="3"/>
        <v>75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75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07"/>
      <c r="G48" s="100">
        <f t="shared" si="3"/>
        <v>0</v>
      </c>
      <c r="H48" s="123"/>
      <c r="I48" s="100">
        <f t="shared" si="3"/>
        <v>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4.5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>
        <v>4.5</v>
      </c>
      <c r="Q49" s="100">
        <f t="shared" ref="Q49" ca="1" si="182">IF($D49="",0,$D49*P49)</f>
        <v>630</v>
      </c>
      <c r="R49" s="104"/>
      <c r="S49" s="100">
        <f t="shared" ref="S49" ca="1" si="183">IF($D49="",0,$D49*R49)</f>
        <v>0</v>
      </c>
      <c r="T49" s="83">
        <f t="shared" ca="1" si="1"/>
        <v>630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1.75</v>
      </c>
      <c r="F63" s="107"/>
      <c r="G63" s="100">
        <f t="shared" si="3"/>
        <v>0</v>
      </c>
      <c r="H63" s="123"/>
      <c r="I63" s="100">
        <f t="shared" si="3"/>
        <v>0</v>
      </c>
      <c r="J63" s="104"/>
      <c r="K63" s="100">
        <f t="shared" ref="K63" si="249">IF($D63="",0,$D63*J63)</f>
        <v>0</v>
      </c>
      <c r="L63" s="104">
        <v>1.75</v>
      </c>
      <c r="M63" s="100">
        <f t="shared" ref="M63" si="250">IF($D63="",0,$D63*L63)</f>
        <v>175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175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/>
      <c r="M68" s="100">
        <f t="shared" ref="M68" si="275">IF($D68="",0,$D68*L68)</f>
        <v>0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20.25</v>
      </c>
      <c r="F71" s="107"/>
      <c r="G71" s="100">
        <f t="shared" si="3"/>
        <v>0</v>
      </c>
      <c r="H71" s="123">
        <v>20.25</v>
      </c>
      <c r="I71" s="100">
        <f t="shared" si="3"/>
        <v>2389.5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2389.5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/>
      <c r="Q74" s="100">
        <f t="shared" ref="Q74" si="307">IF($D74="",0,$D74*P74)</f>
        <v>0</v>
      </c>
      <c r="R74" s="104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79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0" si="326">F78+H78+J78+L78+N78+P78+R78</f>
        <v>0</v>
      </c>
      <c r="F78" s="75"/>
      <c r="G78" s="100">
        <f t="shared" ref="G78:I79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85"/>
      <c r="D79" s="19"/>
      <c r="E79" s="20">
        <f t="shared" si="326"/>
        <v>0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/>
      <c r="M79" s="100">
        <f t="shared" ref="M79" si="334">IF($D79="",0,$D79*L79)</f>
        <v>0</v>
      </c>
      <c r="N79" s="104"/>
      <c r="O79" s="100">
        <f t="shared" ref="O79" si="335">IF($D79="",0,$D79*N79)</f>
        <v>0</v>
      </c>
      <c r="P79" s="104"/>
      <c r="Q79" s="100">
        <f t="shared" ref="Q79" si="336">IF($D79="",0,$D79*P79)</f>
        <v>0</v>
      </c>
      <c r="R79" s="104"/>
      <c r="S79" s="100">
        <f t="shared" ref="S79" si="337">IF($D79="",0,$D79*R79)</f>
        <v>0</v>
      </c>
      <c r="T79" s="83">
        <f t="shared" si="325"/>
        <v>0</v>
      </c>
    </row>
    <row r="80" spans="1:20" s="62" customFormat="1" ht="15" customHeight="1" x14ac:dyDescent="0.2">
      <c r="A80" s="86"/>
      <c r="C80" s="63" t="s">
        <v>155</v>
      </c>
      <c r="D80" s="57"/>
      <c r="E80" s="20">
        <f t="shared" si="326"/>
        <v>84.75</v>
      </c>
      <c r="F80" s="76">
        <f>SUM(F12:F79)</f>
        <v>0</v>
      </c>
      <c r="G80" s="77"/>
      <c r="H80" s="76">
        <f>SUM(H12:H79)</f>
        <v>47.25</v>
      </c>
      <c r="I80" s="77"/>
      <c r="J80" s="76">
        <f>SUM(J12:J79)</f>
        <v>0</v>
      </c>
      <c r="K80" s="77"/>
      <c r="L80" s="76">
        <f>SUM(L12:L79)</f>
        <v>1.75</v>
      </c>
      <c r="M80" s="77"/>
      <c r="N80" s="76">
        <f>SUM(N12:N79)</f>
        <v>0</v>
      </c>
      <c r="O80" s="77"/>
      <c r="P80" s="76">
        <f>SUM(P12:P79)</f>
        <v>34.75</v>
      </c>
      <c r="Q80" s="77"/>
      <c r="R80" s="76">
        <f>SUM(R12:R79)</f>
        <v>1</v>
      </c>
      <c r="S80" s="77"/>
      <c r="T80" s="77"/>
    </row>
    <row r="81" spans="1:21" ht="4.5" customHeight="1" x14ac:dyDescent="0.2">
      <c r="A81" s="87"/>
      <c r="B81" s="40"/>
      <c r="C81" s="69"/>
      <c r="D81" s="70"/>
      <c r="E81" s="70"/>
      <c r="F81" s="78"/>
      <c r="G81" s="79"/>
      <c r="H81" s="78"/>
      <c r="I81" s="79"/>
      <c r="J81" s="78"/>
      <c r="K81" s="79"/>
      <c r="L81" s="78"/>
      <c r="M81" s="79"/>
      <c r="N81" s="78"/>
      <c r="O81" s="79"/>
      <c r="P81" s="78"/>
      <c r="Q81" s="79"/>
      <c r="R81" s="78"/>
      <c r="S81" s="79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0"/>
      <c r="G82" s="81">
        <f ca="1">SUM(G12:G81)</f>
        <v>0</v>
      </c>
      <c r="H82" s="80"/>
      <c r="I82" s="81">
        <f ca="1">SUM(I12:I81)</f>
        <v>6077.5</v>
      </c>
      <c r="J82" s="80"/>
      <c r="K82" s="81">
        <f ca="1">SUM(K12:K81)</f>
        <v>0</v>
      </c>
      <c r="L82" s="80"/>
      <c r="M82" s="81">
        <f ca="1">SUM(M12:M81)</f>
        <v>175</v>
      </c>
      <c r="N82" s="80"/>
      <c r="O82" s="81">
        <f ca="1">SUM(O12:O81)</f>
        <v>0</v>
      </c>
      <c r="P82" s="80"/>
      <c r="Q82" s="81">
        <f ca="1">SUM(Q12:Q81)</f>
        <v>3835</v>
      </c>
      <c r="R82" s="80"/>
      <c r="S82" s="81">
        <f ca="1">SUM(S12:S81)</f>
        <v>140</v>
      </c>
      <c r="T82" s="81">
        <f ca="1">SUM(T13:T81)</f>
        <v>10227.5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10227.5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8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2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topLeftCell="A4" zoomScaleNormal="100" zoomScaleSheetLayoutView="100" workbookViewId="0">
      <selection activeCell="P13" sqref="P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54" t="str">
        <f>Vertragsdaten!B8</f>
        <v>070017/000025</v>
      </c>
      <c r="C6" s="154"/>
      <c r="D6" s="15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57">
        <v>42461</v>
      </c>
      <c r="C8" s="158"/>
      <c r="D8" s="15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55" t="s">
        <v>265</v>
      </c>
      <c r="G10" s="159"/>
      <c r="H10" s="155" t="s">
        <v>271</v>
      </c>
      <c r="I10" s="159"/>
      <c r="J10" s="155" t="s">
        <v>267</v>
      </c>
      <c r="K10" s="160"/>
      <c r="L10" s="155" t="s">
        <v>272</v>
      </c>
      <c r="M10" s="160"/>
      <c r="N10" s="155" t="s">
        <v>268</v>
      </c>
      <c r="O10" s="160"/>
      <c r="P10" s="155" t="s">
        <v>270</v>
      </c>
      <c r="Q10" s="160"/>
      <c r="R10" s="155" t="s">
        <v>196</v>
      </c>
      <c r="S10" s="15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3.5</v>
      </c>
      <c r="F13" s="107"/>
      <c r="G13" s="99">
        <f ca="1">IF($D13="",0,$D13*F13)</f>
        <v>0</v>
      </c>
      <c r="H13" s="122">
        <v>1.5</v>
      </c>
      <c r="I13" s="99">
        <f ca="1">IF($D13="",0,$D13*H13)</f>
        <v>210</v>
      </c>
      <c r="J13" s="121"/>
      <c r="K13" s="99">
        <f ca="1">IF($D13="",0,$D13*J13)</f>
        <v>0</v>
      </c>
      <c r="L13" s="121">
        <v>1</v>
      </c>
      <c r="M13" s="99">
        <f ca="1">IF($D13="",0,$D13*L13)</f>
        <v>140</v>
      </c>
      <c r="N13" s="121"/>
      <c r="O13" s="99">
        <f ca="1">IF($D13="",0,$D13*N13)</f>
        <v>0</v>
      </c>
      <c r="P13" s="121">
        <v>1</v>
      </c>
      <c r="Q13" s="99">
        <f ca="1">IF($D13="",0,$D13*P13)</f>
        <v>140</v>
      </c>
      <c r="R13" s="121"/>
      <c r="S13" s="99">
        <f ca="1">IF($D13="",0,$D13*R13)</f>
        <v>0</v>
      </c>
      <c r="T13" s="83">
        <f t="shared" ref="T13:T76" ca="1" si="1">IF(D13="",0,D13*E13)</f>
        <v>490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/>
      <c r="M15" s="100">
        <f t="shared" ref="M15" ca="1" si="10">IF($D15="",0,$D15*L15)</f>
        <v>0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/>
      <c r="Q18" s="100">
        <f t="shared" ref="Q18" ca="1" si="27">IF($D18="",0,$D18*P18)</f>
        <v>0</v>
      </c>
      <c r="R18" s="104"/>
      <c r="S18" s="100">
        <f t="shared" ref="S18" ca="1" si="28">IF($D18="",0,$D18*R18)</f>
        <v>0</v>
      </c>
      <c r="T18" s="83">
        <f t="shared" ca="1" si="1"/>
        <v>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2"/>
        <v>0</v>
      </c>
      <c r="F23" s="107"/>
      <c r="G23" s="100">
        <f t="shared" ca="1" si="3"/>
        <v>0</v>
      </c>
      <c r="H23" s="123"/>
      <c r="I23" s="100">
        <f t="shared" ca="1" si="3"/>
        <v>0</v>
      </c>
      <c r="J23" s="104"/>
      <c r="K23" s="100">
        <f t="shared" ref="K23" ca="1" si="49">IF($D23="",0,$D23*J23)</f>
        <v>0</v>
      </c>
      <c r="L23" s="104"/>
      <c r="M23" s="100">
        <f t="shared" ref="M23" ca="1" si="50">IF($D23="",0,$D23*L23)</f>
        <v>0</v>
      </c>
      <c r="N23" s="104"/>
      <c r="O23" s="100">
        <f t="shared" ref="O23" ca="1" si="51">IF($D23="",0,$D23*N23)</f>
        <v>0</v>
      </c>
      <c r="P23" s="104"/>
      <c r="Q23" s="100">
        <f t="shared" ref="Q23" ca="1" si="52">IF($D23="",0,$D23*P23)</f>
        <v>0</v>
      </c>
      <c r="R23" s="104"/>
      <c r="S23" s="100">
        <f t="shared" ref="S23" ca="1" si="53">IF($D23="",0,$D23*R23)</f>
        <v>0</v>
      </c>
      <c r="T23" s="83">
        <f t="shared" ca="1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13.75</v>
      </c>
      <c r="F24" s="107"/>
      <c r="G24" s="100">
        <f t="shared" ca="1" si="3"/>
        <v>0</v>
      </c>
      <c r="H24" s="123">
        <v>13.75</v>
      </c>
      <c r="I24" s="100">
        <f t="shared" ca="1" si="3"/>
        <v>1925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1925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>
        <v>2</v>
      </c>
      <c r="Q33" s="100">
        <f t="shared" ref="Q33" ca="1" si="102">IF($D33="",0,$D33*P33)</f>
        <v>280</v>
      </c>
      <c r="R33" s="104"/>
      <c r="S33" s="100">
        <f t="shared" ref="S33" ca="1" si="103">IF($D33="",0,$D33*R33)</f>
        <v>0</v>
      </c>
      <c r="T33" s="83">
        <f t="shared" ca="1" si="1"/>
        <v>280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15.25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/>
      <c r="O35" s="100">
        <f t="shared" ref="O35" si="111">IF($D35="",0,$D35*N35)</f>
        <v>0</v>
      </c>
      <c r="P35" s="104">
        <v>15.25</v>
      </c>
      <c r="Q35" s="100">
        <f t="shared" ref="Q35" si="112">IF($D35="",0,$D35*P35)</f>
        <v>1525</v>
      </c>
      <c r="R35" s="104"/>
      <c r="S35" s="100">
        <f t="shared" ref="S35" si="113">IF($D35="",0,$D35*R35)</f>
        <v>0</v>
      </c>
      <c r="T35" s="83">
        <f t="shared" si="1"/>
        <v>1525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28</v>
      </c>
      <c r="F48" s="107"/>
      <c r="G48" s="100">
        <f t="shared" si="3"/>
        <v>0</v>
      </c>
      <c r="H48" s="123">
        <v>28</v>
      </c>
      <c r="I48" s="100">
        <f t="shared" si="3"/>
        <v>2800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2800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1.5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>
        <v>1.5</v>
      </c>
      <c r="Q49" s="100">
        <f t="shared" ref="Q49" ca="1" si="182">IF($D49="",0,$D49*P49)</f>
        <v>210</v>
      </c>
      <c r="R49" s="104"/>
      <c r="S49" s="100">
        <f t="shared" ref="S49" ca="1" si="183">IF($D49="",0,$D49*R49)</f>
        <v>0</v>
      </c>
      <c r="T49" s="83">
        <f t="shared" ca="1" si="1"/>
        <v>210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0</v>
      </c>
      <c r="F63" s="107"/>
      <c r="G63" s="100">
        <f t="shared" si="3"/>
        <v>0</v>
      </c>
      <c r="H63" s="123"/>
      <c r="I63" s="100">
        <f t="shared" si="3"/>
        <v>0</v>
      </c>
      <c r="J63" s="104"/>
      <c r="K63" s="100">
        <f t="shared" ref="K63" si="249">IF($D63="",0,$D63*J63)</f>
        <v>0</v>
      </c>
      <c r="L63" s="104"/>
      <c r="M63" s="100">
        <f t="shared" ref="M63" si="250">IF($D63="",0,$D63*L63)</f>
        <v>0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/>
      <c r="M68" s="100">
        <f t="shared" ref="M68" si="275">IF($D68="",0,$D68*L68)</f>
        <v>0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5.5</v>
      </c>
      <c r="F71" s="107"/>
      <c r="G71" s="100">
        <f t="shared" si="3"/>
        <v>0</v>
      </c>
      <c r="H71" s="123">
        <v>5.5</v>
      </c>
      <c r="I71" s="100">
        <f t="shared" si="3"/>
        <v>649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649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/>
      <c r="Q74" s="100">
        <f t="shared" ref="Q74" si="307">IF($D74="",0,$D74*P74)</f>
        <v>0</v>
      </c>
      <c r="R74" s="104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79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0" si="326">F78+H78+J78+L78+N78+P78+R78</f>
        <v>0</v>
      </c>
      <c r="F78" s="75"/>
      <c r="G78" s="100">
        <f t="shared" ref="G78:I79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85"/>
      <c r="D79" s="19"/>
      <c r="E79" s="20">
        <f t="shared" si="326"/>
        <v>0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/>
      <c r="M79" s="100">
        <f t="shared" ref="M79" si="334">IF($D79="",0,$D79*L79)</f>
        <v>0</v>
      </c>
      <c r="N79" s="104"/>
      <c r="O79" s="100">
        <f t="shared" ref="O79" si="335">IF($D79="",0,$D79*N79)</f>
        <v>0</v>
      </c>
      <c r="P79" s="104"/>
      <c r="Q79" s="100">
        <f t="shared" ref="Q79" si="336">IF($D79="",0,$D79*P79)</f>
        <v>0</v>
      </c>
      <c r="R79" s="104"/>
      <c r="S79" s="100">
        <f t="shared" ref="S79" si="337">IF($D79="",0,$D79*R79)</f>
        <v>0</v>
      </c>
      <c r="T79" s="83">
        <f t="shared" si="325"/>
        <v>0</v>
      </c>
    </row>
    <row r="80" spans="1:20" s="62" customFormat="1" ht="15" customHeight="1" x14ac:dyDescent="0.2">
      <c r="A80" s="86"/>
      <c r="C80" s="63" t="s">
        <v>155</v>
      </c>
      <c r="D80" s="57"/>
      <c r="E80" s="20">
        <f t="shared" si="326"/>
        <v>69.5</v>
      </c>
      <c r="F80" s="76">
        <f>SUM(F12:F79)</f>
        <v>0</v>
      </c>
      <c r="G80" s="77"/>
      <c r="H80" s="76">
        <f>SUM(H12:H79)</f>
        <v>48.75</v>
      </c>
      <c r="I80" s="77"/>
      <c r="J80" s="76">
        <f>SUM(J12:J79)</f>
        <v>0</v>
      </c>
      <c r="K80" s="77"/>
      <c r="L80" s="76">
        <f>SUM(L12:L79)</f>
        <v>1</v>
      </c>
      <c r="M80" s="77"/>
      <c r="N80" s="76">
        <f>SUM(N12:N79)</f>
        <v>0</v>
      </c>
      <c r="O80" s="77"/>
      <c r="P80" s="76">
        <f>SUM(P12:P79)</f>
        <v>19.75</v>
      </c>
      <c r="Q80" s="77"/>
      <c r="R80" s="76">
        <f>SUM(R12:R79)</f>
        <v>0</v>
      </c>
      <c r="S80" s="77"/>
      <c r="T80" s="77"/>
    </row>
    <row r="81" spans="1:21" ht="4.5" customHeight="1" x14ac:dyDescent="0.2">
      <c r="A81" s="87"/>
      <c r="B81" s="40"/>
      <c r="C81" s="69"/>
      <c r="D81" s="70"/>
      <c r="E81" s="70"/>
      <c r="F81" s="78"/>
      <c r="G81" s="79"/>
      <c r="H81" s="78"/>
      <c r="I81" s="79"/>
      <c r="J81" s="78"/>
      <c r="K81" s="79"/>
      <c r="L81" s="78"/>
      <c r="M81" s="79"/>
      <c r="N81" s="78"/>
      <c r="O81" s="79"/>
      <c r="P81" s="78"/>
      <c r="Q81" s="79"/>
      <c r="R81" s="78"/>
      <c r="S81" s="79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0"/>
      <c r="G82" s="81">
        <f ca="1">SUM(G12:G81)</f>
        <v>0</v>
      </c>
      <c r="H82" s="80"/>
      <c r="I82" s="81">
        <f ca="1">SUM(I12:I81)</f>
        <v>5584</v>
      </c>
      <c r="J82" s="80"/>
      <c r="K82" s="81">
        <f ca="1">SUM(K12:K81)</f>
        <v>0</v>
      </c>
      <c r="L82" s="80"/>
      <c r="M82" s="81">
        <f ca="1">SUM(M12:M81)</f>
        <v>140</v>
      </c>
      <c r="N82" s="80"/>
      <c r="O82" s="81">
        <f ca="1">SUM(O12:O81)</f>
        <v>0</v>
      </c>
      <c r="P82" s="80"/>
      <c r="Q82" s="81">
        <f ca="1">SUM(Q12:Q81)</f>
        <v>2155</v>
      </c>
      <c r="R82" s="80"/>
      <c r="S82" s="81">
        <f ca="1">SUM(S12:S81)</f>
        <v>0</v>
      </c>
      <c r="T82" s="81">
        <f ca="1">SUM(T13:T81)</f>
        <v>7879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7879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8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86"/>
  <sheetViews>
    <sheetView view="pageBreakPreview" zoomScaleNormal="110" zoomScaleSheetLayoutView="100" workbookViewId="0">
      <selection activeCell="K83" sqref="K83:O8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54" t="str">
        <f>Vertragsdaten!B8</f>
        <v>070017/000025</v>
      </c>
      <c r="C6" s="154"/>
      <c r="D6" s="15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57">
        <v>42491</v>
      </c>
      <c r="C8" s="158">
        <f>SUM('April 2016'!G73)</f>
        <v>0</v>
      </c>
      <c r="D8" s="158">
        <f>SUM('April 2016'!H73)</f>
        <v>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55" t="s">
        <v>265</v>
      </c>
      <c r="G10" s="159"/>
      <c r="H10" s="155" t="s">
        <v>271</v>
      </c>
      <c r="I10" s="159"/>
      <c r="J10" s="155" t="s">
        <v>267</v>
      </c>
      <c r="K10" s="160"/>
      <c r="L10" s="155" t="s">
        <v>272</v>
      </c>
      <c r="M10" s="160"/>
      <c r="N10" s="155" t="s">
        <v>268</v>
      </c>
      <c r="O10" s="160"/>
      <c r="P10" s="155" t="s">
        <v>270</v>
      </c>
      <c r="Q10" s="160"/>
      <c r="R10" s="155" t="s">
        <v>196</v>
      </c>
      <c r="S10" s="15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3</v>
      </c>
      <c r="F13" s="107"/>
      <c r="G13" s="99">
        <f ca="1">IF($D13="",0,$D13*F13)</f>
        <v>0</v>
      </c>
      <c r="H13" s="122"/>
      <c r="I13" s="99">
        <f ca="1">IF($D13="",0,$D13*H13)</f>
        <v>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>
        <v>2</v>
      </c>
      <c r="O13" s="99">
        <f ca="1">IF($D13="",0,$D13*N13)</f>
        <v>280</v>
      </c>
      <c r="P13" s="121">
        <v>1</v>
      </c>
      <c r="Q13" s="99">
        <f ca="1">IF($D13="",0,$D13*P13)</f>
        <v>140</v>
      </c>
      <c r="R13" s="121"/>
      <c r="S13" s="99">
        <f ca="1">IF($D13="",0,$D13*R13)</f>
        <v>0</v>
      </c>
      <c r="T13" s="83">
        <f t="shared" ref="T13:T76" ca="1" si="1">IF(D13="",0,D13*E13)</f>
        <v>420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>
        <v>7</v>
      </c>
      <c r="M15" s="100">
        <f t="shared" ref="M15" ca="1" si="10">IF($D15="",0,$D15*L15)</f>
        <v>826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826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6.5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>
        <v>6.5</v>
      </c>
      <c r="Q18" s="100">
        <f t="shared" ref="Q18" ca="1" si="27">IF($D18="",0,$D18*P18)</f>
        <v>910</v>
      </c>
      <c r="R18" s="104"/>
      <c r="S18" s="100">
        <f t="shared" ref="S18" ca="1" si="28">IF($D18="",0,$D18*R18)</f>
        <v>0</v>
      </c>
      <c r="T18" s="83">
        <f t="shared" ca="1" si="1"/>
        <v>910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>
        <v>2</v>
      </c>
      <c r="Q21" s="100">
        <f t="shared" ref="Q21" ca="1" si="42">IF($D21="",0,$D21*P21)</f>
        <v>200</v>
      </c>
      <c r="R21" s="104"/>
      <c r="S21" s="100">
        <f t="shared" ref="S21" ca="1" si="43">IF($D21="",0,$D21*R21)</f>
        <v>0</v>
      </c>
      <c r="T21" s="83">
        <f t="shared" ca="1" si="1"/>
        <v>200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8</v>
      </c>
      <c r="F22" s="107"/>
      <c r="G22" s="100">
        <f t="shared" ca="1" si="3"/>
        <v>0</v>
      </c>
      <c r="H22" s="123">
        <v>6</v>
      </c>
      <c r="I22" s="100">
        <f t="shared" ca="1" si="3"/>
        <v>600</v>
      </c>
      <c r="J22" s="104"/>
      <c r="K22" s="100">
        <f t="shared" ref="K22" ca="1" si="44">IF($D22="",0,$D22*J22)</f>
        <v>0</v>
      </c>
      <c r="L22" s="104">
        <v>2</v>
      </c>
      <c r="M22" s="100">
        <f t="shared" ref="M22" ca="1" si="45">IF($D22="",0,$D22*L22)</f>
        <v>200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800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v>60</v>
      </c>
      <c r="E23" s="20">
        <f t="shared" si="2"/>
        <v>10</v>
      </c>
      <c r="F23" s="107"/>
      <c r="G23" s="100">
        <f t="shared" si="3"/>
        <v>0</v>
      </c>
      <c r="H23" s="123">
        <v>10</v>
      </c>
      <c r="I23" s="100">
        <f t="shared" si="3"/>
        <v>600</v>
      </c>
      <c r="J23" s="104"/>
      <c r="K23" s="100">
        <f t="shared" ref="K23" si="49">IF($D23="",0,$D23*J23)</f>
        <v>0</v>
      </c>
      <c r="L23" s="104"/>
      <c r="M23" s="100">
        <f t="shared" ref="M23" si="50">IF($D23="",0,$D23*L23)</f>
        <v>0</v>
      </c>
      <c r="N23" s="104"/>
      <c r="O23" s="100">
        <f t="shared" ref="O23" si="51">IF($D23="",0,$D23*N23)</f>
        <v>0</v>
      </c>
      <c r="P23" s="104"/>
      <c r="Q23" s="100">
        <f t="shared" ref="Q23" si="52">IF($D23="",0,$D23*P23)</f>
        <v>0</v>
      </c>
      <c r="R23" s="104"/>
      <c r="S23" s="100">
        <f t="shared" ref="S23" si="53">IF($D23="",0,$D23*R23)</f>
        <v>0</v>
      </c>
      <c r="T23" s="83">
        <f t="shared" si="1"/>
        <v>600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9</v>
      </c>
      <c r="F24" s="107"/>
      <c r="G24" s="100">
        <f t="shared" ca="1" si="3"/>
        <v>0</v>
      </c>
      <c r="H24" s="123">
        <v>9</v>
      </c>
      <c r="I24" s="100">
        <f t="shared" ca="1" si="3"/>
        <v>1260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1260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>
        <v>2</v>
      </c>
      <c r="S33" s="100">
        <f t="shared" ref="S33" ca="1" si="103">IF($D33="",0,$D33*R33)</f>
        <v>280</v>
      </c>
      <c r="T33" s="83">
        <f t="shared" ca="1" si="1"/>
        <v>280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26.75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>
        <v>4.5</v>
      </c>
      <c r="O35" s="100">
        <f t="shared" ref="O35" si="111">IF($D35="",0,$D35*N35)</f>
        <v>450</v>
      </c>
      <c r="P35" s="104">
        <v>22.25</v>
      </c>
      <c r="Q35" s="100">
        <f t="shared" ref="Q35" si="112">IF($D35="",0,$D35*P35)</f>
        <v>2225</v>
      </c>
      <c r="R35" s="104"/>
      <c r="S35" s="100">
        <f t="shared" ref="S35" si="113">IF($D35="",0,$D35*R35)</f>
        <v>0</v>
      </c>
      <c r="T35" s="83">
        <f t="shared" si="1"/>
        <v>2675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1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>
        <v>1</v>
      </c>
      <c r="O43" s="100">
        <f t="shared" ref="O43" si="151">IF($D43="",0,$D43*N43)</f>
        <v>118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118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29</v>
      </c>
      <c r="F48" s="107"/>
      <c r="G48" s="100">
        <f t="shared" si="3"/>
        <v>0</v>
      </c>
      <c r="H48" s="123">
        <v>29</v>
      </c>
      <c r="I48" s="100">
        <f t="shared" si="3"/>
        <v>2900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2900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8.5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>
        <v>8.5</v>
      </c>
      <c r="Q49" s="100">
        <f t="shared" ref="Q49" ca="1" si="182">IF($D49="",0,$D49*P49)</f>
        <v>1190</v>
      </c>
      <c r="R49" s="104"/>
      <c r="S49" s="100">
        <f t="shared" ref="S49" ca="1" si="183">IF($D49="",0,$D49*R49)</f>
        <v>0</v>
      </c>
      <c r="T49" s="83">
        <f t="shared" ca="1" si="1"/>
        <v>1190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3.5</v>
      </c>
      <c r="F63" s="107"/>
      <c r="G63" s="100">
        <f t="shared" si="3"/>
        <v>0</v>
      </c>
      <c r="H63" s="123"/>
      <c r="I63" s="100">
        <f t="shared" si="3"/>
        <v>0</v>
      </c>
      <c r="J63" s="104">
        <v>3.5</v>
      </c>
      <c r="K63" s="100">
        <f t="shared" ref="K63" si="249">IF($D63="",0,$D63*J63)</f>
        <v>350</v>
      </c>
      <c r="L63" s="104"/>
      <c r="M63" s="100">
        <f t="shared" ref="M63" si="250">IF($D63="",0,$D63*L63)</f>
        <v>0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350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/>
      <c r="M68" s="100">
        <f t="shared" ref="M68" si="275">IF($D68="",0,$D68*L68)</f>
        <v>0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39.25</v>
      </c>
      <c r="F71" s="107"/>
      <c r="G71" s="100">
        <f t="shared" si="3"/>
        <v>0</v>
      </c>
      <c r="H71" s="123">
        <v>39.25</v>
      </c>
      <c r="I71" s="100">
        <f t="shared" si="3"/>
        <v>4631.5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4631.5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/>
      <c r="Q74" s="100">
        <f t="shared" ref="Q74" si="307">IF($D74="",0,$D74*P74)</f>
        <v>0</v>
      </c>
      <c r="R74" s="104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80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1" si="326">F78+H78+J78+L78+N78+P78+R78</f>
        <v>0</v>
      </c>
      <c r="F78" s="75"/>
      <c r="G78" s="100">
        <f t="shared" ref="G78:I80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91" t="s">
        <v>275</v>
      </c>
      <c r="B79" s="14" t="s">
        <v>66</v>
      </c>
      <c r="C79" s="18" t="s">
        <v>9</v>
      </c>
      <c r="D79" s="19">
        <v>35</v>
      </c>
      <c r="E79" s="20">
        <f t="shared" si="326"/>
        <v>22.75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>
        <v>22.75</v>
      </c>
      <c r="M79" s="100">
        <f t="shared" ref="M79" si="334">IF($D79="",0,$D79*L79)</f>
        <v>796.25</v>
      </c>
      <c r="N79" s="104"/>
      <c r="O79" s="100">
        <f t="shared" ref="O79" si="335">IF($D79="",0,$D79*N79)</f>
        <v>0</v>
      </c>
      <c r="P79" s="104"/>
      <c r="Q79" s="100">
        <f t="shared" ref="Q79" si="336">IF($D79="",0,$D79*P79)</f>
        <v>0</v>
      </c>
      <c r="R79" s="104"/>
      <c r="S79" s="100">
        <f t="shared" ref="S79" si="337">IF($D79="",0,$D79*R79)</f>
        <v>0</v>
      </c>
      <c r="T79" s="83">
        <f t="shared" si="325"/>
        <v>796.25</v>
      </c>
    </row>
    <row r="80" spans="1:20" ht="15" customHeight="1" x14ac:dyDescent="0.2">
      <c r="A80" s="85"/>
      <c r="D80" s="19"/>
      <c r="E80" s="20">
        <f t="shared" si="326"/>
        <v>0</v>
      </c>
      <c r="F80" s="75"/>
      <c r="G80" s="100">
        <f t="shared" si="327"/>
        <v>0</v>
      </c>
      <c r="H80" s="104"/>
      <c r="I80" s="100">
        <f t="shared" si="327"/>
        <v>0</v>
      </c>
      <c r="J80" s="104"/>
      <c r="K80" s="100">
        <f t="shared" ref="K80" si="338">IF($D80="",0,$D80*J80)</f>
        <v>0</v>
      </c>
      <c r="L80" s="104"/>
      <c r="M80" s="100">
        <f t="shared" ref="M80" si="339">IF($D80="",0,$D80*L80)</f>
        <v>0</v>
      </c>
      <c r="N80" s="104"/>
      <c r="O80" s="100">
        <f t="shared" ref="O80" si="340">IF($D80="",0,$D80*N80)</f>
        <v>0</v>
      </c>
      <c r="P80" s="104"/>
      <c r="Q80" s="100">
        <f t="shared" ref="Q80" si="341">IF($D80="",0,$D80*P80)</f>
        <v>0</v>
      </c>
      <c r="R80" s="104"/>
      <c r="S80" s="100">
        <f t="shared" ref="S80" si="342">IF($D80="",0,$D80*R80)</f>
        <v>0</v>
      </c>
      <c r="T80" s="83">
        <f t="shared" si="325"/>
        <v>0</v>
      </c>
    </row>
    <row r="81" spans="1:21" s="62" customFormat="1" ht="15" customHeight="1" x14ac:dyDescent="0.2">
      <c r="A81" s="86"/>
      <c r="C81" s="63" t="s">
        <v>155</v>
      </c>
      <c r="D81" s="57"/>
      <c r="E81" s="20">
        <f t="shared" si="326"/>
        <v>178.25</v>
      </c>
      <c r="F81" s="76">
        <f>SUM(F12:F80)</f>
        <v>0</v>
      </c>
      <c r="G81" s="77"/>
      <c r="H81" s="76">
        <f>SUM(H12:H80)</f>
        <v>93.25</v>
      </c>
      <c r="I81" s="77"/>
      <c r="J81" s="76">
        <f>SUM(J12:J80)</f>
        <v>3.5</v>
      </c>
      <c r="K81" s="77"/>
      <c r="L81" s="76">
        <f>SUM(L12:L80)</f>
        <v>31.75</v>
      </c>
      <c r="M81" s="77"/>
      <c r="N81" s="76">
        <f>SUM(N12:N80)</f>
        <v>7.5</v>
      </c>
      <c r="O81" s="77"/>
      <c r="P81" s="76">
        <f>SUM(P12:P80)</f>
        <v>40.25</v>
      </c>
      <c r="Q81" s="77"/>
      <c r="R81" s="76">
        <f>SUM(R12:R80)</f>
        <v>2</v>
      </c>
      <c r="S81" s="77"/>
      <c r="T81" s="77"/>
    </row>
    <row r="82" spans="1:21" ht="4.5" customHeight="1" x14ac:dyDescent="0.2">
      <c r="A82" s="87"/>
      <c r="B82" s="40"/>
      <c r="C82" s="69"/>
      <c r="D82" s="70"/>
      <c r="E82" s="70"/>
      <c r="F82" s="78"/>
      <c r="G82" s="79"/>
      <c r="H82" s="78"/>
      <c r="I82" s="79"/>
      <c r="J82" s="78"/>
      <c r="K82" s="79"/>
      <c r="L82" s="78"/>
      <c r="M82" s="79"/>
      <c r="N82" s="78"/>
      <c r="O82" s="79"/>
      <c r="P82" s="78"/>
      <c r="Q82" s="79"/>
      <c r="R82" s="78"/>
      <c r="S82" s="79"/>
      <c r="T82" s="70"/>
      <c r="U82" s="65"/>
    </row>
    <row r="83" spans="1:21" ht="15" customHeight="1" x14ac:dyDescent="0.2">
      <c r="A83" s="66"/>
      <c r="B83" s="66"/>
      <c r="C83" s="67" t="s">
        <v>156</v>
      </c>
      <c r="D83" s="68"/>
      <c r="E83" s="19"/>
      <c r="F83" s="80"/>
      <c r="G83" s="81">
        <f ca="1">SUM(G13:G82)</f>
        <v>0</v>
      </c>
      <c r="H83" s="80"/>
      <c r="I83" s="81">
        <f ca="1">SUM(I13:I82)</f>
        <v>9991.5</v>
      </c>
      <c r="J83" s="80"/>
      <c r="K83" s="81">
        <f ca="1">SUM(K13:K82)</f>
        <v>350</v>
      </c>
      <c r="L83" s="80"/>
      <c r="M83" s="81">
        <f ca="1">SUM(M13:M82)</f>
        <v>1822.25</v>
      </c>
      <c r="N83" s="80"/>
      <c r="O83" s="81">
        <f ca="1">SUM(O13:O82)</f>
        <v>848</v>
      </c>
      <c r="P83" s="80"/>
      <c r="Q83" s="81">
        <f ca="1">SUM(Q13:Q82)</f>
        <v>4665</v>
      </c>
      <c r="R83" s="80"/>
      <c r="S83" s="81">
        <f ca="1">SUM(S13:S82)</f>
        <v>280</v>
      </c>
      <c r="T83" s="81">
        <f ca="1">SUM(T13:T82)</f>
        <v>17956.75</v>
      </c>
    </row>
    <row r="84" spans="1:21" x14ac:dyDescent="0.2">
      <c r="C84" s="41" t="s">
        <v>25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2">
        <f ca="1">SUBTOTAL(9,T13:T82)</f>
        <v>17956.75</v>
      </c>
    </row>
    <row r="85" spans="1:21" x14ac:dyDescent="0.2">
      <c r="C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</row>
    <row r="86" spans="1:21" x14ac:dyDescent="0.2">
      <c r="A86" s="108"/>
      <c r="T86" s="19"/>
    </row>
  </sheetData>
  <autoFilter ref="A12:T8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83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6"/>
  <sheetViews>
    <sheetView view="pageBreakPreview" zoomScaleNormal="110" zoomScaleSheetLayoutView="100" workbookViewId="0">
      <selection activeCell="Q84" sqref="Q8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54" t="str">
        <f>Vertragsdaten!B8</f>
        <v>070017/000025</v>
      </c>
      <c r="C6" s="154"/>
      <c r="D6" s="15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57">
        <v>42522</v>
      </c>
      <c r="C8" s="158"/>
      <c r="D8" s="15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55" t="s">
        <v>265</v>
      </c>
      <c r="G10" s="159"/>
      <c r="H10" s="155" t="s">
        <v>271</v>
      </c>
      <c r="I10" s="159"/>
      <c r="J10" s="155" t="s">
        <v>267</v>
      </c>
      <c r="K10" s="160"/>
      <c r="L10" s="155" t="s">
        <v>272</v>
      </c>
      <c r="M10" s="160"/>
      <c r="N10" s="155" t="s">
        <v>268</v>
      </c>
      <c r="O10" s="160"/>
      <c r="P10" s="155" t="s">
        <v>270</v>
      </c>
      <c r="Q10" s="160"/>
      <c r="R10" s="155" t="s">
        <v>196</v>
      </c>
      <c r="S10" s="15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7.5</v>
      </c>
      <c r="F13" s="107"/>
      <c r="G13" s="99">
        <f ca="1">IF($D13="",0,$D13*F13)</f>
        <v>0</v>
      </c>
      <c r="H13" s="122"/>
      <c r="I13" s="99">
        <f ca="1">IF($D13="",0,$D13*H13)</f>
        <v>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>
        <v>7.5</v>
      </c>
      <c r="O13" s="99">
        <f ca="1">IF($D13="",0,$D13*N13)</f>
        <v>1050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t="shared" ref="T13:T76" ca="1" si="1">IF(D13="",0,D13*E13)</f>
        <v>1050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/>
      <c r="M15" s="100">
        <f t="shared" ref="M15" ca="1" si="10">IF($D15="",0,$D15*L15)</f>
        <v>0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/>
      <c r="Q18" s="100">
        <f t="shared" ref="Q18" ca="1" si="27">IF($D18="",0,$D18*P18)</f>
        <v>0</v>
      </c>
      <c r="R18" s="104"/>
      <c r="S18" s="100">
        <f t="shared" ref="S18" ca="1" si="28">IF($D18="",0,$D18*R18)</f>
        <v>0</v>
      </c>
      <c r="T18" s="83">
        <f t="shared" ca="1" si="1"/>
        <v>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">
        <v>8</v>
      </c>
      <c r="D23" s="19">
        <v>60</v>
      </c>
      <c r="E23" s="20">
        <f t="shared" si="2"/>
        <v>36.75</v>
      </c>
      <c r="F23" s="107"/>
      <c r="G23" s="100">
        <f t="shared" si="3"/>
        <v>0</v>
      </c>
      <c r="H23" s="123">
        <v>36.75</v>
      </c>
      <c r="I23" s="100">
        <f t="shared" si="3"/>
        <v>2205</v>
      </c>
      <c r="J23" s="104"/>
      <c r="K23" s="100">
        <f t="shared" ref="K23" si="49">IF($D23="",0,$D23*J23)</f>
        <v>0</v>
      </c>
      <c r="L23" s="104"/>
      <c r="M23" s="100">
        <f t="shared" ref="M23" si="50">IF($D23="",0,$D23*L23)</f>
        <v>0</v>
      </c>
      <c r="N23" s="104"/>
      <c r="O23" s="100">
        <f t="shared" ref="O23" si="51">IF($D23="",0,$D23*N23)</f>
        <v>0</v>
      </c>
      <c r="P23" s="104"/>
      <c r="Q23" s="100">
        <f t="shared" ref="Q23" si="52">IF($D23="",0,$D23*P23)</f>
        <v>0</v>
      </c>
      <c r="R23" s="104"/>
      <c r="S23" s="100">
        <f t="shared" ref="S23" si="53">IF($D23="",0,$D23*R23)</f>
        <v>0</v>
      </c>
      <c r="T23" s="83">
        <f t="shared" si="1"/>
        <v>2205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4.75</v>
      </c>
      <c r="F24" s="107"/>
      <c r="G24" s="100">
        <f t="shared" ca="1" si="3"/>
        <v>0</v>
      </c>
      <c r="H24" s="123">
        <v>4.75</v>
      </c>
      <c r="I24" s="100">
        <f t="shared" ca="1" si="3"/>
        <v>665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665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7.25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>
        <v>7.25</v>
      </c>
      <c r="M25" s="100">
        <f t="shared" ref="M25" ca="1" si="60">IF($D25="",0,$D25*L25)</f>
        <v>855.5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855.5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12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>
        <v>2</v>
      </c>
      <c r="M33" s="100">
        <f t="shared" ref="M33" ca="1" si="100">IF($D33="",0,$D33*L33)</f>
        <v>280</v>
      </c>
      <c r="N33" s="104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>
        <v>10</v>
      </c>
      <c r="S33" s="100">
        <f t="shared" ref="S33" ca="1" si="103">IF($D33="",0,$D33*R33)</f>
        <v>1400</v>
      </c>
      <c r="T33" s="83">
        <f t="shared" ca="1" si="1"/>
        <v>1680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33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/>
      <c r="O35" s="100">
        <f t="shared" ref="O35" si="111">IF($D35="",0,$D35*N35)</f>
        <v>0</v>
      </c>
      <c r="P35" s="104">
        <v>33</v>
      </c>
      <c r="Q35" s="100">
        <f t="shared" ref="Q35" si="112">IF($D35="",0,$D35*P35)</f>
        <v>3300</v>
      </c>
      <c r="R35" s="104"/>
      <c r="S35" s="100">
        <f t="shared" ref="S35" si="113">IF($D35="",0,$D35*R35)</f>
        <v>0</v>
      </c>
      <c r="T35" s="83">
        <f t="shared" si="1"/>
        <v>3300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3</v>
      </c>
      <c r="F39" s="107"/>
      <c r="G39" s="100">
        <f t="shared" ca="1" si="3"/>
        <v>0</v>
      </c>
      <c r="H39" s="123">
        <v>3</v>
      </c>
      <c r="I39" s="100">
        <f t="shared" ca="1" si="3"/>
        <v>420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420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91.5</v>
      </c>
      <c r="F48" s="107"/>
      <c r="G48" s="100">
        <f t="shared" si="3"/>
        <v>0</v>
      </c>
      <c r="H48" s="123">
        <v>91.5</v>
      </c>
      <c r="I48" s="100">
        <f t="shared" si="3"/>
        <v>9150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9150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/>
      <c r="Q49" s="100">
        <f t="shared" ref="Q49" ca="1" si="182">IF($D49="",0,$D49*P49)</f>
        <v>0</v>
      </c>
      <c r="R49" s="104"/>
      <c r="S49" s="100">
        <f t="shared" ref="S49" ca="1" si="183">IF($D49="",0,$D49*R49)</f>
        <v>0</v>
      </c>
      <c r="T49" s="83">
        <f t="shared" ca="1" si="1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41.25</v>
      </c>
      <c r="F52" s="107"/>
      <c r="G52" s="100">
        <f t="shared" si="3"/>
        <v>0</v>
      </c>
      <c r="H52" s="123">
        <v>41.25</v>
      </c>
      <c r="I52" s="100">
        <f t="shared" si="3"/>
        <v>1443.75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1443.75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11.5</v>
      </c>
      <c r="F63" s="107"/>
      <c r="G63" s="100">
        <f t="shared" si="3"/>
        <v>0</v>
      </c>
      <c r="H63" s="123"/>
      <c r="I63" s="100">
        <f t="shared" si="3"/>
        <v>0</v>
      </c>
      <c r="J63" s="104">
        <v>11.5</v>
      </c>
      <c r="K63" s="100">
        <f t="shared" ref="K63" si="249">IF($D63="",0,$D63*J63)</f>
        <v>1150</v>
      </c>
      <c r="L63" s="104"/>
      <c r="M63" s="100">
        <f t="shared" ref="M63" si="250">IF($D63="",0,$D63*L63)</f>
        <v>0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1150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/>
      <c r="M68" s="100">
        <f t="shared" ref="M68" si="275">IF($D68="",0,$D68*L68)</f>
        <v>0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66.25</v>
      </c>
      <c r="F71" s="107"/>
      <c r="G71" s="100">
        <f t="shared" si="3"/>
        <v>0</v>
      </c>
      <c r="H71" s="123">
        <v>66.25</v>
      </c>
      <c r="I71" s="100">
        <f t="shared" si="3"/>
        <v>7817.5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7817.5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/>
      <c r="Q74" s="100">
        <f t="shared" ref="Q74" si="307">IF($D74="",0,$D74*P74)</f>
        <v>0</v>
      </c>
      <c r="R74" s="104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81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2" si="326">F78+H78+J78+L78+N78+P78+R78</f>
        <v>0</v>
      </c>
      <c r="F78" s="75"/>
      <c r="G78" s="100">
        <f t="shared" ref="G78:I81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91" t="s">
        <v>275</v>
      </c>
      <c r="B79" s="14" t="s">
        <v>66</v>
      </c>
      <c r="C79" s="18" t="s">
        <v>9</v>
      </c>
      <c r="D79" s="19">
        <v>35</v>
      </c>
      <c r="E79" s="20">
        <f t="shared" si="326"/>
        <v>82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>
        <v>24</v>
      </c>
      <c r="M79" s="100">
        <f t="shared" ref="M79" si="334">IF($D79="",0,$D79*L79)</f>
        <v>840</v>
      </c>
      <c r="N79" s="104"/>
      <c r="O79" s="100">
        <f t="shared" ref="O79" si="335">IF($D79="",0,$D79*N79)</f>
        <v>0</v>
      </c>
      <c r="P79" s="104">
        <v>58</v>
      </c>
      <c r="Q79" s="100">
        <f t="shared" ref="Q79" si="336">IF($D79="",0,$D79*P79)</f>
        <v>2030</v>
      </c>
      <c r="R79" s="104"/>
      <c r="S79" s="100">
        <f t="shared" ref="S79" si="337">IF($D79="",0,$D79*R79)</f>
        <v>0</v>
      </c>
      <c r="T79" s="83">
        <f t="shared" si="325"/>
        <v>2870</v>
      </c>
    </row>
    <row r="80" spans="1:20" ht="15" customHeight="1" x14ac:dyDescent="0.2">
      <c r="A80" s="91" t="s">
        <v>276</v>
      </c>
      <c r="B80" s="14" t="s">
        <v>66</v>
      </c>
      <c r="C80" s="18" t="s">
        <v>5</v>
      </c>
      <c r="D80" s="19">
        <v>118</v>
      </c>
      <c r="E80" s="20">
        <f t="shared" si="326"/>
        <v>0</v>
      </c>
      <c r="F80" s="75"/>
      <c r="G80" s="100">
        <f t="shared" si="327"/>
        <v>0</v>
      </c>
      <c r="H80" s="104"/>
      <c r="I80" s="100">
        <f t="shared" si="327"/>
        <v>0</v>
      </c>
      <c r="J80" s="104"/>
      <c r="K80" s="100">
        <f t="shared" ref="K80" si="338">IF($D80="",0,$D80*J80)</f>
        <v>0</v>
      </c>
      <c r="L80" s="104"/>
      <c r="M80" s="100">
        <f t="shared" ref="M80" si="339">IF($D80="",0,$D80*L80)</f>
        <v>0</v>
      </c>
      <c r="N80" s="104"/>
      <c r="O80" s="100">
        <f t="shared" ref="O80" si="340">IF($D80="",0,$D80*N80)</f>
        <v>0</v>
      </c>
      <c r="P80" s="104"/>
      <c r="Q80" s="100">
        <f t="shared" ref="Q80" si="341">IF($D80="",0,$D80*P80)</f>
        <v>0</v>
      </c>
      <c r="R80" s="104"/>
      <c r="S80" s="100">
        <f t="shared" ref="S80" si="342">IF($D80="",0,$D80*R80)</f>
        <v>0</v>
      </c>
      <c r="T80" s="83">
        <f t="shared" si="325"/>
        <v>0</v>
      </c>
    </row>
    <row r="81" spans="1:21" ht="15" customHeight="1" x14ac:dyDescent="0.2">
      <c r="A81" s="85"/>
      <c r="D81" s="19"/>
      <c r="E81" s="20">
        <f t="shared" si="326"/>
        <v>0</v>
      </c>
      <c r="F81" s="75"/>
      <c r="G81" s="100">
        <f t="shared" si="327"/>
        <v>0</v>
      </c>
      <c r="H81" s="104"/>
      <c r="I81" s="100">
        <f t="shared" si="327"/>
        <v>0</v>
      </c>
      <c r="J81" s="104"/>
      <c r="K81" s="100">
        <f t="shared" ref="K81" si="343">IF($D81="",0,$D81*J81)</f>
        <v>0</v>
      </c>
      <c r="L81" s="104"/>
      <c r="M81" s="100">
        <f t="shared" ref="M81" si="344">IF($D81="",0,$D81*L81)</f>
        <v>0</v>
      </c>
      <c r="N81" s="104"/>
      <c r="O81" s="100">
        <f t="shared" ref="O81" si="345">IF($D81="",0,$D81*N81)</f>
        <v>0</v>
      </c>
      <c r="P81" s="104"/>
      <c r="Q81" s="100">
        <f t="shared" ref="Q81" si="346">IF($D81="",0,$D81*P81)</f>
        <v>0</v>
      </c>
      <c r="R81" s="104"/>
      <c r="S81" s="100">
        <f t="shared" ref="S81" si="347">IF($D81="",0,$D81*R81)</f>
        <v>0</v>
      </c>
      <c r="T81" s="83">
        <f t="shared" si="325"/>
        <v>0</v>
      </c>
    </row>
    <row r="82" spans="1:21" s="62" customFormat="1" ht="15" customHeight="1" x14ac:dyDescent="0.2">
      <c r="A82" s="86"/>
      <c r="C82" s="63" t="s">
        <v>155</v>
      </c>
      <c r="D82" s="57"/>
      <c r="E82" s="20">
        <f t="shared" si="326"/>
        <v>396.75</v>
      </c>
      <c r="F82" s="76">
        <f>SUM(F12:F81)</f>
        <v>0</v>
      </c>
      <c r="G82" s="77"/>
      <c r="H82" s="76">
        <f>SUM(H12:H81)</f>
        <v>243.5</v>
      </c>
      <c r="I82" s="77"/>
      <c r="J82" s="76">
        <f>SUM(J12:J81)</f>
        <v>11.5</v>
      </c>
      <c r="K82" s="77"/>
      <c r="L82" s="76">
        <f>SUM(L12:L81)</f>
        <v>33.25</v>
      </c>
      <c r="M82" s="77"/>
      <c r="N82" s="76">
        <f>SUM(N12:N81)</f>
        <v>7.5</v>
      </c>
      <c r="O82" s="77"/>
      <c r="P82" s="76">
        <f>SUM(P12:P81)</f>
        <v>91</v>
      </c>
      <c r="Q82" s="77"/>
      <c r="R82" s="76">
        <f>SUM(R12:R81)</f>
        <v>10</v>
      </c>
      <c r="S82" s="77"/>
      <c r="T82" s="77"/>
    </row>
    <row r="83" spans="1:21" ht="4.5" customHeight="1" x14ac:dyDescent="0.2">
      <c r="A83" s="87"/>
      <c r="B83" s="40"/>
      <c r="C83" s="69"/>
      <c r="D83" s="70"/>
      <c r="E83" s="70"/>
      <c r="F83" s="78"/>
      <c r="G83" s="79"/>
      <c r="H83" s="78"/>
      <c r="I83" s="79"/>
      <c r="J83" s="78"/>
      <c r="K83" s="79"/>
      <c r="L83" s="78"/>
      <c r="M83" s="79"/>
      <c r="N83" s="78"/>
      <c r="O83" s="79"/>
      <c r="P83" s="78"/>
      <c r="Q83" s="79"/>
      <c r="R83" s="78"/>
      <c r="S83" s="79"/>
      <c r="T83" s="70"/>
      <c r="U83" s="65"/>
    </row>
    <row r="84" spans="1:21" ht="15" customHeight="1" x14ac:dyDescent="0.2">
      <c r="A84" s="66"/>
      <c r="B84" s="66"/>
      <c r="C84" s="67" t="s">
        <v>156</v>
      </c>
      <c r="D84" s="68"/>
      <c r="E84" s="19"/>
      <c r="F84" s="80"/>
      <c r="G84" s="81">
        <f ca="1">SUM(G12:G83)</f>
        <v>0</v>
      </c>
      <c r="H84" s="80"/>
      <c r="I84" s="81">
        <f ca="1">SUM(I12:I83)</f>
        <v>21701.25</v>
      </c>
      <c r="J84" s="80"/>
      <c r="K84" s="81">
        <f ca="1">SUM(K12:K83)</f>
        <v>1150</v>
      </c>
      <c r="L84" s="80"/>
      <c r="M84" s="81">
        <f ca="1">SUM(M12:M83)</f>
        <v>1975.5</v>
      </c>
      <c r="N84" s="80"/>
      <c r="O84" s="81">
        <f ca="1">SUM(O12:O83)</f>
        <v>1050</v>
      </c>
      <c r="P84" s="80"/>
      <c r="Q84" s="81">
        <f ca="1">SUM(Q12:Q83)</f>
        <v>5330</v>
      </c>
      <c r="R84" s="80"/>
      <c r="S84" s="81">
        <f ca="1">SUM(S12:S83)</f>
        <v>1400</v>
      </c>
      <c r="T84" s="81">
        <f ca="1">SUM(T13:T83)</f>
        <v>32606.75</v>
      </c>
    </row>
    <row r="85" spans="1:21" x14ac:dyDescent="0.2">
      <c r="C85" s="41" t="s">
        <v>25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2">
        <f ca="1">SUBTOTAL(9,T13:T83)</f>
        <v>32606.75</v>
      </c>
    </row>
    <row r="86" spans="1:21" x14ac:dyDescent="0.2">
      <c r="C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</row>
    <row r="87" spans="1:21" x14ac:dyDescent="0.2">
      <c r="A87" s="108"/>
      <c r="T87" s="19"/>
    </row>
    <row r="96" spans="1:21" x14ac:dyDescent="0.2">
      <c r="T96" s="21">
        <f>SUM(T94-T93)</f>
        <v>0</v>
      </c>
    </row>
  </sheetData>
  <autoFilter ref="A12:T8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6"/>
  <sheetViews>
    <sheetView view="pageBreakPreview" zoomScaleNormal="110" zoomScaleSheetLayoutView="100" workbookViewId="0">
      <selection activeCell="W35" sqref="W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26" t="str">
        <f>IF(Vertragsdaten!B6="","",Vertragsdaten!B6)</f>
        <v>EP SIEP</v>
      </c>
      <c r="C4" s="126"/>
      <c r="D4" s="12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54" t="str">
        <f>Vertragsdaten!B8</f>
        <v>070017/000025</v>
      </c>
      <c r="C6" s="154"/>
      <c r="D6" s="15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57">
        <v>42552</v>
      </c>
      <c r="C8" s="158"/>
      <c r="D8" s="15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55" t="s">
        <v>265</v>
      </c>
      <c r="G10" s="159"/>
      <c r="H10" s="155" t="s">
        <v>271</v>
      </c>
      <c r="I10" s="159"/>
      <c r="J10" s="155" t="s">
        <v>267</v>
      </c>
      <c r="K10" s="160"/>
      <c r="L10" s="155" t="s">
        <v>272</v>
      </c>
      <c r="M10" s="160"/>
      <c r="N10" s="155" t="s">
        <v>268</v>
      </c>
      <c r="O10" s="160"/>
      <c r="P10" s="155" t="s">
        <v>270</v>
      </c>
      <c r="Q10" s="160"/>
      <c r="R10" s="155" t="s">
        <v>196</v>
      </c>
      <c r="S10" s="15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11</v>
      </c>
      <c r="F13" s="107"/>
      <c r="G13" s="99">
        <f ca="1">IF($D13="",0,$D13*F13)</f>
        <v>0</v>
      </c>
      <c r="H13" s="122">
        <v>10</v>
      </c>
      <c r="I13" s="99">
        <f ca="1">IF($D13="",0,$D13*H13)</f>
        <v>1400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/>
      <c r="O13" s="99">
        <f ca="1">IF($D13="",0,$D13*N13)</f>
        <v>0</v>
      </c>
      <c r="P13" s="121">
        <v>1</v>
      </c>
      <c r="Q13" s="99">
        <f ca="1">IF($D13="",0,$D13*P13)</f>
        <v>140</v>
      </c>
      <c r="R13" s="121"/>
      <c r="S13" s="99">
        <f ca="1">IF($D13="",0,$D13*R13)</f>
        <v>0</v>
      </c>
      <c r="T13" s="83">
        <f t="shared" ref="T13:T76" ca="1" si="1">IF(D13="",0,D13*E13)</f>
        <v>1540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14.5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>
        <v>14.5</v>
      </c>
      <c r="M15" s="100">
        <f t="shared" ref="M15" ca="1" si="10">IF($D15="",0,$D15*L15)</f>
        <v>1711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1711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30.5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>
        <v>30.5</v>
      </c>
      <c r="Q18" s="100">
        <f t="shared" ref="Q18" ca="1" si="27">IF($D18="",0,$D18*P18)</f>
        <v>4270</v>
      </c>
      <c r="R18" s="104"/>
      <c r="S18" s="100">
        <f t="shared" ref="S18" ca="1" si="28">IF($D18="",0,$D18*R18)</f>
        <v>0</v>
      </c>
      <c r="T18" s="83">
        <f t="shared" ca="1" si="1"/>
        <v>4270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">
        <v>8</v>
      </c>
      <c r="D23" s="19">
        <v>60</v>
      </c>
      <c r="E23" s="20">
        <f t="shared" si="2"/>
        <v>62</v>
      </c>
      <c r="F23" s="107"/>
      <c r="G23" s="100">
        <f t="shared" si="3"/>
        <v>0</v>
      </c>
      <c r="H23" s="123">
        <v>7</v>
      </c>
      <c r="I23" s="100">
        <f t="shared" si="3"/>
        <v>420</v>
      </c>
      <c r="J23" s="104"/>
      <c r="K23" s="100">
        <f t="shared" ref="K23" si="49">IF($D23="",0,$D23*J23)</f>
        <v>0</v>
      </c>
      <c r="L23" s="104">
        <v>1.5</v>
      </c>
      <c r="M23" s="100">
        <f t="shared" ref="M23" si="50">IF($D23="",0,$D23*L23)</f>
        <v>90</v>
      </c>
      <c r="N23" s="104"/>
      <c r="O23" s="100">
        <f t="shared" ref="O23" si="51">IF($D23="",0,$D23*N23)</f>
        <v>0</v>
      </c>
      <c r="P23" s="104">
        <v>53.5</v>
      </c>
      <c r="Q23" s="100">
        <f t="shared" ref="Q23" si="52">IF($D23="",0,$D23*P23)</f>
        <v>3210</v>
      </c>
      <c r="R23" s="104"/>
      <c r="S23" s="100">
        <f t="shared" ref="S23" si="53">IF($D23="",0,$D23*R23)</f>
        <v>0</v>
      </c>
      <c r="T23" s="83">
        <f t="shared" si="1"/>
        <v>3720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55.25</v>
      </c>
      <c r="F24" s="107"/>
      <c r="G24" s="100">
        <f t="shared" ca="1" si="3"/>
        <v>0</v>
      </c>
      <c r="H24" s="123">
        <v>55.25</v>
      </c>
      <c r="I24" s="100">
        <f t="shared" ca="1" si="3"/>
        <v>7735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7735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>
        <v>3</v>
      </c>
      <c r="Q33" s="100">
        <f t="shared" ref="Q33" ca="1" si="102">IF($D33="",0,$D33*P33)</f>
        <v>420</v>
      </c>
      <c r="R33" s="104">
        <v>6</v>
      </c>
      <c r="S33" s="100">
        <f t="shared" ref="S33" ca="1" si="103">IF($D33="",0,$D33*R33)</f>
        <v>840</v>
      </c>
      <c r="T33" s="83">
        <f t="shared" ca="1" si="1"/>
        <v>1260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22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/>
      <c r="O35" s="100">
        <f t="shared" ref="O35" si="111">IF($D35="",0,$D35*N35)</f>
        <v>0</v>
      </c>
      <c r="P35" s="104">
        <v>22</v>
      </c>
      <c r="Q35" s="100">
        <f t="shared" ref="Q35" si="112">IF($D35="",0,$D35*P35)</f>
        <v>2200</v>
      </c>
      <c r="R35" s="104"/>
      <c r="S35" s="100">
        <f t="shared" ref="S35" si="113">IF($D35="",0,$D35*R35)</f>
        <v>0</v>
      </c>
      <c r="T35" s="83">
        <f t="shared" si="1"/>
        <v>2200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17</v>
      </c>
      <c r="F48" s="107"/>
      <c r="G48" s="100">
        <f t="shared" si="3"/>
        <v>0</v>
      </c>
      <c r="H48" s="123">
        <v>17</v>
      </c>
      <c r="I48" s="100">
        <f t="shared" si="3"/>
        <v>1700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1700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/>
      <c r="Q49" s="100">
        <f t="shared" ref="Q49" ca="1" si="182">IF($D49="",0,$D49*P49)</f>
        <v>0</v>
      </c>
      <c r="R49" s="104"/>
      <c r="S49" s="100">
        <f t="shared" ref="S49" ca="1" si="183">IF($D49="",0,$D49*R49)</f>
        <v>0</v>
      </c>
      <c r="T49" s="83">
        <f t="shared" ca="1" si="1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8</v>
      </c>
      <c r="F52" s="107"/>
      <c r="G52" s="100">
        <f t="shared" si="3"/>
        <v>0</v>
      </c>
      <c r="H52" s="123">
        <v>8</v>
      </c>
      <c r="I52" s="100">
        <f t="shared" si="3"/>
        <v>280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280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34</v>
      </c>
      <c r="F63" s="107"/>
      <c r="G63" s="100">
        <f t="shared" si="3"/>
        <v>0</v>
      </c>
      <c r="H63" s="123"/>
      <c r="I63" s="100">
        <f t="shared" si="3"/>
        <v>0</v>
      </c>
      <c r="J63" s="104">
        <v>8.25</v>
      </c>
      <c r="K63" s="100">
        <f t="shared" ref="K63" si="249">IF($D63="",0,$D63*J63)</f>
        <v>825</v>
      </c>
      <c r="L63" s="104">
        <v>25.75</v>
      </c>
      <c r="M63" s="100">
        <f t="shared" ref="M63" si="250">IF($D63="",0,$D63*L63)</f>
        <v>2575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3400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55.75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>
        <v>55.75</v>
      </c>
      <c r="M68" s="100">
        <f t="shared" ref="M68" si="275">IF($D68="",0,$D68*L68)</f>
        <v>3345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3345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72.5</v>
      </c>
      <c r="F71" s="107"/>
      <c r="G71" s="100">
        <f t="shared" si="3"/>
        <v>0</v>
      </c>
      <c r="H71" s="123">
        <v>72.5</v>
      </c>
      <c r="I71" s="100">
        <f t="shared" si="3"/>
        <v>8555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8555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0.5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>
        <v>0.5</v>
      </c>
      <c r="Q74" s="100">
        <f t="shared" ref="Q74" si="307">IF($D74="",0,$D74*P74)</f>
        <v>50</v>
      </c>
      <c r="R74" s="104"/>
      <c r="S74" s="100">
        <f t="shared" ref="S74" si="308">IF($D74="",0,$D74*R74)</f>
        <v>0</v>
      </c>
      <c r="T74" s="83">
        <f t="shared" si="1"/>
        <v>50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81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2" si="326">F78+H78+J78+L78+N78+P78+R78</f>
        <v>0</v>
      </c>
      <c r="F78" s="75"/>
      <c r="G78" s="100">
        <f t="shared" ref="G78:I81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91" t="s">
        <v>275</v>
      </c>
      <c r="B79" s="14" t="s">
        <v>66</v>
      </c>
      <c r="C79" s="18" t="s">
        <v>9</v>
      </c>
      <c r="D79" s="19">
        <v>35</v>
      </c>
      <c r="E79" s="20">
        <f t="shared" si="326"/>
        <v>22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>
        <v>18.5</v>
      </c>
      <c r="M79" s="100">
        <f t="shared" ref="M79" si="334">IF($D79="",0,$D79*L79)</f>
        <v>647.5</v>
      </c>
      <c r="N79" s="104"/>
      <c r="O79" s="100">
        <f t="shared" ref="O79" si="335">IF($D79="",0,$D79*N79)</f>
        <v>0</v>
      </c>
      <c r="P79" s="104">
        <v>3.5</v>
      </c>
      <c r="Q79" s="100">
        <f t="shared" ref="Q79" si="336">IF($D79="",0,$D79*P79)</f>
        <v>122.5</v>
      </c>
      <c r="R79" s="104"/>
      <c r="S79" s="100">
        <f t="shared" ref="S79" si="337">IF($D79="",0,$D79*R79)</f>
        <v>0</v>
      </c>
      <c r="T79" s="83">
        <f t="shared" si="325"/>
        <v>770</v>
      </c>
    </row>
    <row r="80" spans="1:20" ht="15" customHeight="1" x14ac:dyDescent="0.2">
      <c r="A80" s="91" t="s">
        <v>276</v>
      </c>
      <c r="B80" s="14" t="s">
        <v>66</v>
      </c>
      <c r="C80" s="18" t="s">
        <v>5</v>
      </c>
      <c r="D80" s="19">
        <v>118</v>
      </c>
      <c r="E80" s="20">
        <f t="shared" si="326"/>
        <v>4</v>
      </c>
      <c r="F80" s="75"/>
      <c r="G80" s="100">
        <f t="shared" si="327"/>
        <v>0</v>
      </c>
      <c r="H80" s="104">
        <v>4</v>
      </c>
      <c r="I80" s="100">
        <f t="shared" si="327"/>
        <v>472</v>
      </c>
      <c r="J80" s="104"/>
      <c r="K80" s="100">
        <f t="shared" ref="K80" si="338">IF($D80="",0,$D80*J80)</f>
        <v>0</v>
      </c>
      <c r="L80" s="104"/>
      <c r="M80" s="100">
        <f t="shared" ref="M80" si="339">IF($D80="",0,$D80*L80)</f>
        <v>0</v>
      </c>
      <c r="N80" s="104"/>
      <c r="O80" s="100">
        <f t="shared" ref="O80" si="340">IF($D80="",0,$D80*N80)</f>
        <v>0</v>
      </c>
      <c r="P80" s="104"/>
      <c r="Q80" s="100">
        <f t="shared" ref="Q80" si="341">IF($D80="",0,$D80*P80)</f>
        <v>0</v>
      </c>
      <c r="R80" s="104"/>
      <c r="S80" s="100">
        <f t="shared" ref="S80" si="342">IF($D80="",0,$D80*R80)</f>
        <v>0</v>
      </c>
      <c r="T80" s="83">
        <f t="shared" si="325"/>
        <v>472</v>
      </c>
    </row>
    <row r="81" spans="1:21" ht="15" customHeight="1" x14ac:dyDescent="0.2">
      <c r="A81" s="85"/>
      <c r="D81" s="19"/>
      <c r="E81" s="20">
        <f t="shared" si="326"/>
        <v>0</v>
      </c>
      <c r="F81" s="75"/>
      <c r="G81" s="100">
        <f t="shared" si="327"/>
        <v>0</v>
      </c>
      <c r="H81" s="104"/>
      <c r="I81" s="100">
        <f t="shared" si="327"/>
        <v>0</v>
      </c>
      <c r="J81" s="104"/>
      <c r="K81" s="100">
        <f t="shared" ref="K81" si="343">IF($D81="",0,$D81*J81)</f>
        <v>0</v>
      </c>
      <c r="L81" s="104"/>
      <c r="M81" s="100">
        <f t="shared" ref="M81" si="344">IF($D81="",0,$D81*L81)</f>
        <v>0</v>
      </c>
      <c r="N81" s="104"/>
      <c r="O81" s="100">
        <f t="shared" ref="O81" si="345">IF($D81="",0,$D81*N81)</f>
        <v>0</v>
      </c>
      <c r="P81" s="104"/>
      <c r="Q81" s="100">
        <f t="shared" ref="Q81" si="346">IF($D81="",0,$D81*P81)</f>
        <v>0</v>
      </c>
      <c r="R81" s="104"/>
      <c r="S81" s="100">
        <f t="shared" ref="S81" si="347">IF($D81="",0,$D81*R81)</f>
        <v>0</v>
      </c>
      <c r="T81" s="83">
        <f t="shared" si="325"/>
        <v>0</v>
      </c>
    </row>
    <row r="82" spans="1:21" s="62" customFormat="1" ht="15" customHeight="1" x14ac:dyDescent="0.2">
      <c r="A82" s="86"/>
      <c r="C82" s="63" t="s">
        <v>155</v>
      </c>
      <c r="D82" s="57"/>
      <c r="E82" s="20">
        <f t="shared" si="326"/>
        <v>418</v>
      </c>
      <c r="F82" s="76">
        <f>SUM(F12:F81)</f>
        <v>0</v>
      </c>
      <c r="G82" s="77"/>
      <c r="H82" s="76">
        <f>SUM(H12:H81)</f>
        <v>173.75</v>
      </c>
      <c r="I82" s="77"/>
      <c r="J82" s="76">
        <f>SUM(J12:J81)</f>
        <v>8.25</v>
      </c>
      <c r="K82" s="77"/>
      <c r="L82" s="76">
        <f>SUM(L12:L81)</f>
        <v>116</v>
      </c>
      <c r="M82" s="77"/>
      <c r="N82" s="76">
        <f>SUM(N12:N81)</f>
        <v>0</v>
      </c>
      <c r="O82" s="77"/>
      <c r="P82" s="76">
        <f>SUM(P12:P81)</f>
        <v>114</v>
      </c>
      <c r="Q82" s="77"/>
      <c r="R82" s="76">
        <f>SUM(R12:R81)</f>
        <v>6</v>
      </c>
      <c r="S82" s="77"/>
      <c r="T82" s="77"/>
    </row>
    <row r="83" spans="1:21" ht="4.5" customHeight="1" x14ac:dyDescent="0.2">
      <c r="A83" s="87"/>
      <c r="B83" s="40"/>
      <c r="C83" s="69"/>
      <c r="D83" s="70"/>
      <c r="E83" s="70"/>
      <c r="F83" s="78"/>
      <c r="G83" s="79"/>
      <c r="H83" s="78"/>
      <c r="I83" s="79"/>
      <c r="J83" s="78"/>
      <c r="K83" s="79"/>
      <c r="L83" s="78"/>
      <c r="M83" s="79"/>
      <c r="N83" s="78"/>
      <c r="O83" s="79"/>
      <c r="P83" s="78"/>
      <c r="Q83" s="79"/>
      <c r="R83" s="78"/>
      <c r="S83" s="79"/>
      <c r="T83" s="70"/>
      <c r="U83" s="65"/>
    </row>
    <row r="84" spans="1:21" ht="15" customHeight="1" x14ac:dyDescent="0.2">
      <c r="A84" s="66"/>
      <c r="B84" s="66"/>
      <c r="C84" s="67" t="s">
        <v>156</v>
      </c>
      <c r="D84" s="68"/>
      <c r="E84" s="19"/>
      <c r="F84" s="80"/>
      <c r="G84" s="81">
        <f ca="1">SUM(G12:G83)</f>
        <v>0</v>
      </c>
      <c r="H84" s="80"/>
      <c r="I84" s="81">
        <f ca="1">SUM(I12:I83)</f>
        <v>20562</v>
      </c>
      <c r="J84" s="80"/>
      <c r="K84" s="81">
        <f ca="1">SUM(K12:K83)</f>
        <v>825</v>
      </c>
      <c r="L84" s="80"/>
      <c r="M84" s="81">
        <f ca="1">SUM(M12:M83)</f>
        <v>8368.5</v>
      </c>
      <c r="N84" s="80"/>
      <c r="O84" s="81">
        <f ca="1">SUM(O12:O83)</f>
        <v>0</v>
      </c>
      <c r="P84" s="80"/>
      <c r="Q84" s="81">
        <f ca="1">SUM(Q12:Q83)</f>
        <v>10412.5</v>
      </c>
      <c r="R84" s="80"/>
      <c r="S84" s="81">
        <f ca="1">SUM(S12:S83)</f>
        <v>840</v>
      </c>
      <c r="T84" s="81">
        <f ca="1">SUM(T13:T83)</f>
        <v>41008</v>
      </c>
    </row>
    <row r="85" spans="1:21" x14ac:dyDescent="0.2">
      <c r="C85" s="41" t="s">
        <v>25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2">
        <f ca="1">SUBTOTAL(9,T13:T83)</f>
        <v>41008</v>
      </c>
    </row>
    <row r="86" spans="1:21" x14ac:dyDescent="0.2">
      <c r="C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</row>
    <row r="87" spans="1:21" x14ac:dyDescent="0.2">
      <c r="A87" s="108"/>
      <c r="T87" s="19"/>
    </row>
    <row r="96" spans="1:21" x14ac:dyDescent="0.2">
      <c r="T96" s="21">
        <f>SUM(T94-T93)</f>
        <v>0</v>
      </c>
    </row>
  </sheetData>
  <autoFilter ref="A12:T8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84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19</vt:i4>
      </vt:variant>
    </vt:vector>
  </HeadingPairs>
  <TitlesOfParts>
    <vt:vector size="33" baseType="lpstr">
      <vt:lpstr>Vertragsdaten</vt:lpstr>
      <vt:lpstr>MA-Liste</vt:lpstr>
      <vt:lpstr>Januar 2016</vt:lpstr>
      <vt:lpstr>Februar 2016</vt:lpstr>
      <vt:lpstr>März 2016</vt:lpstr>
      <vt:lpstr>April 2016</vt:lpstr>
      <vt:lpstr>Mai 2016</vt:lpstr>
      <vt:lpstr>Juni 2016</vt:lpstr>
      <vt:lpstr>Juli2016</vt:lpstr>
      <vt:lpstr>August2016</vt:lpstr>
      <vt:lpstr>Zusammenstellung</vt:lpstr>
      <vt:lpstr>Zusammenstellung 1_30'000.00</vt:lpstr>
      <vt:lpstr>Tabelle1</vt:lpstr>
      <vt:lpstr>Tabelle2</vt:lpstr>
      <vt:lpstr>Ansätze</vt:lpstr>
      <vt:lpstr>'April 2016'!Druckbereich</vt:lpstr>
      <vt:lpstr>August2016!Druckbereich</vt:lpstr>
      <vt:lpstr>'Februar 2016'!Druckbereich</vt:lpstr>
      <vt:lpstr>'Januar 2016'!Druckbereich</vt:lpstr>
      <vt:lpstr>Juli2016!Druckbereich</vt:lpstr>
      <vt:lpstr>'Juni 2016'!Druckbereich</vt:lpstr>
      <vt:lpstr>'Mai 2016'!Druckbereich</vt:lpstr>
      <vt:lpstr>'MA-Liste'!Druckbereich</vt:lpstr>
      <vt:lpstr>'März 2016'!Druckbereich</vt:lpstr>
      <vt:lpstr>Vertragsdaten!Druckbereich</vt:lpstr>
      <vt:lpstr>Zusammenstellung!Druckbereich</vt:lpstr>
      <vt:lpstr>'Zusammenstellung 1_30''000.00'!Druckbereich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Beuret Agnès</cp:lastModifiedBy>
  <cp:lastPrinted>2016-09-21T09:22:40Z</cp:lastPrinted>
  <dcterms:created xsi:type="dcterms:W3CDTF">2007-03-30T06:50:04Z</dcterms:created>
  <dcterms:modified xsi:type="dcterms:W3CDTF">2016-09-21T09:51:26Z</dcterms:modified>
</cp:coreProperties>
</file>