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2_Nachträge\NO xx SABA Mumpf\"/>
    </mc:Choice>
  </mc:AlternateContent>
  <bookViews>
    <workbookView xWindow="28680" yWindow="-120" windowWidth="29040" windowHeight="16440" activeTab="1"/>
  </bookViews>
  <sheets>
    <sheet name="leer" sheetId="1" r:id="rId1"/>
    <sheet name="IG" sheetId="6" r:id="rId2"/>
    <sheet name="Gesamtzusammenstellung" sheetId="7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7" l="1"/>
  <c r="C18" i="7"/>
  <c r="C17" i="7"/>
  <c r="C16" i="7"/>
  <c r="D76" i="6" l="1"/>
  <c r="D72" i="6"/>
  <c r="D67" i="6"/>
  <c r="D70" i="6"/>
  <c r="D52" i="6"/>
  <c r="D50" i="6"/>
  <c r="D34" i="6"/>
  <c r="D33" i="6"/>
  <c r="D14" i="6"/>
  <c r="D13" i="6" l="1"/>
  <c r="D9" i="7" l="1"/>
  <c r="B33" i="7" s="1"/>
  <c r="D6" i="7"/>
  <c r="D11" i="7"/>
  <c r="B34" i="7" s="1"/>
  <c r="D10" i="7"/>
  <c r="E10" i="7" s="1"/>
  <c r="D63" i="6"/>
  <c r="D64" i="6"/>
  <c r="D26" i="6"/>
  <c r="D8" i="7" l="1"/>
  <c r="D7" i="7"/>
  <c r="D5" i="7"/>
  <c r="B31" i="7" s="1"/>
  <c r="D4" i="7"/>
  <c r="B30" i="7" s="1"/>
  <c r="B32" i="7" l="1"/>
  <c r="B35" i="7" s="1"/>
  <c r="E7" i="7"/>
  <c r="E4" i="7"/>
  <c r="E5" i="7"/>
  <c r="E8" i="7"/>
  <c r="E11" i="7"/>
  <c r="E9" i="7" l="1"/>
  <c r="E6" i="7"/>
  <c r="D78" i="6" l="1"/>
  <c r="E76" i="6"/>
  <c r="E75" i="6"/>
  <c r="E74" i="6"/>
  <c r="E73" i="6"/>
  <c r="E72" i="6"/>
  <c r="E71" i="6"/>
  <c r="E70" i="6"/>
  <c r="D58" i="6"/>
  <c r="E56" i="6"/>
  <c r="E55" i="6"/>
  <c r="E54" i="6"/>
  <c r="E53" i="6"/>
  <c r="E52" i="6"/>
  <c r="E51" i="6"/>
  <c r="E50" i="6"/>
  <c r="D47" i="6"/>
  <c r="D40" i="6"/>
  <c r="E38" i="6"/>
  <c r="E37" i="6"/>
  <c r="E36" i="6"/>
  <c r="E35" i="6"/>
  <c r="E34" i="6"/>
  <c r="E33" i="6"/>
  <c r="E32" i="6"/>
  <c r="D29" i="6"/>
  <c r="D13" i="7"/>
  <c r="C24" i="7"/>
  <c r="D22" i="7"/>
  <c r="D21" i="7"/>
  <c r="D20" i="7"/>
  <c r="D19" i="7"/>
  <c r="D18" i="7"/>
  <c r="D17" i="7"/>
  <c r="D16" i="7"/>
  <c r="E13" i="7"/>
  <c r="D10" i="6"/>
  <c r="E78" i="6" l="1"/>
  <c r="E58" i="6"/>
  <c r="E40" i="6"/>
  <c r="D24" i="7"/>
  <c r="E16" i="6"/>
  <c r="E18" i="6" l="1"/>
  <c r="E19" i="6" l="1"/>
  <c r="E17" i="6"/>
  <c r="E15" i="6"/>
  <c r="E14" i="6"/>
  <c r="D21" i="6" l="1"/>
  <c r="D80" i="6" s="1"/>
  <c r="E13" i="6"/>
  <c r="E21" i="6" s="1"/>
  <c r="E80" i="6" s="1"/>
</calcChain>
</file>

<file path=xl/sharedStrings.xml><?xml version="1.0" encoding="utf-8"?>
<sst xmlns="http://schemas.openxmlformats.org/spreadsheetml/2006/main" count="144" uniqueCount="38">
  <si>
    <t>C. Fuchs</t>
  </si>
  <si>
    <t>D. Spieler</t>
  </si>
  <si>
    <t>M. Wagner</t>
  </si>
  <si>
    <t>Total</t>
  </si>
  <si>
    <t>Mitarbeiter</t>
  </si>
  <si>
    <t>Hon.-Kat.</t>
  </si>
  <si>
    <t>D</t>
  </si>
  <si>
    <t>B</t>
  </si>
  <si>
    <t>C</t>
  </si>
  <si>
    <t>Hon.-Kat B</t>
  </si>
  <si>
    <t>Hon.-Kat C</t>
  </si>
  <si>
    <t>Hon.-Kat D</t>
  </si>
  <si>
    <t>Hon.-Kat F</t>
  </si>
  <si>
    <t>Hon.-Kat 1/2G</t>
  </si>
  <si>
    <t>Std.</t>
  </si>
  <si>
    <t>CHF</t>
  </si>
  <si>
    <t>Gesamttotal</t>
  </si>
  <si>
    <t>Hon.-Kat 3/4G</t>
  </si>
  <si>
    <t>Aufwand SABA Mumpf</t>
  </si>
  <si>
    <t>Aufwand AeBo SABA Mumpf</t>
  </si>
  <si>
    <t>Hon.-Kat E</t>
  </si>
  <si>
    <t>D. Martin</t>
  </si>
  <si>
    <t>C. Hardmeyer</t>
  </si>
  <si>
    <t>3/4 G</t>
  </si>
  <si>
    <t>Ansatz</t>
  </si>
  <si>
    <t>Betrag</t>
  </si>
  <si>
    <t>PL</t>
  </si>
  <si>
    <t>PL Stv.</t>
  </si>
  <si>
    <t>ING</t>
  </si>
  <si>
    <t>Z/K</t>
  </si>
  <si>
    <t>Z/K Lehrling</t>
  </si>
  <si>
    <t>Aufwand J+S SABA Mumpf</t>
  </si>
  <si>
    <t>PL Stv</t>
  </si>
  <si>
    <t>Aufwand Leipert SABA Mumpf</t>
  </si>
  <si>
    <t>Aufwand Holinger SABA Mumpf</t>
  </si>
  <si>
    <t>M. Mendoza</t>
  </si>
  <si>
    <t>R. Meyer</t>
  </si>
  <si>
    <t>1/2G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</si>
</sst>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2" borderId="1" xfId="0" applyFill="1" applyBorder="1" applyAlignment="1">
      <alignment vertical="top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1" fillId="2" borderId="2" xfId="0" applyFon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4" fontId="1" fillId="2" borderId="6" xfId="0" applyNumberFormat="1" applyFont="1" applyFill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7" xfId="0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4" fontId="1" fillId="3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4" fontId="1" fillId="0" borderId="0" xfId="0" applyNumberFormat="1" applyFont="1" applyFill="1" applyAlignment="1">
      <alignment vertical="center"/>
    </xf>
    <xf numFmtId="4" fontId="0" fillId="0" borderId="3" xfId="0" applyNumberFormat="1" applyBorder="1" applyAlignment="1">
      <alignment vertical="center"/>
    </xf>
    <xf numFmtId="4" fontId="0" fillId="0" borderId="4" xfId="0" applyNumberFormat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4" fontId="0" fillId="2" borderId="5" xfId="0" applyNumberFormat="1" applyFill="1" applyBorder="1" applyAlignment="1">
      <alignment vertical="center"/>
    </xf>
    <xf numFmtId="0" fontId="0" fillId="2" borderId="1" xfId="0" applyFill="1" applyBorder="1" applyAlignment="1">
      <alignment horizontal="center" vertical="top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542925</xdr:colOff>
      <xdr:row>1</xdr:row>
      <xdr:rowOff>133349</xdr:rowOff>
    </xdr:from>
    <xdr:to>
      <xdr:col>6</xdr:col>
      <xdr:colOff>266700</xdr:colOff>
      <xdr:row>8</xdr:row>
      <xdr:rowOff>114300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42925" y="295274"/>
          <a:ext cx="4295775" cy="11144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CH" sz="1400">
              <a:solidFill>
                <a:srgbClr val="FF0000"/>
              </a:solidFill>
            </a:rPr>
            <a:t>Vorlage A4 Hochformat</a:t>
          </a:r>
        </a:p>
        <a:p>
          <a:pPr algn="ctr"/>
          <a:r>
            <a:rPr lang="de-CH" sz="1400">
              <a:solidFill>
                <a:srgbClr val="FF0000"/>
              </a:solidFill>
            </a:rPr>
            <a:t>Die voreingestellten Kopf- und Fusszeilen sind </a:t>
          </a:r>
          <a:r>
            <a:rPr lang="de-CH" sz="1400" baseline="0">
              <a:solidFill>
                <a:srgbClr val="FF0000"/>
              </a:solidFill>
            </a:rPr>
            <a:t>nur in der Seitenansicht sichtbar!</a:t>
          </a:r>
          <a:endParaRPr lang="de-CH" sz="1400">
            <a:solidFill>
              <a:srgbClr val="FF0000"/>
            </a:solidFill>
          </a:endParaRP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44" sqref="E44"/>
    </sheetView>
  </sheetViews>
  <sheetFormatPr baseColWidth="10" defaultRowHeight="12.75" x14ac:dyDescent="0.2"/>
  <sheetData/>
  <pageMargins left="0.70866141732283472" right="0.70866141732283472" top="0.86614173228346458" bottom="0.70866141732283472" header="0.39370078740157483" footer="0.31496062992125984"/>
  <pageSetup paperSize="9" orientation="portrait" r:id="rId1"/>
  <headerFooter>
    <oddHeader>&amp;R&amp;G</oddHeader>
    <oddFooter>&amp;L&amp;9&amp;F&amp;R&amp;9Seite &amp;P von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80"/>
  <sheetViews>
    <sheetView tabSelected="1" zoomScaleNormal="100" workbookViewId="0">
      <selection activeCell="E2" sqref="E2"/>
    </sheetView>
  </sheetViews>
  <sheetFormatPr baseColWidth="10" defaultRowHeight="12.75" x14ac:dyDescent="0.2"/>
  <cols>
    <col min="1" max="1" width="11.42578125" style="2"/>
    <col min="2" max="2" width="13.7109375" style="2" bestFit="1" customWidth="1"/>
    <col min="3" max="3" width="14.85546875" style="2" customWidth="1"/>
    <col min="4" max="6" width="15" style="2" customWidth="1"/>
    <col min="7" max="16384" width="11.42578125" style="2"/>
  </cols>
  <sheetData>
    <row r="1" spans="2:6" ht="24.75" customHeight="1" x14ac:dyDescent="0.2">
      <c r="B1" s="5" t="s">
        <v>19</v>
      </c>
    </row>
    <row r="2" spans="2:6" s="1" customFormat="1" x14ac:dyDescent="0.2">
      <c r="B2" s="8" t="s">
        <v>4</v>
      </c>
      <c r="C2" s="8" t="s">
        <v>5</v>
      </c>
      <c r="D2" s="24" t="s">
        <v>14</v>
      </c>
      <c r="E2" s="21"/>
      <c r="F2" s="22"/>
    </row>
    <row r="3" spans="2:6" ht="15" customHeight="1" x14ac:dyDescent="0.2">
      <c r="B3" s="6" t="s">
        <v>26</v>
      </c>
      <c r="C3" s="9" t="s">
        <v>7</v>
      </c>
      <c r="D3" s="6">
        <v>110</v>
      </c>
      <c r="E3" s="17" t="s">
        <v>0</v>
      </c>
      <c r="F3" s="18"/>
    </row>
    <row r="4" spans="2:6" ht="15" customHeight="1" x14ac:dyDescent="0.2">
      <c r="B4" s="7" t="s">
        <v>28</v>
      </c>
      <c r="C4" s="10" t="s">
        <v>7</v>
      </c>
      <c r="D4" s="7">
        <v>100</v>
      </c>
      <c r="E4" s="17" t="s">
        <v>1</v>
      </c>
      <c r="F4" s="18"/>
    </row>
    <row r="5" spans="2:6" ht="15" customHeight="1" x14ac:dyDescent="0.2">
      <c r="B5" s="7" t="s">
        <v>28</v>
      </c>
      <c r="C5" s="10" t="s">
        <v>8</v>
      </c>
      <c r="D5" s="7">
        <v>185</v>
      </c>
      <c r="E5" s="17" t="s">
        <v>21</v>
      </c>
      <c r="F5" s="18"/>
    </row>
    <row r="6" spans="2:6" ht="15" customHeight="1" x14ac:dyDescent="0.2">
      <c r="B6" s="7" t="s">
        <v>28</v>
      </c>
      <c r="C6" s="10" t="s">
        <v>8</v>
      </c>
      <c r="D6" s="7">
        <v>180</v>
      </c>
      <c r="E6" s="17" t="s">
        <v>35</v>
      </c>
      <c r="F6" s="18"/>
    </row>
    <row r="7" spans="2:6" ht="15" customHeight="1" x14ac:dyDescent="0.2">
      <c r="B7" s="7" t="s">
        <v>29</v>
      </c>
      <c r="C7" s="10" t="s">
        <v>6</v>
      </c>
      <c r="D7" s="7">
        <v>390</v>
      </c>
      <c r="E7" s="17" t="s">
        <v>22</v>
      </c>
      <c r="F7" s="18"/>
    </row>
    <row r="8" spans="2:6" ht="15" customHeight="1" x14ac:dyDescent="0.2">
      <c r="B8" s="7" t="s">
        <v>29</v>
      </c>
      <c r="C8" s="10" t="s">
        <v>6</v>
      </c>
      <c r="D8" s="7">
        <v>125</v>
      </c>
      <c r="E8" s="17" t="s">
        <v>36</v>
      </c>
      <c r="F8" s="18"/>
    </row>
    <row r="9" spans="2:6" ht="15" customHeight="1" x14ac:dyDescent="0.2">
      <c r="B9" s="7" t="s">
        <v>29</v>
      </c>
      <c r="C9" s="10" t="s">
        <v>23</v>
      </c>
      <c r="D9" s="7">
        <v>300</v>
      </c>
      <c r="E9" s="17" t="s">
        <v>2</v>
      </c>
      <c r="F9" s="18"/>
    </row>
    <row r="10" spans="2:6" ht="15" customHeight="1" x14ac:dyDescent="0.2">
      <c r="B10" s="3" t="s">
        <v>3</v>
      </c>
      <c r="C10" s="3"/>
      <c r="D10" s="4">
        <f>SUM(D3:D9)</f>
        <v>1390</v>
      </c>
      <c r="E10" s="19"/>
      <c r="F10" s="20"/>
    </row>
    <row r="12" spans="2:6" x14ac:dyDescent="0.2">
      <c r="C12" s="13" t="s">
        <v>15</v>
      </c>
      <c r="D12" s="13" t="s">
        <v>14</v>
      </c>
      <c r="E12" s="13" t="s">
        <v>15</v>
      </c>
      <c r="F12" s="13"/>
    </row>
    <row r="13" spans="2:6" x14ac:dyDescent="0.2">
      <c r="B13" s="2" t="s">
        <v>9</v>
      </c>
      <c r="C13" s="11">
        <v>122</v>
      </c>
      <c r="D13" s="12">
        <f>D3+D4</f>
        <v>210</v>
      </c>
      <c r="E13" s="12">
        <f>C13*D13</f>
        <v>25620</v>
      </c>
    </row>
    <row r="14" spans="2:6" x14ac:dyDescent="0.2">
      <c r="B14" s="2" t="s">
        <v>10</v>
      </c>
      <c r="C14" s="11">
        <v>95</v>
      </c>
      <c r="D14" s="12">
        <f>D5+D6</f>
        <v>365</v>
      </c>
      <c r="E14" s="12">
        <f t="shared" ref="E14:E19" si="0">C14*D14</f>
        <v>34675</v>
      </c>
    </row>
    <row r="15" spans="2:6" x14ac:dyDescent="0.2">
      <c r="B15" s="2" t="s">
        <v>11</v>
      </c>
      <c r="C15" s="11">
        <v>86</v>
      </c>
      <c r="D15" s="12">
        <v>515</v>
      </c>
      <c r="E15" s="12">
        <f t="shared" si="0"/>
        <v>44290</v>
      </c>
    </row>
    <row r="16" spans="2:6" x14ac:dyDescent="0.2">
      <c r="B16" s="2" t="s">
        <v>20</v>
      </c>
      <c r="C16" s="11">
        <v>62</v>
      </c>
      <c r="D16" s="12"/>
      <c r="E16" s="12">
        <f t="shared" ref="E16" si="1">C16*D16</f>
        <v>0</v>
      </c>
    </row>
    <row r="17" spans="2:6" x14ac:dyDescent="0.2">
      <c r="B17" s="2" t="s">
        <v>12</v>
      </c>
      <c r="C17" s="11">
        <v>50</v>
      </c>
      <c r="D17" s="12"/>
      <c r="E17" s="12">
        <f t="shared" si="0"/>
        <v>0</v>
      </c>
    </row>
    <row r="18" spans="2:6" x14ac:dyDescent="0.2">
      <c r="B18" s="2" t="s">
        <v>17</v>
      </c>
      <c r="C18" s="11">
        <v>6</v>
      </c>
      <c r="D18" s="12">
        <v>300</v>
      </c>
      <c r="E18" s="12">
        <f t="shared" ref="E18" si="2">C18*D18</f>
        <v>1800</v>
      </c>
    </row>
    <row r="19" spans="2:6" x14ac:dyDescent="0.2">
      <c r="B19" s="2" t="s">
        <v>13</v>
      </c>
      <c r="C19" s="11">
        <v>4</v>
      </c>
      <c r="D19" s="12"/>
      <c r="E19" s="12">
        <f t="shared" si="0"/>
        <v>0</v>
      </c>
    </row>
    <row r="21" spans="2:6" x14ac:dyDescent="0.2">
      <c r="B21" s="25" t="s">
        <v>3</v>
      </c>
      <c r="C21" s="26"/>
      <c r="D21" s="27">
        <f>SUM(D13:D19)</f>
        <v>1390</v>
      </c>
      <c r="E21" s="27">
        <f>SUM(E13:E19)</f>
        <v>106385</v>
      </c>
      <c r="F21" s="11"/>
    </row>
    <row r="24" spans="2:6" ht="24.75" customHeight="1" x14ac:dyDescent="0.2">
      <c r="B24" s="5" t="s">
        <v>31</v>
      </c>
    </row>
    <row r="25" spans="2:6" s="1" customFormat="1" x14ac:dyDescent="0.2">
      <c r="B25" s="8" t="s">
        <v>4</v>
      </c>
      <c r="C25" s="8" t="s">
        <v>5</v>
      </c>
      <c r="D25" s="24" t="s">
        <v>14</v>
      </c>
      <c r="E25" s="21"/>
      <c r="F25" s="22"/>
    </row>
    <row r="26" spans="2:6" ht="15" customHeight="1" x14ac:dyDescent="0.2">
      <c r="B26" s="6" t="s">
        <v>32</v>
      </c>
      <c r="C26" s="9" t="s">
        <v>8</v>
      </c>
      <c r="D26" s="6">
        <f>30+20</f>
        <v>50</v>
      </c>
      <c r="E26" s="17"/>
      <c r="F26" s="18"/>
    </row>
    <row r="27" spans="2:6" ht="15" customHeight="1" x14ac:dyDescent="0.2">
      <c r="B27" s="7" t="s">
        <v>28</v>
      </c>
      <c r="C27" s="10" t="s">
        <v>8</v>
      </c>
      <c r="D27" s="7">
        <v>15</v>
      </c>
      <c r="E27" s="17"/>
      <c r="F27" s="18"/>
    </row>
    <row r="28" spans="2:6" ht="15" customHeight="1" x14ac:dyDescent="0.2">
      <c r="B28" s="7" t="s">
        <v>29</v>
      </c>
      <c r="C28" s="10" t="s">
        <v>6</v>
      </c>
      <c r="D28" s="7">
        <v>15</v>
      </c>
      <c r="E28" s="17"/>
      <c r="F28" s="18"/>
    </row>
    <row r="29" spans="2:6" ht="15" customHeight="1" x14ac:dyDescent="0.2">
      <c r="B29" s="3" t="s">
        <v>3</v>
      </c>
      <c r="C29" s="3"/>
      <c r="D29" s="4">
        <f>SUM(D26:D28)</f>
        <v>80</v>
      </c>
      <c r="E29" s="19"/>
      <c r="F29" s="20"/>
    </row>
    <row r="31" spans="2:6" x14ac:dyDescent="0.2">
      <c r="C31" s="13" t="s">
        <v>15</v>
      </c>
      <c r="D31" s="13" t="s">
        <v>14</v>
      </c>
      <c r="E31" s="13" t="s">
        <v>15</v>
      </c>
      <c r="F31" s="13"/>
    </row>
    <row r="32" spans="2:6" x14ac:dyDescent="0.2">
      <c r="B32" s="2" t="s">
        <v>9</v>
      </c>
      <c r="C32" s="11">
        <v>122</v>
      </c>
      <c r="D32" s="12"/>
      <c r="E32" s="12">
        <f>C32*D32</f>
        <v>0</v>
      </c>
    </row>
    <row r="33" spans="2:6" x14ac:dyDescent="0.2">
      <c r="B33" s="2" t="s">
        <v>10</v>
      </c>
      <c r="C33" s="11">
        <v>95</v>
      </c>
      <c r="D33" s="12">
        <f>D26+D27</f>
        <v>65</v>
      </c>
      <c r="E33" s="12">
        <f t="shared" ref="E33:E38" si="3">C33*D33</f>
        <v>6175</v>
      </c>
    </row>
    <row r="34" spans="2:6" x14ac:dyDescent="0.2">
      <c r="B34" s="2" t="s">
        <v>11</v>
      </c>
      <c r="C34" s="11">
        <v>86</v>
      </c>
      <c r="D34" s="12">
        <f>D28</f>
        <v>15</v>
      </c>
      <c r="E34" s="12">
        <f t="shared" si="3"/>
        <v>1290</v>
      </c>
    </row>
    <row r="35" spans="2:6" x14ac:dyDescent="0.2">
      <c r="B35" s="2" t="s">
        <v>20</v>
      </c>
      <c r="C35" s="11">
        <v>62</v>
      </c>
      <c r="D35" s="12"/>
      <c r="E35" s="12">
        <f t="shared" si="3"/>
        <v>0</v>
      </c>
    </row>
    <row r="36" spans="2:6" x14ac:dyDescent="0.2">
      <c r="B36" s="2" t="s">
        <v>12</v>
      </c>
      <c r="C36" s="11">
        <v>50</v>
      </c>
      <c r="D36" s="12"/>
      <c r="E36" s="12">
        <f t="shared" si="3"/>
        <v>0</v>
      </c>
    </row>
    <row r="37" spans="2:6" x14ac:dyDescent="0.2">
      <c r="B37" s="2" t="s">
        <v>17</v>
      </c>
      <c r="C37" s="11">
        <v>6</v>
      </c>
      <c r="D37" s="12"/>
      <c r="E37" s="12">
        <f t="shared" si="3"/>
        <v>0</v>
      </c>
    </row>
    <row r="38" spans="2:6" x14ac:dyDescent="0.2">
      <c r="B38" s="2" t="s">
        <v>13</v>
      </c>
      <c r="C38" s="11">
        <v>4</v>
      </c>
      <c r="D38" s="12"/>
      <c r="E38" s="12">
        <f t="shared" si="3"/>
        <v>0</v>
      </c>
    </row>
    <row r="40" spans="2:6" x14ac:dyDescent="0.2">
      <c r="B40" s="25" t="s">
        <v>3</v>
      </c>
      <c r="C40" s="26"/>
      <c r="D40" s="27">
        <f>SUM(D32:D38)</f>
        <v>80</v>
      </c>
      <c r="E40" s="27">
        <f>SUM(E32:E38)</f>
        <v>7465</v>
      </c>
      <c r="F40" s="11"/>
    </row>
    <row r="43" spans="2:6" ht="24.75" customHeight="1" x14ac:dyDescent="0.2">
      <c r="B43" s="5" t="s">
        <v>33</v>
      </c>
    </row>
    <row r="44" spans="2:6" s="1" customFormat="1" x14ac:dyDescent="0.2">
      <c r="B44" s="8" t="s">
        <v>4</v>
      </c>
      <c r="C44" s="8" t="s">
        <v>5</v>
      </c>
      <c r="D44" s="24" t="s">
        <v>14</v>
      </c>
      <c r="E44" s="21"/>
      <c r="F44" s="22"/>
    </row>
    <row r="45" spans="2:6" ht="15" customHeight="1" x14ac:dyDescent="0.2">
      <c r="B45" s="7" t="s">
        <v>28</v>
      </c>
      <c r="C45" s="10" t="s">
        <v>7</v>
      </c>
      <c r="D45" s="7">
        <v>26</v>
      </c>
      <c r="E45" s="17"/>
      <c r="F45" s="18"/>
    </row>
    <row r="46" spans="2:6" ht="15" customHeight="1" x14ac:dyDescent="0.2">
      <c r="B46" s="7" t="s">
        <v>29</v>
      </c>
      <c r="C46" s="10" t="s">
        <v>6</v>
      </c>
      <c r="D46" s="7">
        <v>15</v>
      </c>
      <c r="E46" s="17"/>
      <c r="F46" s="18"/>
    </row>
    <row r="47" spans="2:6" ht="15" customHeight="1" x14ac:dyDescent="0.2">
      <c r="B47" s="3" t="s">
        <v>3</v>
      </c>
      <c r="C47" s="3"/>
      <c r="D47" s="4">
        <f>SUM(D45:D46)</f>
        <v>41</v>
      </c>
      <c r="E47" s="19"/>
      <c r="F47" s="20"/>
    </row>
    <row r="49" spans="2:6" x14ac:dyDescent="0.2">
      <c r="C49" s="13" t="s">
        <v>15</v>
      </c>
      <c r="D49" s="13" t="s">
        <v>14</v>
      </c>
      <c r="E49" s="13" t="s">
        <v>15</v>
      </c>
      <c r="F49" s="13"/>
    </row>
    <row r="50" spans="2:6" x14ac:dyDescent="0.2">
      <c r="B50" s="2" t="s">
        <v>9</v>
      </c>
      <c r="C50" s="11">
        <v>122</v>
      </c>
      <c r="D50" s="12">
        <f>D45</f>
        <v>26</v>
      </c>
      <c r="E50" s="12">
        <f>C50*D50</f>
        <v>3172</v>
      </c>
    </row>
    <row r="51" spans="2:6" x14ac:dyDescent="0.2">
      <c r="B51" s="2" t="s">
        <v>10</v>
      </c>
      <c r="C51" s="11">
        <v>95</v>
      </c>
      <c r="D51" s="12"/>
      <c r="E51" s="12">
        <f t="shared" ref="E51:E56" si="4">C51*D51</f>
        <v>0</v>
      </c>
    </row>
    <row r="52" spans="2:6" x14ac:dyDescent="0.2">
      <c r="B52" s="2" t="s">
        <v>11</v>
      </c>
      <c r="C52" s="11">
        <v>86</v>
      </c>
      <c r="D52" s="12">
        <f>D46</f>
        <v>15</v>
      </c>
      <c r="E52" s="12">
        <f t="shared" si="4"/>
        <v>1290</v>
      </c>
    </row>
    <row r="53" spans="2:6" x14ac:dyDescent="0.2">
      <c r="B53" s="2" t="s">
        <v>20</v>
      </c>
      <c r="C53" s="11">
        <v>62</v>
      </c>
      <c r="D53" s="12"/>
      <c r="E53" s="12">
        <f t="shared" si="4"/>
        <v>0</v>
      </c>
    </row>
    <row r="54" spans="2:6" x14ac:dyDescent="0.2">
      <c r="B54" s="2" t="s">
        <v>12</v>
      </c>
      <c r="C54" s="11">
        <v>50</v>
      </c>
      <c r="D54" s="12"/>
      <c r="E54" s="12">
        <f t="shared" si="4"/>
        <v>0</v>
      </c>
    </row>
    <row r="55" spans="2:6" x14ac:dyDescent="0.2">
      <c r="B55" s="2" t="s">
        <v>17</v>
      </c>
      <c r="C55" s="11">
        <v>6</v>
      </c>
      <c r="D55" s="12"/>
      <c r="E55" s="12">
        <f t="shared" si="4"/>
        <v>0</v>
      </c>
    </row>
    <row r="56" spans="2:6" x14ac:dyDescent="0.2">
      <c r="B56" s="2" t="s">
        <v>13</v>
      </c>
      <c r="C56" s="11">
        <v>4</v>
      </c>
      <c r="D56" s="12"/>
      <c r="E56" s="12">
        <f t="shared" si="4"/>
        <v>0</v>
      </c>
    </row>
    <row r="58" spans="2:6" x14ac:dyDescent="0.2">
      <c r="B58" s="25" t="s">
        <v>3</v>
      </c>
      <c r="C58" s="26"/>
      <c r="D58" s="27">
        <f>SUM(D50:D56)</f>
        <v>41</v>
      </c>
      <c r="E58" s="27">
        <f>SUM(E50:E56)</f>
        <v>4462</v>
      </c>
      <c r="F58" s="11"/>
    </row>
    <row r="59" spans="2:6" x14ac:dyDescent="0.2">
      <c r="B59" s="28"/>
      <c r="C59" s="23"/>
      <c r="D59" s="29"/>
      <c r="E59" s="29"/>
      <c r="F59" s="11"/>
    </row>
    <row r="61" spans="2:6" ht="24.75" customHeight="1" x14ac:dyDescent="0.2">
      <c r="B61" s="5" t="s">
        <v>34</v>
      </c>
    </row>
    <row r="62" spans="2:6" s="1" customFormat="1" x14ac:dyDescent="0.2">
      <c r="B62" s="8" t="s">
        <v>4</v>
      </c>
      <c r="C62" s="8" t="s">
        <v>5</v>
      </c>
      <c r="D62" s="24" t="s">
        <v>14</v>
      </c>
      <c r="E62" s="21"/>
      <c r="F62" s="22"/>
    </row>
    <row r="63" spans="2:6" ht="15" customHeight="1" x14ac:dyDescent="0.2">
      <c r="B63" s="7" t="s">
        <v>28</v>
      </c>
      <c r="C63" s="10" t="s">
        <v>7</v>
      </c>
      <c r="D63" s="7">
        <f>165+18</f>
        <v>183</v>
      </c>
      <c r="E63" s="17"/>
      <c r="F63" s="18"/>
    </row>
    <row r="64" spans="2:6" ht="15" customHeight="1" x14ac:dyDescent="0.2">
      <c r="B64" s="7" t="s">
        <v>28</v>
      </c>
      <c r="C64" s="10" t="s">
        <v>6</v>
      </c>
      <c r="D64" s="7">
        <f>165+10</f>
        <v>175</v>
      </c>
      <c r="E64" s="17"/>
      <c r="F64" s="18"/>
    </row>
    <row r="65" spans="2:6" ht="15" customHeight="1" x14ac:dyDescent="0.2">
      <c r="B65" s="7" t="s">
        <v>29</v>
      </c>
      <c r="C65" s="10" t="s">
        <v>6</v>
      </c>
      <c r="D65" s="7">
        <v>70</v>
      </c>
      <c r="E65" s="17"/>
      <c r="F65" s="18"/>
    </row>
    <row r="66" spans="2:6" ht="15" customHeight="1" x14ac:dyDescent="0.2">
      <c r="B66" s="7" t="s">
        <v>29</v>
      </c>
      <c r="C66" s="10" t="s">
        <v>37</v>
      </c>
      <c r="D66" s="7">
        <v>5</v>
      </c>
      <c r="E66" s="17"/>
      <c r="F66" s="18"/>
    </row>
    <row r="67" spans="2:6" ht="15" customHeight="1" x14ac:dyDescent="0.2">
      <c r="B67" s="3" t="s">
        <v>3</v>
      </c>
      <c r="C67" s="3"/>
      <c r="D67" s="4">
        <f>SUM(D63:D66)</f>
        <v>433</v>
      </c>
      <c r="E67" s="19"/>
      <c r="F67" s="20"/>
    </row>
    <row r="69" spans="2:6" x14ac:dyDescent="0.2">
      <c r="C69" s="13" t="s">
        <v>15</v>
      </c>
      <c r="D69" s="13" t="s">
        <v>14</v>
      </c>
      <c r="E69" s="13" t="s">
        <v>15</v>
      </c>
      <c r="F69" s="13"/>
    </row>
    <row r="70" spans="2:6" x14ac:dyDescent="0.2">
      <c r="B70" s="2" t="s">
        <v>9</v>
      </c>
      <c r="C70" s="11">
        <v>122</v>
      </c>
      <c r="D70" s="12">
        <f>D63</f>
        <v>183</v>
      </c>
      <c r="E70" s="12">
        <f>C70*D70</f>
        <v>22326</v>
      </c>
    </row>
    <row r="71" spans="2:6" x14ac:dyDescent="0.2">
      <c r="B71" s="2" t="s">
        <v>10</v>
      </c>
      <c r="C71" s="11">
        <v>95</v>
      </c>
      <c r="D71" s="12"/>
      <c r="E71" s="12">
        <f t="shared" ref="E71:E76" si="5">C71*D71</f>
        <v>0</v>
      </c>
    </row>
    <row r="72" spans="2:6" x14ac:dyDescent="0.2">
      <c r="B72" s="2" t="s">
        <v>11</v>
      </c>
      <c r="C72" s="11">
        <v>86</v>
      </c>
      <c r="D72" s="12">
        <f>D64+D65</f>
        <v>245</v>
      </c>
      <c r="E72" s="12">
        <f t="shared" si="5"/>
        <v>21070</v>
      </c>
    </row>
    <row r="73" spans="2:6" x14ac:dyDescent="0.2">
      <c r="B73" s="2" t="s">
        <v>20</v>
      </c>
      <c r="C73" s="11">
        <v>62</v>
      </c>
      <c r="D73" s="12"/>
      <c r="E73" s="12">
        <f t="shared" si="5"/>
        <v>0</v>
      </c>
    </row>
    <row r="74" spans="2:6" x14ac:dyDescent="0.2">
      <c r="B74" s="2" t="s">
        <v>12</v>
      </c>
      <c r="C74" s="11">
        <v>50</v>
      </c>
      <c r="D74" s="12"/>
      <c r="E74" s="12">
        <f t="shared" si="5"/>
        <v>0</v>
      </c>
    </row>
    <row r="75" spans="2:6" x14ac:dyDescent="0.2">
      <c r="B75" s="2" t="s">
        <v>17</v>
      </c>
      <c r="C75" s="11">
        <v>6</v>
      </c>
      <c r="D75" s="12"/>
      <c r="E75" s="12">
        <f t="shared" si="5"/>
        <v>0</v>
      </c>
    </row>
    <row r="76" spans="2:6" x14ac:dyDescent="0.2">
      <c r="B76" s="2" t="s">
        <v>13</v>
      </c>
      <c r="C76" s="11">
        <v>4</v>
      </c>
      <c r="D76" s="12">
        <f>D66</f>
        <v>5</v>
      </c>
      <c r="E76" s="12">
        <f t="shared" si="5"/>
        <v>20</v>
      </c>
    </row>
    <row r="78" spans="2:6" x14ac:dyDescent="0.2">
      <c r="B78" s="25" t="s">
        <v>3</v>
      </c>
      <c r="C78" s="26"/>
      <c r="D78" s="27">
        <f>SUM(D70:D76)</f>
        <v>433</v>
      </c>
      <c r="E78" s="27">
        <f>SUM(E70:E76)</f>
        <v>43416</v>
      </c>
      <c r="F78" s="11"/>
    </row>
    <row r="80" spans="2:6" x14ac:dyDescent="0.2">
      <c r="B80" s="14" t="s">
        <v>16</v>
      </c>
      <c r="C80" s="15"/>
      <c r="D80" s="33">
        <f>D21+D40+D58+D78</f>
        <v>1944</v>
      </c>
      <c r="E80" s="16">
        <f>E21+E40+E58+E78</f>
        <v>161728</v>
      </c>
    </row>
  </sheetData>
  <pageMargins left="0.70866141732283472" right="0.70866141732283472" top="0.86614173228346458" bottom="0.70866141732283472" header="0.39370078740157483" footer="0.31496062992125984"/>
  <pageSetup paperSize="9" scale="67" orientation="portrait" r:id="rId1"/>
  <headerFooter>
    <oddHeader>&amp;L&amp;"Arial,Fett"&amp;11N03, 090069, EP Rheinfelden-Frick&amp;R&amp;"Arial,Fett"&amp;11IG EP RF-BB</oddHeader>
    <oddFooter>&amp;L&amp;8Verfasser: Firma, Ort
&amp;F&amp;R&amp;8Seite &amp;P von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35"/>
  <sheetViews>
    <sheetView zoomScaleNormal="100" workbookViewId="0">
      <selection activeCell="G16" sqref="G16"/>
    </sheetView>
  </sheetViews>
  <sheetFormatPr baseColWidth="10" defaultRowHeight="12.75" x14ac:dyDescent="0.2"/>
  <cols>
    <col min="1" max="1" width="13.7109375" style="2" bestFit="1" customWidth="1"/>
    <col min="2" max="4" width="14.85546875" style="2" customWidth="1"/>
    <col min="5" max="6" width="15" style="2" customWidth="1"/>
    <col min="7" max="16384" width="11.42578125" style="2"/>
  </cols>
  <sheetData>
    <row r="2" spans="1:6" ht="24.75" customHeight="1" x14ac:dyDescent="0.2">
      <c r="A2" s="5" t="s">
        <v>18</v>
      </c>
    </row>
    <row r="3" spans="1:6" s="1" customFormat="1" x14ac:dyDescent="0.2">
      <c r="A3" s="8" t="s">
        <v>4</v>
      </c>
      <c r="B3" s="34" t="s">
        <v>5</v>
      </c>
      <c r="C3" s="34" t="s">
        <v>24</v>
      </c>
      <c r="D3" s="24" t="s">
        <v>14</v>
      </c>
      <c r="E3" s="24" t="s">
        <v>25</v>
      </c>
      <c r="F3" s="21"/>
    </row>
    <row r="4" spans="1:6" ht="15" customHeight="1" x14ac:dyDescent="0.2">
      <c r="A4" s="6" t="s">
        <v>26</v>
      </c>
      <c r="B4" s="9" t="s">
        <v>7</v>
      </c>
      <c r="C4" s="9">
        <v>122</v>
      </c>
      <c r="D4" s="6">
        <f>IG!D3</f>
        <v>110</v>
      </c>
      <c r="E4" s="30">
        <f>C4*D4</f>
        <v>13420</v>
      </c>
      <c r="F4" s="17"/>
    </row>
    <row r="5" spans="1:6" ht="15" customHeight="1" x14ac:dyDescent="0.2">
      <c r="A5" s="7" t="s">
        <v>27</v>
      </c>
      <c r="B5" s="10" t="s">
        <v>8</v>
      </c>
      <c r="C5" s="10">
        <v>95</v>
      </c>
      <c r="D5" s="7">
        <f>IG!D26</f>
        <v>50</v>
      </c>
      <c r="E5" s="31">
        <f t="shared" ref="E5:E11" si="0">C5*D5</f>
        <v>4750</v>
      </c>
      <c r="F5" s="17"/>
    </row>
    <row r="6" spans="1:6" ht="15" customHeight="1" x14ac:dyDescent="0.2">
      <c r="A6" s="7" t="s">
        <v>28</v>
      </c>
      <c r="B6" s="10" t="s">
        <v>7</v>
      </c>
      <c r="C6" s="10">
        <v>122</v>
      </c>
      <c r="D6" s="7">
        <f>IG!D4+IG!D45+IG!D63</f>
        <v>309</v>
      </c>
      <c r="E6" s="31">
        <f t="shared" si="0"/>
        <v>37698</v>
      </c>
      <c r="F6" s="17"/>
    </row>
    <row r="7" spans="1:6" ht="15" customHeight="1" x14ac:dyDescent="0.2">
      <c r="A7" s="7" t="s">
        <v>28</v>
      </c>
      <c r="B7" s="10" t="s">
        <v>8</v>
      </c>
      <c r="C7" s="10">
        <v>95</v>
      </c>
      <c r="D7" s="7">
        <f>IG!D5+IG!D6+IG!D27</f>
        <v>380</v>
      </c>
      <c r="E7" s="31">
        <f t="shared" si="0"/>
        <v>36100</v>
      </c>
      <c r="F7" s="17"/>
    </row>
    <row r="8" spans="1:6" ht="15" customHeight="1" x14ac:dyDescent="0.2">
      <c r="A8" s="7" t="s">
        <v>28</v>
      </c>
      <c r="B8" s="10" t="s">
        <v>6</v>
      </c>
      <c r="C8" s="10">
        <v>86</v>
      </c>
      <c r="D8" s="7">
        <f>IG!D64</f>
        <v>175</v>
      </c>
      <c r="E8" s="31">
        <f t="shared" si="0"/>
        <v>15050</v>
      </c>
      <c r="F8" s="17"/>
    </row>
    <row r="9" spans="1:6" ht="15" customHeight="1" x14ac:dyDescent="0.2">
      <c r="A9" s="7" t="s">
        <v>29</v>
      </c>
      <c r="B9" s="10" t="s">
        <v>6</v>
      </c>
      <c r="C9" s="10">
        <v>86</v>
      </c>
      <c r="D9" s="7">
        <f>IG!D7+IG!D8+IG!D28+IG!D46+IG!D65</f>
        <v>615</v>
      </c>
      <c r="E9" s="31">
        <f t="shared" si="0"/>
        <v>52890</v>
      </c>
      <c r="F9" s="17"/>
    </row>
    <row r="10" spans="1:6" ht="15" customHeight="1" x14ac:dyDescent="0.2">
      <c r="A10" s="7" t="s">
        <v>30</v>
      </c>
      <c r="B10" s="10" t="s">
        <v>23</v>
      </c>
      <c r="C10" s="10">
        <v>6</v>
      </c>
      <c r="D10" s="7">
        <f>IG!D9</f>
        <v>300</v>
      </c>
      <c r="E10" s="31">
        <f t="shared" ref="E10" si="1">C10*D10</f>
        <v>1800</v>
      </c>
      <c r="F10" s="17"/>
    </row>
    <row r="11" spans="1:6" ht="15" customHeight="1" x14ac:dyDescent="0.2">
      <c r="A11" s="7" t="s">
        <v>30</v>
      </c>
      <c r="B11" s="10" t="s">
        <v>37</v>
      </c>
      <c r="C11" s="10">
        <v>4</v>
      </c>
      <c r="D11" s="7">
        <f>IG!D66</f>
        <v>5</v>
      </c>
      <c r="E11" s="31">
        <f t="shared" si="0"/>
        <v>20</v>
      </c>
      <c r="F11" s="17"/>
    </row>
    <row r="12" spans="1:6" ht="15" customHeight="1" x14ac:dyDescent="0.2">
      <c r="A12" s="7"/>
      <c r="B12" s="10"/>
      <c r="C12" s="10"/>
      <c r="D12" s="7"/>
      <c r="E12" s="7"/>
      <c r="F12" s="17"/>
    </row>
    <row r="13" spans="1:6" ht="15" customHeight="1" x14ac:dyDescent="0.2">
      <c r="A13" s="3" t="s">
        <v>3</v>
      </c>
      <c r="B13" s="3"/>
      <c r="C13" s="3"/>
      <c r="D13" s="4">
        <f>SUM(D4:D12)</f>
        <v>1944</v>
      </c>
      <c r="E13" s="32">
        <f>SUM(E4:E12)</f>
        <v>161728</v>
      </c>
      <c r="F13" s="19"/>
    </row>
    <row r="15" spans="1:6" x14ac:dyDescent="0.2">
      <c r="B15" s="13" t="s">
        <v>15</v>
      </c>
      <c r="C15" s="13" t="s">
        <v>14</v>
      </c>
      <c r="D15" s="13" t="s">
        <v>15</v>
      </c>
      <c r="E15" s="13"/>
    </row>
    <row r="16" spans="1:6" x14ac:dyDescent="0.2">
      <c r="A16" s="2" t="s">
        <v>9</v>
      </c>
      <c r="B16" s="11">
        <v>122</v>
      </c>
      <c r="C16" s="12">
        <f>D4+D6</f>
        <v>419</v>
      </c>
      <c r="D16" s="12">
        <f t="shared" ref="D16:D22" si="2">B16*C16</f>
        <v>51118</v>
      </c>
    </row>
    <row r="17" spans="1:5" x14ac:dyDescent="0.2">
      <c r="A17" s="2" t="s">
        <v>10</v>
      </c>
      <c r="B17" s="11">
        <v>95</v>
      </c>
      <c r="C17" s="12">
        <f>D5+D7</f>
        <v>430</v>
      </c>
      <c r="D17" s="12">
        <f t="shared" si="2"/>
        <v>40850</v>
      </c>
    </row>
    <row r="18" spans="1:5" x14ac:dyDescent="0.2">
      <c r="A18" s="2" t="s">
        <v>11</v>
      </c>
      <c r="B18" s="11">
        <v>86</v>
      </c>
      <c r="C18" s="12">
        <f>D8+D9</f>
        <v>790</v>
      </c>
      <c r="D18" s="12">
        <f t="shared" si="2"/>
        <v>67940</v>
      </c>
    </row>
    <row r="19" spans="1:5" x14ac:dyDescent="0.2">
      <c r="A19" s="2" t="s">
        <v>20</v>
      </c>
      <c r="B19" s="11">
        <v>62</v>
      </c>
      <c r="C19" s="12"/>
      <c r="D19" s="12">
        <f t="shared" si="2"/>
        <v>0</v>
      </c>
    </row>
    <row r="20" spans="1:5" x14ac:dyDescent="0.2">
      <c r="A20" s="2" t="s">
        <v>12</v>
      </c>
      <c r="B20" s="11">
        <v>50</v>
      </c>
      <c r="C20" s="12"/>
      <c r="D20" s="12">
        <f t="shared" si="2"/>
        <v>0</v>
      </c>
    </row>
    <row r="21" spans="1:5" x14ac:dyDescent="0.2">
      <c r="A21" s="2" t="s">
        <v>17</v>
      </c>
      <c r="B21" s="11">
        <v>6</v>
      </c>
      <c r="C21" s="12">
        <v>300</v>
      </c>
      <c r="D21" s="12">
        <f t="shared" si="2"/>
        <v>1800</v>
      </c>
    </row>
    <row r="22" spans="1:5" x14ac:dyDescent="0.2">
      <c r="A22" s="2" t="s">
        <v>13</v>
      </c>
      <c r="B22" s="11">
        <v>4</v>
      </c>
      <c r="C22" s="12">
        <f>D11</f>
        <v>5</v>
      </c>
      <c r="D22" s="12">
        <f t="shared" si="2"/>
        <v>20</v>
      </c>
    </row>
    <row r="24" spans="1:5" x14ac:dyDescent="0.2">
      <c r="A24" s="25" t="s">
        <v>3</v>
      </c>
      <c r="B24" s="25"/>
      <c r="C24" s="27">
        <f>SUM(C16:C22)</f>
        <v>1944</v>
      </c>
      <c r="D24" s="27">
        <f>SUM(D16:D22)</f>
        <v>161728</v>
      </c>
      <c r="E24" s="11"/>
    </row>
    <row r="30" spans="1:5" x14ac:dyDescent="0.2">
      <c r="A30" s="6" t="s">
        <v>26</v>
      </c>
      <c r="B30" s="9">
        <f>D4</f>
        <v>110</v>
      </c>
      <c r="C30" s="35"/>
      <c r="D30" s="18"/>
    </row>
    <row r="31" spans="1:5" x14ac:dyDescent="0.2">
      <c r="A31" s="7" t="s">
        <v>27</v>
      </c>
      <c r="B31" s="10">
        <f>D5</f>
        <v>50</v>
      </c>
      <c r="C31" s="35"/>
      <c r="D31" s="18"/>
    </row>
    <row r="32" spans="1:5" x14ac:dyDescent="0.2">
      <c r="A32" s="7" t="s">
        <v>28</v>
      </c>
      <c r="B32" s="10">
        <f>D6+D7+D8</f>
        <v>864</v>
      </c>
      <c r="C32" s="35"/>
      <c r="D32" s="18"/>
    </row>
    <row r="33" spans="1:4" x14ac:dyDescent="0.2">
      <c r="A33" s="36" t="s">
        <v>29</v>
      </c>
      <c r="B33" s="37">
        <f>D9+D10</f>
        <v>915</v>
      </c>
      <c r="C33" s="35"/>
      <c r="D33" s="18"/>
    </row>
    <row r="34" spans="1:4" x14ac:dyDescent="0.2">
      <c r="A34" s="36" t="s">
        <v>29</v>
      </c>
      <c r="B34" s="37">
        <f>D11</f>
        <v>5</v>
      </c>
      <c r="C34" s="35"/>
      <c r="D34" s="18"/>
    </row>
    <row r="35" spans="1:4" x14ac:dyDescent="0.2">
      <c r="A35" s="38" t="s">
        <v>3</v>
      </c>
      <c r="B35" s="39">
        <f>SUM(B30:B34)</f>
        <v>1944</v>
      </c>
    </row>
  </sheetData>
  <pageMargins left="0.70866141732283472" right="0.70866141732283472" top="0.86614173228346458" bottom="0.70866141732283472" header="0.39370078740157483" footer="0.31496062992125984"/>
  <pageSetup paperSize="9" orientation="portrait" r:id="rId1"/>
  <headerFooter>
    <oddHeader>&amp;L&amp;"Arial,Fett"&amp;11N03, 090069, EP Rheinfelden-Frick&amp;R&amp;"Arial,Fett"&amp;11IG EP RF-BB</oddHeader>
    <oddFooter>&amp;L&amp;8Verfasser: Firma, Ort
&amp;F&amp;R&amp;8Seite &amp;P von &amp;N</oddFooter>
  </headerFooter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leer</vt:lpstr>
      <vt:lpstr>IG</vt:lpstr>
      <vt:lpstr>Gesamtzusammenstellung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A4-Hochformat</dc:title>
  <dc:creator>Spieler Daniel</dc:creator>
  <dc:description>2014-01</dc:description>
  <cp:lastModifiedBy>Martin Noelle</cp:lastModifiedBy>
  <cp:lastPrinted>2022-04-21T08:30:08Z</cp:lastPrinted>
  <dcterms:created xsi:type="dcterms:W3CDTF">2012-05-22T14:59:05Z</dcterms:created>
  <dcterms:modified xsi:type="dcterms:W3CDTF">2022-04-26T12:43:44Z</dcterms:modified>
</cp:coreProperties>
</file>