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S040\projekteextern\9000\9890_Shd_EP_Rheinfelden_Frick_Kt_AG\P100_Projektschluessel\P120_Internes_Kostenmanagement\02_Nachträge\NO xx SABA Mumpf\"/>
    </mc:Choice>
  </mc:AlternateContent>
  <bookViews>
    <workbookView xWindow="0" yWindow="0" windowWidth="28800" windowHeight="13110"/>
  </bookViews>
  <sheets>
    <sheet name="TP_PEP_AP Mumpf" sheetId="1" r:id="rId1"/>
    <sheet name="Gesamtkosten" sheetId="2" r:id="rId2"/>
    <sheet name="Bild" sheetId="4" r:id="rId3"/>
    <sheet name="Tabelle1" sheetId="3" r:id="rId4"/>
  </sheets>
  <definedNames>
    <definedName name="_xlnm.Print_Area" localSheetId="2">Bild!$A$3:$U$27</definedName>
    <definedName name="_xlnm.Print_Area" localSheetId="0">'TP_PEP_AP Mumpf'!$A$2:$T$31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2" l="1"/>
  <c r="D19" i="2"/>
  <c r="D24" i="2" s="1"/>
  <c r="D37" i="2"/>
  <c r="D32" i="2"/>
  <c r="D33" i="2" s="1"/>
  <c r="D23" i="2"/>
  <c r="D20" i="2"/>
  <c r="D21" i="2" s="1"/>
  <c r="D27" i="2" l="1"/>
  <c r="D35" i="2" s="1"/>
  <c r="D28" i="2"/>
  <c r="D38" i="2" s="1"/>
  <c r="D39" i="2" s="1"/>
  <c r="D41" i="2" s="1"/>
  <c r="D29" i="2"/>
</calcChain>
</file>

<file path=xl/sharedStrings.xml><?xml version="1.0" encoding="utf-8"?>
<sst xmlns="http://schemas.openxmlformats.org/spreadsheetml/2006/main" count="187" uniqueCount="138">
  <si>
    <t>AeBo</t>
  </si>
  <si>
    <t>Lei</t>
  </si>
  <si>
    <t>Hol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</si>
  <si>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</si>
  <si>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</si>
  <si>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</si>
  <si>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</si>
  <si>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</si>
  <si>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</si>
  <si>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</si>
  <si>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</si>
  <si>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</si>
  <si>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</si>
  <si>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</si>
  <si>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</si>
  <si>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KW25</t>
  </si>
  <si>
    <t>KW26</t>
  </si>
  <si>
    <t>März</t>
  </si>
  <si>
    <t>April</t>
  </si>
  <si>
    <t>Mai</t>
  </si>
  <si>
    <t>Juni</t>
  </si>
  <si>
    <t>Juli</t>
  </si>
  <si>
    <t>KW27</t>
  </si>
  <si>
    <t>KW28</t>
  </si>
  <si>
    <t>KW29</t>
  </si>
  <si>
    <t>KW30</t>
  </si>
  <si>
    <t>KW31</t>
  </si>
  <si>
    <t>Terminprogramm und Personaleinsatzplan</t>
  </si>
  <si>
    <t>Entscheid Absetzbecken</t>
  </si>
  <si>
    <t>Überarbeiten Dossier Synthese</t>
  </si>
  <si>
    <t>Aufarbeiten techn. Grundlagen</t>
  </si>
  <si>
    <t>Wer</t>
  </si>
  <si>
    <t>Überarbeiten Dossier MK T/U</t>
  </si>
  <si>
    <t>Hol, AeBo</t>
  </si>
  <si>
    <t>AeBo, JS</t>
  </si>
  <si>
    <t>PV U</t>
  </si>
  <si>
    <t>Hol, IG</t>
  </si>
  <si>
    <t>Anpassen UWN</t>
  </si>
  <si>
    <t>Kostenvoranschlag</t>
  </si>
  <si>
    <t>Hol, AeBo, Lei</t>
  </si>
  <si>
    <t>Aktualisieren BSA</t>
  </si>
  <si>
    <t>Abgabe Dossier AP SABA inkl. Übergeordnetes</t>
  </si>
  <si>
    <t>Anpassen Dossier AP SABA (TB, NV, …)</t>
  </si>
  <si>
    <t>Überarbeiten Projekt</t>
  </si>
  <si>
    <t>Alle</t>
  </si>
  <si>
    <t>Erstellen Bauwerkspläne (Absetzbecken)</t>
  </si>
  <si>
    <t>Projektieren Absetzbecken</t>
  </si>
  <si>
    <t>Anpassen Situationspläne  1:1'000, 1:200</t>
  </si>
  <si>
    <t>Anpasungen Situationspläne Konzept MK T/U</t>
  </si>
  <si>
    <t>Workshop 1</t>
  </si>
  <si>
    <t>Workshop 2</t>
  </si>
  <si>
    <t>Realisierung</t>
  </si>
  <si>
    <t>Anpassungen Entwässerung Trassee</t>
  </si>
  <si>
    <t>Wegfall der Druckleitung</t>
  </si>
  <si>
    <t>3’369’000</t>
  </si>
  <si>
    <t>SABA Mumpf inkl. BSA</t>
  </si>
  <si>
    <t>lokales Absetzbecken statt SABA</t>
  </si>
  <si>
    <t>3’807’000</t>
  </si>
  <si>
    <t>Pumpwerk 4 inkl. BSA</t>
  </si>
  <si>
    <t>673’000</t>
  </si>
  <si>
    <t>Pumpwerk 5 inkl. BSA</t>
  </si>
  <si>
    <t>1’188’000</t>
  </si>
  <si>
    <t>Pumpwerk 6 inkl. BSA</t>
  </si>
  <si>
    <t>1’589’000</t>
  </si>
  <si>
    <t>Pumpwerk 7 inkl. BSA</t>
  </si>
  <si>
    <t>2’109’000</t>
  </si>
  <si>
    <t>BSA Trassee übergeordnet</t>
  </si>
  <si>
    <t>Reduktion BSA</t>
  </si>
  <si>
    <t>270’000</t>
  </si>
  <si>
    <t>Zwischentotal Realisierung</t>
  </si>
  <si>
    <t>13’005’000</t>
  </si>
  <si>
    <t>9’479’000</t>
  </si>
  <si>
    <t>Unvorhergesehenes 10%</t>
  </si>
  <si>
    <t>1’301’000</t>
  </si>
  <si>
    <t>948’000</t>
  </si>
  <si>
    <t>Total Realisierung</t>
  </si>
  <si>
    <t>14’306’000</t>
  </si>
  <si>
    <t>10’427’000</t>
  </si>
  <si>
    <t>Projektierung</t>
  </si>
  <si>
    <t>Bauherrenunterstützung 3%</t>
  </si>
  <si>
    <t>390’000</t>
  </si>
  <si>
    <t>284’000</t>
  </si>
  <si>
    <t>Projektierung und Bauleitung 15%</t>
  </si>
  <si>
    <t>1’951’000</t>
  </si>
  <si>
    <t>1’422’000</t>
  </si>
  <si>
    <t>Zwischentotal Projektierung</t>
  </si>
  <si>
    <t>2’341’000</t>
  </si>
  <si>
    <t>1’706’000</t>
  </si>
  <si>
    <t>234’000</t>
  </si>
  <si>
    <t>171’000</t>
  </si>
  <si>
    <t>Total Projektierung</t>
  </si>
  <si>
    <t>2’575’000</t>
  </si>
  <si>
    <t>1’877’000</t>
  </si>
  <si>
    <t>Landerwerb</t>
  </si>
  <si>
    <t>38’000</t>
  </si>
  <si>
    <t>4’000</t>
  </si>
  <si>
    <t>Total Landerwerb</t>
  </si>
  <si>
    <t>42’000</t>
  </si>
  <si>
    <t>KV Total</t>
  </si>
  <si>
    <t>1’538’000</t>
  </si>
  <si>
    <t>1’122’000</t>
  </si>
  <si>
    <t>MwSt. 7.7%</t>
  </si>
  <si>
    <t>1’303’000</t>
  </si>
  <si>
    <t>951’000</t>
  </si>
  <si>
    <t>Total [CHF]</t>
  </si>
  <si>
    <t>13’300’000</t>
  </si>
  <si>
    <t>Ergänzende Projektierung Absetzbecken (AP)</t>
  </si>
  <si>
    <r>
      <t xml:space="preserve">Alternative mit Absetzbecken 
</t>
    </r>
    <r>
      <rPr>
        <sz val="10"/>
        <color rgb="FFC00000"/>
        <rFont val="Arial"/>
        <family val="2"/>
      </rPr>
      <t>(Stand 29.03.2022)</t>
    </r>
  </si>
  <si>
    <r>
      <t xml:space="preserve">Alternative mit Absetzbecken 
</t>
    </r>
    <r>
      <rPr>
        <sz val="10"/>
        <color rgb="FF000000"/>
        <rFont val="Arial"/>
        <family val="2"/>
      </rPr>
      <t>(Stand 25.03.2022)</t>
    </r>
  </si>
  <si>
    <r>
      <t xml:space="preserve">AP SABA Mumpf 
</t>
    </r>
    <r>
      <rPr>
        <sz val="10"/>
        <color rgb="FF000000"/>
        <rFont val="Arial"/>
        <family val="2"/>
      </rPr>
      <t>(Stand 28.02.2022)</t>
    </r>
  </si>
  <si>
    <t>Kostenvergleich (Investitionskosten)</t>
  </si>
  <si>
    <t>EP RHE FRI</t>
  </si>
  <si>
    <t>AP SABA, Abschnitt Mumpf</t>
  </si>
  <si>
    <t>Terminprogramm</t>
  </si>
  <si>
    <t>Abschnitt Mumpf / Absetzbecken</t>
  </si>
  <si>
    <t>Einarbeiten Rückmeldungen MK/AP ( teils unabhängig)</t>
  </si>
  <si>
    <t>Prüfung Varianten (Faktenblatt)</t>
  </si>
  <si>
    <t>KW12</t>
  </si>
  <si>
    <t>PFS</t>
  </si>
  <si>
    <t>PS Bau</t>
  </si>
  <si>
    <t>Kernteamsitzungen (KTS)</t>
  </si>
  <si>
    <t>Workshop (IG, BSA, PVU)</t>
  </si>
  <si>
    <t>Entscheid ASTRA Absetzbecken</t>
  </si>
  <si>
    <t>Abgabe Dossier MK/AP, 08.07.2022 an ASTRA</t>
  </si>
  <si>
    <t>KW11</t>
  </si>
  <si>
    <t>Anpassungen Situationspläne Konzept MK T/U</t>
  </si>
  <si>
    <t>Tätigkeiten</t>
  </si>
  <si>
    <t>Dimensionierung Absetzbecken</t>
  </si>
  <si>
    <t xml:space="preserve">Aufarbeiten techn. Grundlagen, Aktualisierung hydr. Modell, Definition der Betriebszustande </t>
  </si>
  <si>
    <t>Aktualisieren BSA-Auslegung</t>
  </si>
  <si>
    <t>Überarbeitung Kostenvoranschlag</t>
  </si>
  <si>
    <t>Aktualisieren Landerwerb</t>
  </si>
  <si>
    <t>Fertigstellung/Zusammenstellen Dossier MK/AP</t>
  </si>
  <si>
    <t>Anpassen Situationspläne 1:1'000</t>
  </si>
  <si>
    <t>Anpassen Situationspläne 1:200</t>
  </si>
  <si>
    <t>Anpassen Dossier AP SABA (TB, NV, Anlageschemas, R+I)</t>
  </si>
  <si>
    <t>Abschnitt Mumpf / Absetzbecken inkl. Überarbeitung MK/AP</t>
  </si>
  <si>
    <t xml:space="preserve">Überprüfung Kosten/Aufwand Quotient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</si>
</sst>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color theme="1"/>
      <name val="Arial"/>
      <family val="2"/>
    </font>
    <font>
      <sz val="10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b/>
      <sz val="10"/>
      <color rgb="FF0070C0"/>
      <name val="Arial Narrow"/>
      <family val="2"/>
    </font>
    <font>
      <b/>
      <sz val="10"/>
      <color rgb="FF0070C0"/>
      <name val="Arial"/>
      <family val="2"/>
    </font>
    <font>
      <b/>
      <sz val="11"/>
      <color rgb="FF0070C0"/>
      <name val="Arial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C00000"/>
      <name val="Arial"/>
      <family val="2"/>
    </font>
    <font>
      <b/>
      <sz val="11"/>
      <color theme="1"/>
      <name val="Arial Narrow"/>
      <family val="2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i/>
      <sz val="14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DBDB"/>
        <bgColor indexed="64"/>
      </patternFill>
    </fill>
  </fills>
  <borders count="5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7">
    <xf numFmtId="0" fontId="0" fillId="0" borderId="0" xfId="0"/>
    <xf numFmtId="14" fontId="0" fillId="0" borderId="0" xfId="0" applyNumberFormat="1"/>
    <xf numFmtId="0" fontId="1" fillId="0" borderId="3" xfId="0" applyFont="1" applyBorder="1"/>
    <xf numFmtId="0" fontId="1" fillId="0" borderId="1" xfId="0" applyFont="1" applyBorder="1"/>
    <xf numFmtId="0" fontId="1" fillId="0" borderId="7" xfId="0" applyFont="1" applyBorder="1"/>
    <xf numFmtId="0" fontId="1" fillId="0" borderId="8" xfId="0" applyFont="1" applyBorder="1"/>
    <xf numFmtId="14" fontId="2" fillId="0" borderId="6" xfId="0" applyNumberFormat="1" applyFont="1" applyBorder="1"/>
    <xf numFmtId="0" fontId="1" fillId="3" borderId="8" xfId="0" applyFont="1" applyFill="1" applyBorder="1" applyAlignment="1">
      <alignment horizontal="center"/>
    </xf>
    <xf numFmtId="0" fontId="5" fillId="0" borderId="2" xfId="0" applyFont="1" applyBorder="1"/>
    <xf numFmtId="0" fontId="6" fillId="0" borderId="0" xfId="0" applyFont="1"/>
    <xf numFmtId="0" fontId="7" fillId="0" borderId="0" xfId="0" applyFont="1"/>
    <xf numFmtId="0" fontId="4" fillId="0" borderId="1" xfId="0" applyFont="1" applyFill="1" applyBorder="1"/>
    <xf numFmtId="0" fontId="1" fillId="3" borderId="10" xfId="0" applyFont="1" applyFill="1" applyBorder="1" applyAlignment="1">
      <alignment horizontal="center"/>
    </xf>
    <xf numFmtId="0" fontId="1" fillId="0" borderId="11" xfId="0" applyFont="1" applyBorder="1"/>
    <xf numFmtId="0" fontId="4" fillId="0" borderId="11" xfId="0" applyFont="1" applyFill="1" applyBorder="1"/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4" fillId="0" borderId="16" xfId="0" applyFont="1" applyFill="1" applyBorder="1"/>
    <xf numFmtId="0" fontId="4" fillId="0" borderId="17" xfId="0" applyFont="1" applyFill="1" applyBorder="1"/>
    <xf numFmtId="0" fontId="1" fillId="0" borderId="9" xfId="0" applyFont="1" applyBorder="1"/>
    <xf numFmtId="0" fontId="1" fillId="0" borderId="12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10" xfId="0" applyFont="1" applyBorder="1"/>
    <xf numFmtId="0" fontId="1" fillId="0" borderId="14" xfId="0" applyFont="1" applyBorder="1"/>
    <xf numFmtId="0" fontId="1" fillId="0" borderId="15" xfId="0" applyFont="1" applyBorder="1"/>
    <xf numFmtId="0" fontId="1" fillId="4" borderId="17" xfId="0" applyFont="1" applyFill="1" applyBorder="1"/>
    <xf numFmtId="0" fontId="1" fillId="4" borderId="16" xfId="0" applyFont="1" applyFill="1" applyBorder="1"/>
    <xf numFmtId="0" fontId="1" fillId="4" borderId="1" xfId="0" applyFont="1" applyFill="1" applyBorder="1"/>
    <xf numFmtId="0" fontId="12" fillId="0" borderId="0" xfId="0" applyFont="1"/>
    <xf numFmtId="0" fontId="12" fillId="0" borderId="0" xfId="0" applyFont="1" applyAlignment="1">
      <alignment wrapText="1"/>
    </xf>
    <xf numFmtId="3" fontId="0" fillId="0" borderId="0" xfId="0" applyNumberFormat="1"/>
    <xf numFmtId="0" fontId="13" fillId="0" borderId="21" xfId="0" applyFont="1" applyBorder="1" applyAlignment="1">
      <alignment vertical="center"/>
    </xf>
    <xf numFmtId="0" fontId="13" fillId="6" borderId="22" xfId="0" applyFont="1" applyFill="1" applyBorder="1" applyAlignment="1">
      <alignment horizontal="right" vertical="center"/>
    </xf>
    <xf numFmtId="0" fontId="11" fillId="0" borderId="0" xfId="0" applyFont="1"/>
    <xf numFmtId="0" fontId="13" fillId="0" borderId="23" xfId="0" applyFont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14" fillId="6" borderId="26" xfId="0" applyFont="1" applyFill="1" applyBorder="1" applyAlignment="1">
      <alignment vertical="center"/>
    </xf>
    <xf numFmtId="0" fontId="14" fillId="6" borderId="27" xfId="0" applyFont="1" applyFill="1" applyBorder="1" applyAlignment="1">
      <alignment horizontal="right" vertical="center"/>
    </xf>
    <xf numFmtId="0" fontId="14" fillId="6" borderId="27" xfId="0" applyFont="1" applyFill="1" applyBorder="1" applyAlignment="1">
      <alignment vertical="center"/>
    </xf>
    <xf numFmtId="0" fontId="14" fillId="0" borderId="26" xfId="0" applyFont="1" applyBorder="1" applyAlignment="1">
      <alignment vertical="center"/>
    </xf>
    <xf numFmtId="0" fontId="14" fillId="0" borderId="27" xfId="0" applyFont="1" applyBorder="1" applyAlignment="1">
      <alignment horizontal="right" vertical="center"/>
    </xf>
    <xf numFmtId="0" fontId="14" fillId="0" borderId="28" xfId="0" applyFont="1" applyBorder="1" applyAlignment="1">
      <alignment vertical="center"/>
    </xf>
    <xf numFmtId="0" fontId="14" fillId="0" borderId="29" xfId="0" applyFont="1" applyBorder="1" applyAlignment="1">
      <alignment horizontal="right" vertical="center"/>
    </xf>
    <xf numFmtId="0" fontId="0" fillId="0" borderId="30" xfId="0" applyBorder="1"/>
    <xf numFmtId="0" fontId="13" fillId="0" borderId="28" xfId="0" applyFont="1" applyBorder="1" applyAlignment="1">
      <alignment vertical="center"/>
    </xf>
    <xf numFmtId="0" fontId="13" fillId="0" borderId="29" xfId="0" applyFont="1" applyBorder="1" applyAlignment="1">
      <alignment horizontal="right" vertical="center"/>
    </xf>
    <xf numFmtId="3" fontId="14" fillId="6" borderId="31" xfId="0" applyNumberFormat="1" applyFont="1" applyFill="1" applyBorder="1" applyAlignment="1">
      <alignment horizontal="right" vertical="center" wrapText="1"/>
    </xf>
    <xf numFmtId="3" fontId="10" fillId="6" borderId="32" xfId="0" applyNumberFormat="1" applyFont="1" applyFill="1" applyBorder="1" applyAlignment="1">
      <alignment horizontal="right" vertical="center" wrapText="1"/>
    </xf>
    <xf numFmtId="3" fontId="14" fillId="6" borderId="27" xfId="0" applyNumberFormat="1" applyFont="1" applyFill="1" applyBorder="1" applyAlignment="1">
      <alignment horizontal="right" vertical="center"/>
    </xf>
    <xf numFmtId="3" fontId="14" fillId="6" borderId="27" xfId="0" applyNumberFormat="1" applyFont="1" applyFill="1" applyBorder="1" applyAlignment="1">
      <alignment vertical="center"/>
    </xf>
    <xf numFmtId="3" fontId="14" fillId="0" borderId="27" xfId="0" applyNumberFormat="1" applyFont="1" applyBorder="1" applyAlignment="1">
      <alignment horizontal="right" vertical="center"/>
    </xf>
    <xf numFmtId="3" fontId="13" fillId="0" borderId="29" xfId="0" applyNumberFormat="1" applyFont="1" applyBorder="1" applyAlignment="1">
      <alignment horizontal="right" vertical="center"/>
    </xf>
    <xf numFmtId="3" fontId="13" fillId="6" borderId="22" xfId="0" applyNumberFormat="1" applyFont="1" applyFill="1" applyBorder="1" applyAlignment="1">
      <alignment horizontal="right" vertical="center"/>
    </xf>
    <xf numFmtId="0" fontId="14" fillId="0" borderId="33" xfId="0" applyFont="1" applyBorder="1" applyAlignment="1">
      <alignment vertical="center"/>
    </xf>
    <xf numFmtId="0" fontId="14" fillId="0" borderId="34" xfId="0" applyFont="1" applyBorder="1" applyAlignment="1">
      <alignment horizontal="right" vertical="center"/>
    </xf>
    <xf numFmtId="3" fontId="14" fillId="0" borderId="34" xfId="0" applyNumberFormat="1" applyFont="1" applyBorder="1" applyAlignment="1">
      <alignment horizontal="right" vertical="center"/>
    </xf>
    <xf numFmtId="0" fontId="14" fillId="0" borderId="27" xfId="0" applyFont="1" applyBorder="1" applyAlignment="1">
      <alignment vertical="center"/>
    </xf>
    <xf numFmtId="3" fontId="14" fillId="0" borderId="27" xfId="0" applyNumberFormat="1" applyFont="1" applyBorder="1" applyAlignment="1">
      <alignment vertical="center"/>
    </xf>
    <xf numFmtId="3" fontId="14" fillId="0" borderId="29" xfId="0" applyNumberFormat="1" applyFont="1" applyBorder="1" applyAlignment="1">
      <alignment horizontal="right" vertical="center"/>
    </xf>
    <xf numFmtId="0" fontId="14" fillId="0" borderId="29" xfId="0" applyFont="1" applyBorder="1" applyAlignment="1">
      <alignment vertical="center"/>
    </xf>
    <xf numFmtId="3" fontId="14" fillId="0" borderId="29" xfId="0" applyNumberFormat="1" applyFont="1" applyBorder="1" applyAlignment="1">
      <alignment vertical="center"/>
    </xf>
    <xf numFmtId="0" fontId="15" fillId="5" borderId="27" xfId="0" applyFont="1" applyFill="1" applyBorder="1" applyAlignment="1">
      <alignment horizontal="right" vertical="center"/>
    </xf>
    <xf numFmtId="0" fontId="15" fillId="0" borderId="26" xfId="0" applyFont="1" applyBorder="1" applyAlignment="1">
      <alignment vertical="center"/>
    </xf>
    <xf numFmtId="3" fontId="15" fillId="0" borderId="27" xfId="0" applyNumberFormat="1" applyFont="1" applyBorder="1" applyAlignment="1">
      <alignment horizontal="right" vertical="center"/>
    </xf>
    <xf numFmtId="0" fontId="14" fillId="6" borderId="31" xfId="0" applyFont="1" applyFill="1" applyBorder="1" applyAlignment="1">
      <alignment vertical="center" wrapText="1"/>
    </xf>
    <xf numFmtId="0" fontId="10" fillId="6" borderId="32" xfId="0" applyFont="1" applyFill="1" applyBorder="1" applyAlignment="1">
      <alignment vertical="center" wrapText="1"/>
    </xf>
    <xf numFmtId="0" fontId="13" fillId="0" borderId="18" xfId="0" applyFont="1" applyBorder="1" applyAlignment="1">
      <alignment vertical="top" wrapText="1"/>
    </xf>
    <xf numFmtId="0" fontId="13" fillId="0" borderId="19" xfId="0" applyFont="1" applyBorder="1" applyAlignment="1">
      <alignment vertical="top" wrapText="1"/>
    </xf>
    <xf numFmtId="14" fontId="17" fillId="0" borderId="2" xfId="0" applyNumberFormat="1" applyFont="1" applyBorder="1"/>
    <xf numFmtId="14" fontId="18" fillId="0" borderId="5" xfId="0" applyNumberFormat="1" applyFont="1" applyBorder="1"/>
    <xf numFmtId="0" fontId="18" fillId="0" borderId="0" xfId="0" applyFont="1" applyBorder="1"/>
    <xf numFmtId="14" fontId="17" fillId="0" borderId="5" xfId="0" applyNumberFormat="1" applyFont="1" applyBorder="1"/>
    <xf numFmtId="14" fontId="17" fillId="0" borderId="6" xfId="0" applyNumberFormat="1" applyFont="1" applyBorder="1"/>
    <xf numFmtId="0" fontId="18" fillId="0" borderId="7" xfId="0" applyFont="1" applyBorder="1"/>
    <xf numFmtId="0" fontId="3" fillId="0" borderId="17" xfId="0" applyFont="1" applyBorder="1" applyAlignment="1">
      <alignment vertical="center"/>
    </xf>
    <xf numFmtId="14" fontId="19" fillId="0" borderId="5" xfId="0" applyNumberFormat="1" applyFont="1" applyBorder="1" applyAlignment="1">
      <alignment horizontal="left" indent="1"/>
    </xf>
    <xf numFmtId="0" fontId="16" fillId="2" borderId="9" xfId="0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5" fillId="2" borderId="36" xfId="0" applyFont="1" applyFill="1" applyBorder="1"/>
    <xf numFmtId="0" fontId="3" fillId="2" borderId="37" xfId="0" applyFont="1" applyFill="1" applyBorder="1" applyAlignment="1"/>
    <xf numFmtId="0" fontId="3" fillId="2" borderId="38" xfId="0" applyFont="1" applyFill="1" applyBorder="1" applyAlignment="1"/>
    <xf numFmtId="0" fontId="1" fillId="0" borderId="42" xfId="0" applyFont="1" applyBorder="1"/>
    <xf numFmtId="0" fontId="1" fillId="0" borderId="43" xfId="0" applyFont="1" applyBorder="1"/>
    <xf numFmtId="0" fontId="1" fillId="0" borderId="44" xfId="0" applyFont="1" applyBorder="1"/>
    <xf numFmtId="0" fontId="1" fillId="0" borderId="45" xfId="0" applyFont="1" applyBorder="1"/>
    <xf numFmtId="0" fontId="1" fillId="0" borderId="46" xfId="0" applyFont="1" applyBorder="1"/>
    <xf numFmtId="0" fontId="1" fillId="0" borderId="47" xfId="0" applyFont="1" applyBorder="1"/>
    <xf numFmtId="0" fontId="4" fillId="0" borderId="45" xfId="0" applyFont="1" applyFill="1" applyBorder="1"/>
    <xf numFmtId="0" fontId="4" fillId="0" borderId="46" xfId="0" applyFont="1" applyFill="1" applyBorder="1"/>
    <xf numFmtId="0" fontId="4" fillId="0" borderId="47" xfId="0" applyFont="1" applyFill="1" applyBorder="1"/>
    <xf numFmtId="0" fontId="1" fillId="3" borderId="48" xfId="0" applyFont="1" applyFill="1" applyBorder="1" applyAlignment="1">
      <alignment horizontal="center"/>
    </xf>
    <xf numFmtId="0" fontId="1" fillId="3" borderId="49" xfId="0" applyFont="1" applyFill="1" applyBorder="1" applyAlignment="1">
      <alignment horizontal="center"/>
    </xf>
    <xf numFmtId="0" fontId="1" fillId="3" borderId="50" xfId="0" applyFont="1" applyFill="1" applyBorder="1" applyAlignment="1">
      <alignment horizontal="center"/>
    </xf>
    <xf numFmtId="0" fontId="3" fillId="2" borderId="51" xfId="0" applyFont="1" applyFill="1" applyBorder="1" applyAlignment="1"/>
    <xf numFmtId="14" fontId="2" fillId="2" borderId="52" xfId="0" applyNumberFormat="1" applyFont="1" applyFill="1" applyBorder="1"/>
    <xf numFmtId="14" fontId="9" fillId="0" borderId="53" xfId="0" applyNumberFormat="1" applyFont="1" applyBorder="1"/>
    <xf numFmtId="14" fontId="9" fillId="0" borderId="54" xfId="0" applyNumberFormat="1" applyFont="1" applyBorder="1"/>
    <xf numFmtId="14" fontId="8" fillId="0" borderId="54" xfId="0" applyNumberFormat="1" applyFont="1" applyBorder="1"/>
    <xf numFmtId="14" fontId="8" fillId="0" borderId="55" xfId="0" applyNumberFormat="1" applyFont="1" applyBorder="1"/>
    <xf numFmtId="0" fontId="3" fillId="2" borderId="39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13" fillId="0" borderId="18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4" fillId="6" borderId="26" xfId="0" applyFont="1" applyFill="1" applyBorder="1" applyAlignment="1">
      <alignment horizontal="right" vertical="center"/>
    </xf>
    <xf numFmtId="0" fontId="16" fillId="2" borderId="12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898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1</xdr:rowOff>
    </xdr:from>
    <xdr:to>
      <xdr:col>4</xdr:col>
      <xdr:colOff>448596</xdr:colOff>
      <xdr:row>12</xdr:row>
      <xdr:rowOff>0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639597" y="2092428"/>
          <a:ext cx="897193" cy="17206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</xdr:colOff>
      <xdr:row>12</xdr:row>
      <xdr:rowOff>0</xdr:rowOff>
    </xdr:from>
    <xdr:to>
      <xdr:col>6</xdr:col>
      <xdr:colOff>322621</xdr:colOff>
      <xdr:row>12</xdr:row>
      <xdr:rowOff>172064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536792" y="2264492"/>
          <a:ext cx="771216" cy="17206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0</xdr:colOff>
      <xdr:row>27</xdr:row>
      <xdr:rowOff>0</xdr:rowOff>
    </xdr:from>
    <xdr:to>
      <xdr:col>17</xdr:col>
      <xdr:colOff>0</xdr:colOff>
      <xdr:row>28</xdr:row>
      <xdr:rowOff>0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419897" y="4631121"/>
          <a:ext cx="1340069" cy="17079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</xdr:colOff>
      <xdr:row>26</xdr:row>
      <xdr:rowOff>0</xdr:rowOff>
    </xdr:from>
    <xdr:to>
      <xdr:col>15</xdr:col>
      <xdr:colOff>1</xdr:colOff>
      <xdr:row>27</xdr:row>
      <xdr:rowOff>0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186449" y="4460328"/>
          <a:ext cx="2680138" cy="17079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448596</xdr:colOff>
      <xdr:row>21</xdr:row>
      <xdr:rowOff>1</xdr:rowOff>
    </xdr:from>
    <xdr:to>
      <xdr:col>13</xdr:col>
      <xdr:colOff>448596</xdr:colOff>
      <xdr:row>22</xdr:row>
      <xdr:rowOff>0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7332427" y="3451603"/>
          <a:ext cx="2244025" cy="17112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216776</xdr:colOff>
      <xdr:row>16</xdr:row>
      <xdr:rowOff>0</xdr:rowOff>
    </xdr:from>
    <xdr:to>
      <xdr:col>13</xdr:col>
      <xdr:colOff>0</xdr:colOff>
      <xdr:row>17</xdr:row>
      <xdr:rowOff>150</xdr:rowOff>
    </xdr:to>
    <xdr:sp macro="" textlink="">
      <xdr:nvSpPr>
        <xdr:cNvPr id="11" name="Rechteck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509845" y="2752397"/>
          <a:ext cx="2463362" cy="17094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0</xdr:colOff>
      <xdr:row>22</xdr:row>
      <xdr:rowOff>0</xdr:rowOff>
    </xdr:from>
    <xdr:to>
      <xdr:col>12</xdr:col>
      <xdr:colOff>446688</xdr:colOff>
      <xdr:row>23</xdr:row>
      <xdr:rowOff>0</xdr:rowOff>
    </xdr:to>
    <xdr:sp macro="" textlink="">
      <xdr:nvSpPr>
        <xdr:cNvPr id="12" name="Rechteck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7633138" y="3606362"/>
          <a:ext cx="1340067" cy="170793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203638</xdr:colOff>
      <xdr:row>24</xdr:row>
      <xdr:rowOff>2108</xdr:rowOff>
    </xdr:from>
    <xdr:to>
      <xdr:col>13</xdr:col>
      <xdr:colOff>1</xdr:colOff>
      <xdr:row>24</xdr:row>
      <xdr:rowOff>170793</xdr:rowOff>
    </xdr:to>
    <xdr:sp macro="" textlink="">
      <xdr:nvSpPr>
        <xdr:cNvPr id="14" name="Rechteck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8283466" y="4120849"/>
          <a:ext cx="689742" cy="16868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0</xdr:colOff>
      <xdr:row>14</xdr:row>
      <xdr:rowOff>170793</xdr:rowOff>
    </xdr:from>
    <xdr:to>
      <xdr:col>10</xdr:col>
      <xdr:colOff>1907</xdr:colOff>
      <xdr:row>16</xdr:row>
      <xdr:rowOff>1270</xdr:rowOff>
    </xdr:to>
    <xdr:sp macro="" textlink="">
      <xdr:nvSpPr>
        <xdr:cNvPr id="19" name="Rechteck 1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293069" y="2581603"/>
          <a:ext cx="1341976" cy="17206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446689</xdr:colOff>
      <xdr:row>18</xdr:row>
      <xdr:rowOff>0</xdr:rowOff>
    </xdr:from>
    <xdr:to>
      <xdr:col>13</xdr:col>
      <xdr:colOff>183931</xdr:colOff>
      <xdr:row>19</xdr:row>
      <xdr:rowOff>149</xdr:rowOff>
    </xdr:to>
    <xdr:sp macro="" textlink="">
      <xdr:nvSpPr>
        <xdr:cNvPr id="22" name="Rechteck 2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079827" y="3093983"/>
          <a:ext cx="1077311" cy="17094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0</xdr:colOff>
      <xdr:row>24</xdr:row>
      <xdr:rowOff>170793</xdr:rowOff>
    </xdr:from>
    <xdr:to>
      <xdr:col>12</xdr:col>
      <xdr:colOff>0</xdr:colOff>
      <xdr:row>26</xdr:row>
      <xdr:rowOff>0</xdr:rowOff>
    </xdr:to>
    <xdr:sp macro="" textlink="">
      <xdr:nvSpPr>
        <xdr:cNvPr id="23" name="Rechteck 2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633138" y="4289534"/>
          <a:ext cx="893379" cy="17079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389954</xdr:colOff>
      <xdr:row>29</xdr:row>
      <xdr:rowOff>0</xdr:rowOff>
    </xdr:from>
    <xdr:to>
      <xdr:col>18</xdr:col>
      <xdr:colOff>71192</xdr:colOff>
      <xdr:row>30</xdr:row>
      <xdr:rowOff>0</xdr:rowOff>
    </xdr:to>
    <xdr:sp macro="" textlink="">
      <xdr:nvSpPr>
        <xdr:cNvPr id="30" name="Raute 29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11309906" y="4501331"/>
          <a:ext cx="129834" cy="172064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378337</xdr:colOff>
      <xdr:row>7</xdr:row>
      <xdr:rowOff>613</xdr:rowOff>
    </xdr:from>
    <xdr:to>
      <xdr:col>3</xdr:col>
      <xdr:colOff>59575</xdr:colOff>
      <xdr:row>8</xdr:row>
      <xdr:rowOff>614</xdr:rowOff>
    </xdr:to>
    <xdr:sp macro="" textlink="">
      <xdr:nvSpPr>
        <xdr:cNvPr id="33" name="Raute 32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4569337" y="1400788"/>
          <a:ext cx="128913" cy="171451"/>
        </a:xfrm>
        <a:prstGeom prst="diamond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4053</xdr:colOff>
      <xdr:row>9</xdr:row>
      <xdr:rowOff>1</xdr:rowOff>
    </xdr:from>
    <xdr:to>
      <xdr:col>3</xdr:col>
      <xdr:colOff>4054</xdr:colOff>
      <xdr:row>10</xdr:row>
      <xdr:rowOff>0</xdr:rowOff>
    </xdr:to>
    <xdr:sp macro="" textlink="">
      <xdr:nvSpPr>
        <xdr:cNvPr id="35" name="Rechteck 3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986363" y="1556846"/>
          <a:ext cx="893381" cy="17079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379561</xdr:colOff>
      <xdr:row>6</xdr:row>
      <xdr:rowOff>172064</xdr:rowOff>
    </xdr:from>
    <xdr:to>
      <xdr:col>10</xdr:col>
      <xdr:colOff>60798</xdr:colOff>
      <xdr:row>8</xdr:row>
      <xdr:rowOff>0</xdr:rowOff>
    </xdr:to>
    <xdr:sp macro="" textlink="">
      <xdr:nvSpPr>
        <xdr:cNvPr id="43" name="Raute 42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7710738" y="1404169"/>
          <a:ext cx="129834" cy="172065"/>
        </a:xfrm>
        <a:prstGeom prst="diamond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379560</xdr:colOff>
      <xdr:row>6</xdr:row>
      <xdr:rowOff>172063</xdr:rowOff>
    </xdr:from>
    <xdr:to>
      <xdr:col>14</xdr:col>
      <xdr:colOff>60798</xdr:colOff>
      <xdr:row>7</xdr:row>
      <xdr:rowOff>172064</xdr:rowOff>
    </xdr:to>
    <xdr:sp macro="" textlink="">
      <xdr:nvSpPr>
        <xdr:cNvPr id="44" name="Raute 43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9505125" y="1404168"/>
          <a:ext cx="129834" cy="172065"/>
        </a:xfrm>
        <a:prstGeom prst="diamond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</xdr:col>
      <xdr:colOff>255351</xdr:colOff>
      <xdr:row>8</xdr:row>
      <xdr:rowOff>0</xdr:rowOff>
    </xdr:from>
    <xdr:to>
      <xdr:col>8</xdr:col>
      <xdr:colOff>382440</xdr:colOff>
      <xdr:row>8</xdr:row>
      <xdr:rowOff>172064</xdr:rowOff>
    </xdr:to>
    <xdr:sp macro="" textlink="">
      <xdr:nvSpPr>
        <xdr:cNvPr id="46" name="Raute 45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7137932" y="1576234"/>
          <a:ext cx="127089" cy="172064"/>
        </a:xfrm>
        <a:prstGeom prst="diamond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384741</xdr:colOff>
      <xdr:row>10</xdr:row>
      <xdr:rowOff>0</xdr:rowOff>
    </xdr:from>
    <xdr:to>
      <xdr:col>3</xdr:col>
      <xdr:colOff>65979</xdr:colOff>
      <xdr:row>11</xdr:row>
      <xdr:rowOff>0</xdr:rowOff>
    </xdr:to>
    <xdr:sp macro="" textlink="">
      <xdr:nvSpPr>
        <xdr:cNvPr id="32" name="Raute 31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4575741" y="1914525"/>
          <a:ext cx="128913" cy="171450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257113</xdr:colOff>
      <xdr:row>12</xdr:row>
      <xdr:rowOff>172064</xdr:rowOff>
    </xdr:from>
    <xdr:to>
      <xdr:col>6</xdr:col>
      <xdr:colOff>384665</xdr:colOff>
      <xdr:row>14</xdr:row>
      <xdr:rowOff>0</xdr:rowOff>
    </xdr:to>
    <xdr:sp macro="" textlink="">
      <xdr:nvSpPr>
        <xdr:cNvPr id="20" name="Raute 19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6242500" y="2436556"/>
          <a:ext cx="127552" cy="172065"/>
        </a:xfrm>
        <a:prstGeom prst="diamond">
          <a:avLst/>
        </a:prstGeom>
        <a:solidFill>
          <a:srgbClr val="0070C0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318764</xdr:colOff>
      <xdr:row>14</xdr:row>
      <xdr:rowOff>0</xdr:rowOff>
    </xdr:from>
    <xdr:to>
      <xdr:col>8</xdr:col>
      <xdr:colOff>0</xdr:colOff>
      <xdr:row>14</xdr:row>
      <xdr:rowOff>174171</xdr:rowOff>
    </xdr:to>
    <xdr:sp macro="" textlink="">
      <xdr:nvSpPr>
        <xdr:cNvPr id="28" name="Raute 27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6741335" y="3848100"/>
          <a:ext cx="127551" cy="174171"/>
        </a:xfrm>
        <a:prstGeom prst="diamond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0</xdr:colOff>
      <xdr:row>19</xdr:row>
      <xdr:rowOff>0</xdr:rowOff>
    </xdr:from>
    <xdr:to>
      <xdr:col>13</xdr:col>
      <xdr:colOff>205</xdr:colOff>
      <xdr:row>20</xdr:row>
      <xdr:rowOff>1</xdr:rowOff>
    </xdr:to>
    <xdr:sp macro="" textlink="">
      <xdr:nvSpPr>
        <xdr:cNvPr id="13" name="Rechteck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7625953" y="3107531"/>
          <a:ext cx="1339658" cy="17264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318763</xdr:colOff>
      <xdr:row>14</xdr:row>
      <xdr:rowOff>0</xdr:rowOff>
    </xdr:from>
    <xdr:to>
      <xdr:col>9</xdr:col>
      <xdr:colOff>0</xdr:colOff>
      <xdr:row>14</xdr:row>
      <xdr:rowOff>174171</xdr:rowOff>
    </xdr:to>
    <xdr:sp macro="" textlink="">
      <xdr:nvSpPr>
        <xdr:cNvPr id="53" name="Raute 52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7187649" y="3848100"/>
          <a:ext cx="127551" cy="174171"/>
        </a:xfrm>
        <a:prstGeom prst="diamond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318763</xdr:colOff>
      <xdr:row>14</xdr:row>
      <xdr:rowOff>0</xdr:rowOff>
    </xdr:from>
    <xdr:to>
      <xdr:col>10</xdr:col>
      <xdr:colOff>0</xdr:colOff>
      <xdr:row>14</xdr:row>
      <xdr:rowOff>174171</xdr:rowOff>
    </xdr:to>
    <xdr:sp macro="" textlink="">
      <xdr:nvSpPr>
        <xdr:cNvPr id="54" name="Raute 53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7633963" y="3848100"/>
          <a:ext cx="127551" cy="174171"/>
        </a:xfrm>
        <a:prstGeom prst="diamond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318763</xdr:colOff>
      <xdr:row>14</xdr:row>
      <xdr:rowOff>0</xdr:rowOff>
    </xdr:from>
    <xdr:to>
      <xdr:col>10</xdr:col>
      <xdr:colOff>446314</xdr:colOff>
      <xdr:row>14</xdr:row>
      <xdr:rowOff>174171</xdr:rowOff>
    </xdr:to>
    <xdr:sp macro="" textlink="">
      <xdr:nvSpPr>
        <xdr:cNvPr id="55" name="Raute 54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8080277" y="3848100"/>
          <a:ext cx="127551" cy="174171"/>
        </a:xfrm>
        <a:prstGeom prst="diamond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318763</xdr:colOff>
      <xdr:row>14</xdr:row>
      <xdr:rowOff>0</xdr:rowOff>
    </xdr:from>
    <xdr:to>
      <xdr:col>12</xdr:col>
      <xdr:colOff>0</xdr:colOff>
      <xdr:row>14</xdr:row>
      <xdr:rowOff>174171</xdr:rowOff>
    </xdr:to>
    <xdr:sp macro="" textlink="">
      <xdr:nvSpPr>
        <xdr:cNvPr id="56" name="Raute 55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8526592" y="3848100"/>
          <a:ext cx="127551" cy="174171"/>
        </a:xfrm>
        <a:prstGeom prst="diamond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318763</xdr:colOff>
      <xdr:row>13</xdr:row>
      <xdr:rowOff>0</xdr:rowOff>
    </xdr:from>
    <xdr:to>
      <xdr:col>13</xdr:col>
      <xdr:colOff>0</xdr:colOff>
      <xdr:row>14</xdr:row>
      <xdr:rowOff>5652</xdr:rowOff>
    </xdr:to>
    <xdr:sp macro="" textlink="">
      <xdr:nvSpPr>
        <xdr:cNvPr id="57" name="Raute 56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8979186" y="2403231"/>
          <a:ext cx="128179" cy="174171"/>
        </a:xfrm>
        <a:prstGeom prst="diamond">
          <a:avLst/>
        </a:prstGeom>
        <a:solidFill>
          <a:srgbClr val="0070C0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318763</xdr:colOff>
      <xdr:row>14</xdr:row>
      <xdr:rowOff>0</xdr:rowOff>
    </xdr:from>
    <xdr:to>
      <xdr:col>13</xdr:col>
      <xdr:colOff>446314</xdr:colOff>
      <xdr:row>14</xdr:row>
      <xdr:rowOff>174171</xdr:rowOff>
    </xdr:to>
    <xdr:sp macro="" textlink="">
      <xdr:nvSpPr>
        <xdr:cNvPr id="58" name="Raute 57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9419220" y="3848100"/>
          <a:ext cx="127551" cy="174171"/>
        </a:xfrm>
        <a:prstGeom prst="diamond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14</xdr:col>
      <xdr:colOff>318763</xdr:colOff>
      <xdr:row>14</xdr:row>
      <xdr:rowOff>0</xdr:rowOff>
    </xdr:from>
    <xdr:to>
      <xdr:col>14</xdr:col>
      <xdr:colOff>446314</xdr:colOff>
      <xdr:row>14</xdr:row>
      <xdr:rowOff>174171</xdr:rowOff>
    </xdr:to>
    <xdr:sp macro="" textlink="">
      <xdr:nvSpPr>
        <xdr:cNvPr id="59" name="Raute 58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9865534" y="3848100"/>
          <a:ext cx="127551" cy="174171"/>
        </a:xfrm>
        <a:prstGeom prst="diamond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318763</xdr:colOff>
      <xdr:row>14</xdr:row>
      <xdr:rowOff>0</xdr:rowOff>
    </xdr:from>
    <xdr:to>
      <xdr:col>16</xdr:col>
      <xdr:colOff>0</xdr:colOff>
      <xdr:row>14</xdr:row>
      <xdr:rowOff>174171</xdr:rowOff>
    </xdr:to>
    <xdr:sp macro="" textlink="">
      <xdr:nvSpPr>
        <xdr:cNvPr id="60" name="Raute 59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10311849" y="3848100"/>
          <a:ext cx="127551" cy="174171"/>
        </a:xfrm>
        <a:prstGeom prst="diamond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16</xdr:col>
      <xdr:colOff>318763</xdr:colOff>
      <xdr:row>14</xdr:row>
      <xdr:rowOff>0</xdr:rowOff>
    </xdr:from>
    <xdr:to>
      <xdr:col>17</xdr:col>
      <xdr:colOff>0</xdr:colOff>
      <xdr:row>14</xdr:row>
      <xdr:rowOff>174171</xdr:rowOff>
    </xdr:to>
    <xdr:sp macro="" textlink="">
      <xdr:nvSpPr>
        <xdr:cNvPr id="61" name="Raute 60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10758163" y="3848100"/>
          <a:ext cx="127551" cy="174171"/>
        </a:xfrm>
        <a:prstGeom prst="diamond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0</xdr:colOff>
      <xdr:row>20</xdr:row>
      <xdr:rowOff>2022</xdr:rowOff>
    </xdr:from>
    <xdr:to>
      <xdr:col>14</xdr:col>
      <xdr:colOff>0</xdr:colOff>
      <xdr:row>21</xdr:row>
      <xdr:rowOff>0</xdr:rowOff>
    </xdr:to>
    <xdr:sp macro="" textlink="">
      <xdr:nvSpPr>
        <xdr:cNvPr id="37" name="Rechteck 3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531087" y="3315065"/>
          <a:ext cx="894522" cy="17191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447260</xdr:colOff>
      <xdr:row>23</xdr:row>
      <xdr:rowOff>2107</xdr:rowOff>
    </xdr:from>
    <xdr:to>
      <xdr:col>9</xdr:col>
      <xdr:colOff>0</xdr:colOff>
      <xdr:row>23</xdr:row>
      <xdr:rowOff>171914</xdr:rowOff>
    </xdr:to>
    <xdr:sp macro="" textlink="">
      <xdr:nvSpPr>
        <xdr:cNvPr id="39" name="Rechteck 3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6742043" y="3836955"/>
          <a:ext cx="447261" cy="16980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0</xdr:colOff>
      <xdr:row>28</xdr:row>
      <xdr:rowOff>2109</xdr:rowOff>
    </xdr:from>
    <xdr:to>
      <xdr:col>17</xdr:col>
      <xdr:colOff>446028</xdr:colOff>
      <xdr:row>29</xdr:row>
      <xdr:rowOff>0</xdr:rowOff>
    </xdr:to>
    <xdr:sp macro="" textlink="">
      <xdr:nvSpPr>
        <xdr:cNvPr id="40" name="Rechteck 39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0748211" y="4614214"/>
          <a:ext cx="446028" cy="16833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0</xdr:colOff>
      <xdr:row>19</xdr:row>
      <xdr:rowOff>173934</xdr:rowOff>
    </xdr:from>
    <xdr:to>
      <xdr:col>10</xdr:col>
      <xdr:colOff>0</xdr:colOff>
      <xdr:row>20</xdr:row>
      <xdr:rowOff>169807</xdr:rowOff>
    </xdr:to>
    <xdr:sp macro="" textlink="">
      <xdr:nvSpPr>
        <xdr:cNvPr id="41" name="Rechteck 4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189304" y="3313043"/>
          <a:ext cx="447261" cy="16980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206</xdr:colOff>
      <xdr:row>17</xdr:row>
      <xdr:rowOff>0</xdr:rowOff>
    </xdr:from>
    <xdr:to>
      <xdr:col>10</xdr:col>
      <xdr:colOff>1</xdr:colOff>
      <xdr:row>18</xdr:row>
      <xdr:rowOff>150</xdr:rowOff>
    </xdr:to>
    <xdr:sp macro="" textlink="">
      <xdr:nvSpPr>
        <xdr:cNvPr id="42" name="Rechteck 4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733190" y="2934891"/>
          <a:ext cx="892764" cy="1727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14694</xdr:colOff>
      <xdr:row>9</xdr:row>
      <xdr:rowOff>14653</xdr:rowOff>
    </xdr:from>
    <xdr:to>
      <xdr:col>6</xdr:col>
      <xdr:colOff>432288</xdr:colOff>
      <xdr:row>9</xdr:row>
      <xdr:rowOff>164224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329644" y="1586278"/>
          <a:ext cx="2093994" cy="14957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16565</xdr:colOff>
      <xdr:row>10</xdr:row>
      <xdr:rowOff>11842</xdr:rowOff>
    </xdr:from>
    <xdr:to>
      <xdr:col>8</xdr:col>
      <xdr:colOff>27119</xdr:colOff>
      <xdr:row>10</xdr:row>
      <xdr:rowOff>157369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12565" y="1754917"/>
          <a:ext cx="1801254" cy="14552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1035326</xdr:colOff>
      <xdr:row>8</xdr:row>
      <xdr:rowOff>14059</xdr:rowOff>
    </xdr:from>
    <xdr:to>
      <xdr:col>2</xdr:col>
      <xdr:colOff>70402</xdr:colOff>
      <xdr:row>9</xdr:row>
      <xdr:rowOff>0</xdr:rowOff>
    </xdr:to>
    <xdr:sp macro="" textlink="">
      <xdr:nvSpPr>
        <xdr:cNvPr id="4" name="Raut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118652" y="1488363"/>
          <a:ext cx="136663" cy="217854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7701</xdr:colOff>
      <xdr:row>22</xdr:row>
      <xdr:rowOff>9996</xdr:rowOff>
    </xdr:from>
    <xdr:to>
      <xdr:col>16</xdr:col>
      <xdr:colOff>428602</xdr:colOff>
      <xdr:row>22</xdr:row>
      <xdr:rowOff>162907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1028126" y="3810471"/>
          <a:ext cx="868576" cy="152911"/>
        </a:xfrm>
        <a:prstGeom prst="rect">
          <a:avLst/>
        </a:prstGeom>
        <a:solidFill>
          <a:srgbClr val="00B0F0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16740</xdr:colOff>
      <xdr:row>21</xdr:row>
      <xdr:rowOff>17809</xdr:rowOff>
    </xdr:from>
    <xdr:to>
      <xdr:col>14</xdr:col>
      <xdr:colOff>430315</xdr:colOff>
      <xdr:row>21</xdr:row>
      <xdr:rowOff>169477</xdr:rowOff>
    </xdr:to>
    <xdr:sp macro="" textlink="">
      <xdr:nvSpPr>
        <xdr:cNvPr id="6" name="Rechteck 5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0141815" y="3646834"/>
          <a:ext cx="861250" cy="151668"/>
        </a:xfrm>
        <a:prstGeom prst="rect">
          <a:avLst/>
        </a:prstGeom>
        <a:solidFill>
          <a:srgbClr val="00B0F0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198783</xdr:colOff>
      <xdr:row>16</xdr:row>
      <xdr:rowOff>149087</xdr:rowOff>
    </xdr:from>
    <xdr:to>
      <xdr:col>3</xdr:col>
      <xdr:colOff>1242</xdr:colOff>
      <xdr:row>18</xdr:row>
      <xdr:rowOff>0</xdr:rowOff>
    </xdr:to>
    <xdr:sp macro="" textlink="">
      <xdr:nvSpPr>
        <xdr:cNvPr id="7" name="Raute 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flipH="1">
          <a:off x="5507935" y="2956891"/>
          <a:ext cx="133764" cy="198783"/>
        </a:xfrm>
        <a:prstGeom prst="diamond">
          <a:avLst/>
        </a:prstGeom>
        <a:pattFill prst="wdUpDiag">
          <a:fgClr>
            <a:schemeClr val="accent6">
              <a:lumMod val="60000"/>
              <a:lumOff val="40000"/>
            </a:schemeClr>
          </a:fgClr>
          <a:bgClr>
            <a:schemeClr val="bg1"/>
          </a:bgClr>
        </a:patt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</xdr:col>
      <xdr:colOff>0</xdr:colOff>
      <xdr:row>16</xdr:row>
      <xdr:rowOff>16565</xdr:rowOff>
    </xdr:from>
    <xdr:to>
      <xdr:col>12</xdr:col>
      <xdr:colOff>432288</xdr:colOff>
      <xdr:row>17</xdr:row>
      <xdr:rowOff>16565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7886700" y="2788340"/>
          <a:ext cx="2222988" cy="171450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17524</xdr:colOff>
      <xdr:row>13</xdr:row>
      <xdr:rowOff>0</xdr:rowOff>
    </xdr:from>
    <xdr:to>
      <xdr:col>13</xdr:col>
      <xdr:colOff>265044</xdr:colOff>
      <xdr:row>13</xdr:row>
      <xdr:rowOff>161925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7456549" y="2257425"/>
          <a:ext cx="2933570" cy="161925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172692</xdr:colOff>
      <xdr:row>17</xdr:row>
      <xdr:rowOff>13411</xdr:rowOff>
    </xdr:from>
    <xdr:to>
      <xdr:col>14</xdr:col>
      <xdr:colOff>432972</xdr:colOff>
      <xdr:row>17</xdr:row>
      <xdr:rowOff>170207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7164042" y="2956636"/>
          <a:ext cx="3841680" cy="156796"/>
        </a:xfrm>
        <a:prstGeom prst="rect">
          <a:avLst/>
        </a:prstGeom>
        <a:pattFill prst="wdUpDiag">
          <a:fgClr>
            <a:schemeClr val="accent6">
              <a:lumMod val="60000"/>
              <a:lumOff val="40000"/>
            </a:schemeClr>
          </a:fgClr>
          <a:bgClr>
            <a:schemeClr val="bg1"/>
          </a:bgClr>
        </a:patt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8283</xdr:colOff>
      <xdr:row>15</xdr:row>
      <xdr:rowOff>8283</xdr:rowOff>
    </xdr:from>
    <xdr:to>
      <xdr:col>10</xdr:col>
      <xdr:colOff>422412</xdr:colOff>
      <xdr:row>16</xdr:row>
      <xdr:rowOff>8283</xdr:rowOff>
    </xdr:to>
    <xdr:sp macro="" textlink="">
      <xdr:nvSpPr>
        <xdr:cNvPr id="11" name="Rechteck 10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7894983" y="2608608"/>
          <a:ext cx="1309479" cy="1714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1593</xdr:colOff>
      <xdr:row>19</xdr:row>
      <xdr:rowOff>16565</xdr:rowOff>
    </xdr:from>
    <xdr:to>
      <xdr:col>13</xdr:col>
      <xdr:colOff>1590</xdr:colOff>
      <xdr:row>19</xdr:row>
      <xdr:rowOff>165652</xdr:rowOff>
    </xdr:to>
    <xdr:sp macro="" textlink="">
      <xdr:nvSpPr>
        <xdr:cNvPr id="12" name="Rechteck 1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9231318" y="3302690"/>
          <a:ext cx="895347" cy="149087"/>
        </a:xfrm>
        <a:prstGeom prst="rect">
          <a:avLst/>
        </a:prstGeom>
        <a:solidFill>
          <a:srgbClr val="FF8989"/>
        </a:solidFill>
        <a:ln>
          <a:solidFill>
            <a:srgbClr val="FF6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366907</xdr:colOff>
      <xdr:row>23</xdr:row>
      <xdr:rowOff>5253</xdr:rowOff>
    </xdr:from>
    <xdr:to>
      <xdr:col>17</xdr:col>
      <xdr:colOff>54061</xdr:colOff>
      <xdr:row>24</xdr:row>
      <xdr:rowOff>6570</xdr:rowOff>
    </xdr:to>
    <xdr:sp macro="" textlink="">
      <xdr:nvSpPr>
        <xdr:cNvPr id="13" name="Raute 1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1835007" y="3977178"/>
          <a:ext cx="134829" cy="172767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257113</xdr:colOff>
      <xdr:row>11</xdr:row>
      <xdr:rowOff>20973</xdr:rowOff>
    </xdr:from>
    <xdr:to>
      <xdr:col>5</xdr:col>
      <xdr:colOff>384665</xdr:colOff>
      <xdr:row>11</xdr:row>
      <xdr:rowOff>173373</xdr:rowOff>
    </xdr:to>
    <xdr:sp macro="" textlink="">
      <xdr:nvSpPr>
        <xdr:cNvPr id="14" name="Raute 13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6667852" y="2191016"/>
          <a:ext cx="127552" cy="152400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323022</xdr:colOff>
      <xdr:row>12</xdr:row>
      <xdr:rowOff>0</xdr:rowOff>
    </xdr:from>
    <xdr:to>
      <xdr:col>9</xdr:col>
      <xdr:colOff>0</xdr:colOff>
      <xdr:row>12</xdr:row>
      <xdr:rowOff>162881</xdr:rowOff>
    </xdr:to>
    <xdr:sp macro="" textlink="">
      <xdr:nvSpPr>
        <xdr:cNvPr id="15" name="Rechteck 1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866697" y="2085975"/>
          <a:ext cx="1467678" cy="162881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0</xdr:colOff>
      <xdr:row>14</xdr:row>
      <xdr:rowOff>0</xdr:rowOff>
    </xdr:from>
    <xdr:to>
      <xdr:col>12</xdr:col>
      <xdr:colOff>0</xdr:colOff>
      <xdr:row>14</xdr:row>
      <xdr:rowOff>165652</xdr:rowOff>
    </xdr:to>
    <xdr:sp macro="" textlink="">
      <xdr:nvSpPr>
        <xdr:cNvPr id="16" name="Rechteck 1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334375" y="2428875"/>
          <a:ext cx="1343025" cy="165652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9316</xdr:colOff>
      <xdr:row>20</xdr:row>
      <xdr:rowOff>12942</xdr:rowOff>
    </xdr:from>
    <xdr:to>
      <xdr:col>12</xdr:col>
      <xdr:colOff>434577</xdr:colOff>
      <xdr:row>20</xdr:row>
      <xdr:rowOff>163317</xdr:rowOff>
    </xdr:to>
    <xdr:sp macro="" textlink="">
      <xdr:nvSpPr>
        <xdr:cNvPr id="17" name="Rechteck 1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9239041" y="3470517"/>
          <a:ext cx="872936" cy="150375"/>
        </a:xfrm>
        <a:prstGeom prst="rect">
          <a:avLst/>
        </a:prstGeom>
        <a:solidFill>
          <a:srgbClr val="00B0F0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295603</xdr:colOff>
      <xdr:row>12</xdr:row>
      <xdr:rowOff>45987</xdr:rowOff>
    </xdr:from>
    <xdr:to>
      <xdr:col>5</xdr:col>
      <xdr:colOff>413844</xdr:colOff>
      <xdr:row>25</xdr:row>
      <xdr:rowOff>118244</xdr:rowOff>
    </xdr:to>
    <xdr:sp macro="" textlink="">
      <xdr:nvSpPr>
        <xdr:cNvPr id="18" name="Nach oben gebogener Pfeil 17"/>
        <xdr:cNvSpPr/>
      </xdr:nvSpPr>
      <xdr:spPr>
        <a:xfrm rot="5400000">
          <a:off x="5747845" y="3223395"/>
          <a:ext cx="2301107" cy="118241"/>
        </a:xfrm>
        <a:prstGeom prst="bentUpArrow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262429</xdr:colOff>
      <xdr:row>16</xdr:row>
      <xdr:rowOff>165652</xdr:rowOff>
    </xdr:from>
    <xdr:to>
      <xdr:col>5</xdr:col>
      <xdr:colOff>389282</xdr:colOff>
      <xdr:row>18</xdr:row>
      <xdr:rowOff>0</xdr:rowOff>
    </xdr:to>
    <xdr:sp macro="" textlink="">
      <xdr:nvSpPr>
        <xdr:cNvPr id="19" name="Raute 18">
          <a:extLst>
            <a:ext uri="{FF2B5EF4-FFF2-40B4-BE49-F238E27FC236}">
              <a16:creationId xmlns:a16="http://schemas.microsoft.com/office/drawing/2014/main" id="{EC75EBD2-83DF-4B8E-9680-EB37674D847A}"/>
            </a:ext>
          </a:extLst>
        </xdr:cNvPr>
        <xdr:cNvSpPr/>
      </xdr:nvSpPr>
      <xdr:spPr>
        <a:xfrm>
          <a:off x="6806104" y="2937427"/>
          <a:ext cx="126853" cy="177248"/>
        </a:xfrm>
        <a:prstGeom prst="diamond">
          <a:avLst/>
        </a:prstGeom>
        <a:pattFill prst="wdUpDiag">
          <a:fgClr>
            <a:schemeClr val="accent6">
              <a:lumMod val="60000"/>
              <a:lumOff val="40000"/>
            </a:schemeClr>
          </a:fgClr>
          <a:bgClr>
            <a:schemeClr val="bg1"/>
          </a:bgClr>
        </a:patt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0</xdr:colOff>
      <xdr:row>18</xdr:row>
      <xdr:rowOff>24849</xdr:rowOff>
    </xdr:from>
    <xdr:to>
      <xdr:col>11</xdr:col>
      <xdr:colOff>127552</xdr:colOff>
      <xdr:row>18</xdr:row>
      <xdr:rowOff>177249</xdr:rowOff>
    </xdr:to>
    <xdr:sp macro="" textlink="">
      <xdr:nvSpPr>
        <xdr:cNvPr id="20" name="Raute 19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9094304" y="3818284"/>
          <a:ext cx="127552" cy="152400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165653</xdr:colOff>
      <xdr:row>18</xdr:row>
      <xdr:rowOff>0</xdr:rowOff>
    </xdr:from>
    <xdr:to>
      <xdr:col>12</xdr:col>
      <xdr:colOff>289892</xdr:colOff>
      <xdr:row>18</xdr:row>
      <xdr:rowOff>215348</xdr:rowOff>
    </xdr:to>
    <xdr:sp macro="" textlink="">
      <xdr:nvSpPr>
        <xdr:cNvPr id="22" name="Textfeld 21"/>
        <xdr:cNvSpPr txBox="1"/>
      </xdr:nvSpPr>
      <xdr:spPr>
        <a:xfrm>
          <a:off x="9259957" y="3793435"/>
          <a:ext cx="571500" cy="2153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01.06.</a:t>
          </a:r>
        </a:p>
      </xdr:txBody>
    </xdr:sp>
    <xdr:clientData/>
  </xdr:twoCellAnchor>
  <xdr:twoCellAnchor>
    <xdr:from>
      <xdr:col>5</xdr:col>
      <xdr:colOff>422414</xdr:colOff>
      <xdr:row>10</xdr:row>
      <xdr:rowOff>231913</xdr:rowOff>
    </xdr:from>
    <xdr:to>
      <xdr:col>7</xdr:col>
      <xdr:colOff>49696</xdr:colOff>
      <xdr:row>11</xdr:row>
      <xdr:rowOff>207066</xdr:rowOff>
    </xdr:to>
    <xdr:sp macro="" textlink="">
      <xdr:nvSpPr>
        <xdr:cNvPr id="23" name="Textfeld 22"/>
        <xdr:cNvSpPr txBox="1"/>
      </xdr:nvSpPr>
      <xdr:spPr>
        <a:xfrm>
          <a:off x="6833153" y="2170043"/>
          <a:ext cx="521804" cy="2070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21.04.</a:t>
          </a:r>
        </a:p>
      </xdr:txBody>
    </xdr:sp>
    <xdr:clientData/>
  </xdr:twoCellAnchor>
  <xdr:twoCellAnchor>
    <xdr:from>
      <xdr:col>17</xdr:col>
      <xdr:colOff>99391</xdr:colOff>
      <xdr:row>23</xdr:row>
      <xdr:rowOff>8283</xdr:rowOff>
    </xdr:from>
    <xdr:to>
      <xdr:col>18</xdr:col>
      <xdr:colOff>223630</xdr:colOff>
      <xdr:row>23</xdr:row>
      <xdr:rowOff>223631</xdr:rowOff>
    </xdr:to>
    <xdr:sp macro="" textlink="">
      <xdr:nvSpPr>
        <xdr:cNvPr id="25" name="Textfeld 24"/>
        <xdr:cNvSpPr txBox="1"/>
      </xdr:nvSpPr>
      <xdr:spPr>
        <a:xfrm>
          <a:off x="11521108" y="5002696"/>
          <a:ext cx="571500" cy="2153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/>
            <a:t>08.07.</a:t>
          </a:r>
        </a:p>
      </xdr:txBody>
    </xdr:sp>
    <xdr:clientData/>
  </xdr:twoCellAnchor>
  <xdr:twoCellAnchor>
    <xdr:from>
      <xdr:col>3</xdr:col>
      <xdr:colOff>298174</xdr:colOff>
      <xdr:row>6</xdr:row>
      <xdr:rowOff>165652</xdr:rowOff>
    </xdr:from>
    <xdr:to>
      <xdr:col>3</xdr:col>
      <xdr:colOff>306457</xdr:colOff>
      <xdr:row>27</xdr:row>
      <xdr:rowOff>16565</xdr:rowOff>
    </xdr:to>
    <xdr:cxnSp macro="">
      <xdr:nvCxnSpPr>
        <xdr:cNvPr id="27" name="Gerader Verbinder 26"/>
        <xdr:cNvCxnSpPr/>
      </xdr:nvCxnSpPr>
      <xdr:spPr>
        <a:xfrm flipH="1">
          <a:off x="4944717" y="1275522"/>
          <a:ext cx="8283" cy="4663108"/>
        </a:xfrm>
        <a:prstGeom prst="line">
          <a:avLst/>
        </a:prstGeom>
        <a:ln w="19050">
          <a:solidFill>
            <a:srgbClr val="C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240196</xdr:colOff>
      <xdr:row>25</xdr:row>
      <xdr:rowOff>16565</xdr:rowOff>
    </xdr:from>
    <xdr:to>
      <xdr:col>3</xdr:col>
      <xdr:colOff>376859</xdr:colOff>
      <xdr:row>26</xdr:row>
      <xdr:rowOff>2506</xdr:rowOff>
    </xdr:to>
    <xdr:sp macro="" textlink="">
      <xdr:nvSpPr>
        <xdr:cNvPr id="28" name="Raute 2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886739" y="5474804"/>
          <a:ext cx="136663" cy="217854"/>
        </a:xfrm>
        <a:prstGeom prst="diamond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zoomScale="115" zoomScaleNormal="115" zoomScaleSheetLayoutView="100" workbookViewId="0">
      <selection activeCell="K33" sqref="K33"/>
    </sheetView>
  </sheetViews>
  <sheetFormatPr baseColWidth="10" defaultRowHeight="12.75" x14ac:dyDescent="0.2"/>
  <cols>
    <col min="1" max="1" width="54.140625" customWidth="1"/>
    <col min="2" max="20" width="6.7109375" customWidth="1"/>
  </cols>
  <sheetData>
    <row r="1" spans="1:20" ht="15" x14ac:dyDescent="0.25">
      <c r="A1" s="10"/>
    </row>
    <row r="2" spans="1:20" ht="15" x14ac:dyDescent="0.25">
      <c r="A2" s="10" t="s">
        <v>113</v>
      </c>
    </row>
    <row r="3" spans="1:20" x14ac:dyDescent="0.2">
      <c r="A3" s="9" t="s">
        <v>136</v>
      </c>
    </row>
    <row r="4" spans="1:20" x14ac:dyDescent="0.2">
      <c r="A4" s="1"/>
    </row>
    <row r="5" spans="1:20" x14ac:dyDescent="0.2">
      <c r="A5" s="98" t="s">
        <v>126</v>
      </c>
      <c r="B5" s="83"/>
      <c r="C5" s="84" t="s">
        <v>17</v>
      </c>
      <c r="D5" s="85"/>
      <c r="E5" s="104" t="s">
        <v>18</v>
      </c>
      <c r="F5" s="105"/>
      <c r="G5" s="105"/>
      <c r="H5" s="106"/>
      <c r="I5" s="104" t="s">
        <v>19</v>
      </c>
      <c r="J5" s="105"/>
      <c r="K5" s="105"/>
      <c r="L5" s="106"/>
      <c r="M5" s="104" t="s">
        <v>20</v>
      </c>
      <c r="N5" s="105"/>
      <c r="O5" s="105"/>
      <c r="P5" s="105"/>
      <c r="Q5" s="106"/>
      <c r="R5" s="107" t="s">
        <v>21</v>
      </c>
      <c r="S5" s="108"/>
      <c r="T5" s="109"/>
    </row>
    <row r="6" spans="1:20" ht="13.5" x14ac:dyDescent="0.25">
      <c r="A6" s="99"/>
      <c r="B6" s="95" t="s">
        <v>124</v>
      </c>
      <c r="C6" s="96" t="s">
        <v>117</v>
      </c>
      <c r="D6" s="97" t="s">
        <v>3</v>
      </c>
      <c r="E6" s="95" t="s">
        <v>4</v>
      </c>
      <c r="F6" s="96" t="s">
        <v>5</v>
      </c>
      <c r="G6" s="96" t="s">
        <v>6</v>
      </c>
      <c r="H6" s="97" t="s">
        <v>7</v>
      </c>
      <c r="I6" s="95" t="s">
        <v>8</v>
      </c>
      <c r="J6" s="96" t="s">
        <v>9</v>
      </c>
      <c r="K6" s="96" t="s">
        <v>10</v>
      </c>
      <c r="L6" s="97" t="s">
        <v>11</v>
      </c>
      <c r="M6" s="95" t="s">
        <v>12</v>
      </c>
      <c r="N6" s="96" t="s">
        <v>13</v>
      </c>
      <c r="O6" s="96" t="s">
        <v>14</v>
      </c>
      <c r="P6" s="96" t="s">
        <v>15</v>
      </c>
      <c r="Q6" s="97" t="s">
        <v>16</v>
      </c>
      <c r="R6" s="95" t="s">
        <v>22</v>
      </c>
      <c r="S6" s="96" t="s">
        <v>23</v>
      </c>
      <c r="T6" s="97" t="s">
        <v>24</v>
      </c>
    </row>
    <row r="7" spans="1:20" ht="13.5" x14ac:dyDescent="0.25">
      <c r="A7" s="100"/>
      <c r="B7" s="22"/>
      <c r="C7" s="23"/>
      <c r="D7" s="24"/>
      <c r="E7" s="22"/>
      <c r="F7" s="23"/>
      <c r="G7" s="23"/>
      <c r="H7" s="24"/>
      <c r="I7" s="22"/>
      <c r="J7" s="23"/>
      <c r="K7" s="23"/>
      <c r="L7" s="24"/>
      <c r="M7" s="22"/>
      <c r="N7" s="23"/>
      <c r="O7" s="23"/>
      <c r="P7" s="23"/>
      <c r="Q7" s="24"/>
      <c r="R7" s="22"/>
      <c r="S7" s="23"/>
      <c r="T7" s="24"/>
    </row>
    <row r="8" spans="1:20" ht="13.5" x14ac:dyDescent="0.25">
      <c r="A8" s="101" t="s">
        <v>118</v>
      </c>
      <c r="B8" s="89"/>
      <c r="C8" s="90"/>
      <c r="D8" s="91"/>
      <c r="E8" s="89"/>
      <c r="F8" s="90"/>
      <c r="G8" s="90"/>
      <c r="H8" s="91"/>
      <c r="I8" s="89"/>
      <c r="J8" s="90"/>
      <c r="K8" s="90"/>
      <c r="L8" s="91"/>
      <c r="M8" s="89"/>
      <c r="N8" s="90"/>
      <c r="O8" s="90"/>
      <c r="P8" s="90"/>
      <c r="Q8" s="91"/>
      <c r="R8" s="89"/>
      <c r="S8" s="90"/>
      <c r="T8" s="91"/>
    </row>
    <row r="9" spans="1:20" ht="13.5" x14ac:dyDescent="0.25">
      <c r="A9" s="101" t="s">
        <v>119</v>
      </c>
      <c r="B9" s="89"/>
      <c r="C9" s="90"/>
      <c r="D9" s="91"/>
      <c r="E9" s="89"/>
      <c r="F9" s="90"/>
      <c r="G9" s="90"/>
      <c r="H9" s="91"/>
      <c r="I9" s="89"/>
      <c r="J9" s="90"/>
      <c r="K9" s="90"/>
      <c r="L9" s="91"/>
      <c r="M9" s="89"/>
      <c r="N9" s="90"/>
      <c r="O9" s="90"/>
      <c r="P9" s="90"/>
      <c r="Q9" s="91"/>
      <c r="R9" s="89"/>
      <c r="S9" s="90"/>
      <c r="T9" s="91"/>
    </row>
    <row r="10" spans="1:20" ht="13.5" x14ac:dyDescent="0.25">
      <c r="A10" s="101" t="s">
        <v>116</v>
      </c>
      <c r="B10" s="89"/>
      <c r="C10" s="90"/>
      <c r="D10" s="91"/>
      <c r="E10" s="89"/>
      <c r="F10" s="90"/>
      <c r="G10" s="90"/>
      <c r="H10" s="91"/>
      <c r="I10" s="89"/>
      <c r="J10" s="90"/>
      <c r="K10" s="90"/>
      <c r="L10" s="91"/>
      <c r="M10" s="89"/>
      <c r="N10" s="90"/>
      <c r="O10" s="90"/>
      <c r="P10" s="90"/>
      <c r="Q10" s="91"/>
      <c r="R10" s="89"/>
      <c r="S10" s="90"/>
      <c r="T10" s="91"/>
    </row>
    <row r="11" spans="1:20" ht="13.5" x14ac:dyDescent="0.25">
      <c r="A11" s="101" t="s">
        <v>122</v>
      </c>
      <c r="B11" s="89"/>
      <c r="C11" s="90"/>
      <c r="D11" s="91"/>
      <c r="E11" s="89"/>
      <c r="F11" s="90"/>
      <c r="G11" s="90"/>
      <c r="H11" s="91"/>
      <c r="I11" s="89"/>
      <c r="J11" s="90"/>
      <c r="K11" s="90"/>
      <c r="L11" s="91"/>
      <c r="M11" s="89"/>
      <c r="N11" s="90"/>
      <c r="O11" s="90"/>
      <c r="P11" s="90"/>
      <c r="Q11" s="91"/>
      <c r="R11" s="89"/>
      <c r="S11" s="90"/>
      <c r="T11" s="91"/>
    </row>
    <row r="12" spans="1:20" ht="13.5" x14ac:dyDescent="0.25">
      <c r="A12" s="101" t="s">
        <v>128</v>
      </c>
      <c r="B12" s="92"/>
      <c r="C12" s="93"/>
      <c r="D12" s="94"/>
      <c r="E12" s="92"/>
      <c r="F12" s="93"/>
      <c r="G12" s="93"/>
      <c r="H12" s="94"/>
      <c r="I12" s="89"/>
      <c r="J12" s="90"/>
      <c r="K12" s="90"/>
      <c r="L12" s="91"/>
      <c r="M12" s="89"/>
      <c r="N12" s="90"/>
      <c r="O12" s="90"/>
      <c r="P12" s="90"/>
      <c r="Q12" s="91"/>
      <c r="R12" s="89"/>
      <c r="S12" s="90"/>
      <c r="T12" s="91"/>
    </row>
    <row r="13" spans="1:20" ht="13.5" x14ac:dyDescent="0.25">
      <c r="A13" s="101" t="s">
        <v>127</v>
      </c>
      <c r="B13" s="89"/>
      <c r="C13" s="90"/>
      <c r="D13" s="91"/>
      <c r="E13" s="89"/>
      <c r="F13" s="90"/>
      <c r="G13" s="90"/>
      <c r="H13" s="91"/>
      <c r="I13" s="89"/>
      <c r="J13" s="90"/>
      <c r="K13" s="90"/>
      <c r="L13" s="91"/>
      <c r="M13" s="89"/>
      <c r="N13" s="90"/>
      <c r="O13" s="90"/>
      <c r="P13" s="90"/>
      <c r="Q13" s="91"/>
      <c r="R13" s="89"/>
      <c r="S13" s="90"/>
      <c r="T13" s="91"/>
    </row>
    <row r="14" spans="1:20" ht="13.5" x14ac:dyDescent="0.25">
      <c r="A14" s="101" t="s">
        <v>121</v>
      </c>
      <c r="B14" s="89"/>
      <c r="C14" s="90"/>
      <c r="D14" s="91"/>
      <c r="E14" s="89"/>
      <c r="F14" s="90"/>
      <c r="G14" s="90"/>
      <c r="H14" s="91"/>
      <c r="I14" s="89"/>
      <c r="J14" s="90"/>
      <c r="K14" s="90"/>
      <c r="L14" s="91"/>
      <c r="M14" s="89"/>
      <c r="N14" s="90"/>
      <c r="O14" s="90"/>
      <c r="P14" s="90"/>
      <c r="Q14" s="91"/>
      <c r="R14" s="89"/>
      <c r="S14" s="90"/>
      <c r="T14" s="91"/>
    </row>
    <row r="15" spans="1:20" ht="13.5" x14ac:dyDescent="0.25">
      <c r="A15" s="101" t="s">
        <v>120</v>
      </c>
      <c r="B15" s="89"/>
      <c r="C15" s="90"/>
      <c r="D15" s="91"/>
      <c r="E15" s="89"/>
      <c r="F15" s="90"/>
      <c r="G15" s="90"/>
      <c r="H15" s="91"/>
      <c r="I15" s="89"/>
      <c r="J15" s="90"/>
      <c r="K15" s="90"/>
      <c r="L15" s="91"/>
      <c r="M15" s="89"/>
      <c r="N15" s="90"/>
      <c r="O15" s="90"/>
      <c r="P15" s="90"/>
      <c r="Q15" s="91"/>
      <c r="R15" s="89"/>
      <c r="S15" s="90"/>
      <c r="T15" s="91"/>
    </row>
    <row r="16" spans="1:20" ht="13.5" x14ac:dyDescent="0.25">
      <c r="A16" s="101" t="s">
        <v>46</v>
      </c>
      <c r="B16" s="89"/>
      <c r="C16" s="90"/>
      <c r="D16" s="91"/>
      <c r="E16" s="89"/>
      <c r="F16" s="90"/>
      <c r="G16" s="90"/>
      <c r="H16" s="91"/>
      <c r="I16" s="89"/>
      <c r="J16" s="90"/>
      <c r="K16" s="90"/>
      <c r="L16" s="91"/>
      <c r="M16" s="89"/>
      <c r="N16" s="90"/>
      <c r="O16" s="90"/>
      <c r="P16" s="90"/>
      <c r="Q16" s="91"/>
      <c r="R16" s="89"/>
      <c r="S16" s="90"/>
      <c r="T16" s="91"/>
    </row>
    <row r="17" spans="1:20" ht="13.5" x14ac:dyDescent="0.25">
      <c r="A17" s="101" t="s">
        <v>45</v>
      </c>
      <c r="B17" s="89"/>
      <c r="C17" s="90"/>
      <c r="D17" s="91"/>
      <c r="E17" s="89"/>
      <c r="F17" s="90"/>
      <c r="G17" s="90"/>
      <c r="H17" s="91"/>
      <c r="I17" s="89"/>
      <c r="J17" s="90"/>
      <c r="K17" s="90"/>
      <c r="L17" s="91"/>
      <c r="M17" s="89"/>
      <c r="N17" s="90"/>
      <c r="O17" s="90"/>
      <c r="P17" s="90"/>
      <c r="Q17" s="91"/>
      <c r="R17" s="89"/>
      <c r="S17" s="90"/>
      <c r="T17" s="91"/>
    </row>
    <row r="18" spans="1:20" ht="13.5" x14ac:dyDescent="0.25">
      <c r="A18" s="101" t="s">
        <v>133</v>
      </c>
      <c r="B18" s="89"/>
      <c r="C18" s="90"/>
      <c r="D18" s="91"/>
      <c r="E18" s="89"/>
      <c r="F18" s="90"/>
      <c r="G18" s="90"/>
      <c r="H18" s="91"/>
      <c r="I18" s="89"/>
      <c r="J18" s="90"/>
      <c r="K18" s="90"/>
      <c r="L18" s="91"/>
      <c r="M18" s="89"/>
      <c r="N18" s="90"/>
      <c r="O18" s="90"/>
      <c r="P18" s="90"/>
      <c r="Q18" s="91"/>
      <c r="R18" s="89"/>
      <c r="S18" s="90"/>
      <c r="T18" s="91"/>
    </row>
    <row r="19" spans="1:20" ht="13.5" x14ac:dyDescent="0.25">
      <c r="A19" s="101" t="s">
        <v>134</v>
      </c>
      <c r="B19" s="89"/>
      <c r="C19" s="90"/>
      <c r="D19" s="91"/>
      <c r="E19" s="89"/>
      <c r="F19" s="90"/>
      <c r="G19" s="90"/>
      <c r="H19" s="91"/>
      <c r="I19" s="89"/>
      <c r="J19" s="90"/>
      <c r="K19" s="90"/>
      <c r="L19" s="91"/>
      <c r="M19" s="89"/>
      <c r="N19" s="90"/>
      <c r="O19" s="90"/>
      <c r="P19" s="90"/>
      <c r="Q19" s="91"/>
      <c r="R19" s="89"/>
      <c r="S19" s="90"/>
      <c r="T19" s="91"/>
    </row>
    <row r="20" spans="1:20" ht="13.5" x14ac:dyDescent="0.25">
      <c r="A20" s="101" t="s">
        <v>129</v>
      </c>
      <c r="B20" s="89"/>
      <c r="C20" s="90"/>
      <c r="D20" s="91"/>
      <c r="E20" s="89"/>
      <c r="F20" s="90"/>
      <c r="G20" s="90"/>
      <c r="H20" s="91"/>
      <c r="I20" s="89"/>
      <c r="J20" s="90"/>
      <c r="K20" s="90"/>
      <c r="L20" s="91"/>
      <c r="M20" s="89"/>
      <c r="N20" s="90"/>
      <c r="O20" s="90"/>
      <c r="P20" s="90"/>
      <c r="Q20" s="91"/>
      <c r="R20" s="89"/>
      <c r="S20" s="90"/>
      <c r="T20" s="91"/>
    </row>
    <row r="21" spans="1:20" ht="13.5" x14ac:dyDescent="0.25">
      <c r="A21" s="101" t="s">
        <v>131</v>
      </c>
      <c r="B21" s="89"/>
      <c r="C21" s="90"/>
      <c r="D21" s="91"/>
      <c r="E21" s="89"/>
      <c r="F21" s="90"/>
      <c r="G21" s="90"/>
      <c r="H21" s="91"/>
      <c r="I21" s="89"/>
      <c r="J21" s="90"/>
      <c r="K21" s="90"/>
      <c r="L21" s="91"/>
      <c r="M21" s="89"/>
      <c r="N21" s="90"/>
      <c r="O21" s="90"/>
      <c r="P21" s="90"/>
      <c r="Q21" s="91"/>
      <c r="R21" s="89"/>
      <c r="S21" s="90"/>
      <c r="T21" s="91"/>
    </row>
    <row r="22" spans="1:20" ht="13.5" x14ac:dyDescent="0.25">
      <c r="A22" s="101" t="s">
        <v>135</v>
      </c>
      <c r="B22" s="89"/>
      <c r="C22" s="90"/>
      <c r="D22" s="91"/>
      <c r="E22" s="89"/>
      <c r="F22" s="90"/>
      <c r="G22" s="90"/>
      <c r="H22" s="91"/>
      <c r="I22" s="89"/>
      <c r="J22" s="90"/>
      <c r="K22" s="90"/>
      <c r="L22" s="91"/>
      <c r="M22" s="89"/>
      <c r="N22" s="90"/>
      <c r="O22" s="90"/>
      <c r="P22" s="90"/>
      <c r="Q22" s="91"/>
      <c r="R22" s="89"/>
      <c r="S22" s="90"/>
      <c r="T22" s="91"/>
    </row>
    <row r="23" spans="1:20" ht="13.5" x14ac:dyDescent="0.25">
      <c r="A23" s="101" t="s">
        <v>37</v>
      </c>
      <c r="B23" s="89"/>
      <c r="C23" s="90"/>
      <c r="D23" s="91"/>
      <c r="E23" s="89"/>
      <c r="F23" s="90"/>
      <c r="G23" s="90"/>
      <c r="H23" s="91"/>
      <c r="I23" s="89"/>
      <c r="J23" s="90"/>
      <c r="K23" s="90"/>
      <c r="L23" s="91"/>
      <c r="M23" s="89"/>
      <c r="N23" s="90"/>
      <c r="O23" s="90"/>
      <c r="P23" s="90"/>
      <c r="Q23" s="91"/>
      <c r="R23" s="89"/>
      <c r="S23" s="90"/>
      <c r="T23" s="91"/>
    </row>
    <row r="24" spans="1:20" ht="13.5" x14ac:dyDescent="0.25">
      <c r="A24" s="101" t="s">
        <v>137</v>
      </c>
      <c r="B24" s="89"/>
      <c r="C24" s="90"/>
      <c r="D24" s="91"/>
      <c r="E24" s="89"/>
      <c r="F24" s="90"/>
      <c r="G24" s="90"/>
      <c r="H24" s="91"/>
      <c r="I24" s="89"/>
      <c r="J24" s="90"/>
      <c r="K24" s="90"/>
      <c r="L24" s="91"/>
      <c r="M24" s="89"/>
      <c r="N24" s="90"/>
      <c r="O24" s="90"/>
      <c r="P24" s="90"/>
      <c r="Q24" s="91"/>
      <c r="R24" s="89"/>
      <c r="S24" s="90"/>
      <c r="T24" s="91"/>
    </row>
    <row r="25" spans="1:20" ht="13.5" x14ac:dyDescent="0.25">
      <c r="A25" s="101" t="s">
        <v>130</v>
      </c>
      <c r="B25" s="89"/>
      <c r="C25" s="90"/>
      <c r="D25" s="91"/>
      <c r="E25" s="89"/>
      <c r="F25" s="90"/>
      <c r="G25" s="90"/>
      <c r="H25" s="91"/>
      <c r="I25" s="89"/>
      <c r="J25" s="90"/>
      <c r="K25" s="90"/>
      <c r="L25" s="91"/>
      <c r="M25" s="89"/>
      <c r="N25" s="90"/>
      <c r="O25" s="90"/>
      <c r="P25" s="90"/>
      <c r="Q25" s="91"/>
      <c r="R25" s="89"/>
      <c r="S25" s="90"/>
      <c r="T25" s="91"/>
    </row>
    <row r="26" spans="1:20" ht="13.5" x14ac:dyDescent="0.25">
      <c r="A26" s="101" t="s">
        <v>125</v>
      </c>
      <c r="B26" s="89"/>
      <c r="C26" s="90"/>
      <c r="D26" s="91"/>
      <c r="E26" s="89"/>
      <c r="F26" s="90"/>
      <c r="G26" s="90"/>
      <c r="H26" s="91"/>
      <c r="I26" s="89"/>
      <c r="J26" s="90"/>
      <c r="K26" s="90"/>
      <c r="L26" s="91"/>
      <c r="M26" s="89"/>
      <c r="N26" s="90"/>
      <c r="O26" s="90"/>
      <c r="P26" s="90"/>
      <c r="Q26" s="91"/>
      <c r="R26" s="89"/>
      <c r="S26" s="90"/>
      <c r="T26" s="91"/>
    </row>
    <row r="27" spans="1:20" ht="13.5" x14ac:dyDescent="0.25">
      <c r="A27" s="101" t="s">
        <v>32</v>
      </c>
      <c r="B27" s="89"/>
      <c r="C27" s="90"/>
      <c r="D27" s="91"/>
      <c r="E27" s="89"/>
      <c r="F27" s="90"/>
      <c r="G27" s="90"/>
      <c r="H27" s="91"/>
      <c r="I27" s="89"/>
      <c r="J27" s="90"/>
      <c r="K27" s="90"/>
      <c r="L27" s="91"/>
      <c r="M27" s="89"/>
      <c r="N27" s="90"/>
      <c r="O27" s="90"/>
      <c r="P27" s="90"/>
      <c r="Q27" s="91"/>
      <c r="R27" s="89"/>
      <c r="S27" s="90"/>
      <c r="T27" s="91"/>
    </row>
    <row r="28" spans="1:20" ht="13.5" x14ac:dyDescent="0.25">
      <c r="A28" s="101" t="s">
        <v>29</v>
      </c>
      <c r="B28" s="89"/>
      <c r="C28" s="90"/>
      <c r="D28" s="91"/>
      <c r="E28" s="89"/>
      <c r="F28" s="90"/>
      <c r="G28" s="90"/>
      <c r="H28" s="91"/>
      <c r="I28" s="89"/>
      <c r="J28" s="90"/>
      <c r="K28" s="90"/>
      <c r="L28" s="91"/>
      <c r="M28" s="89"/>
      <c r="N28" s="90"/>
      <c r="O28" s="90"/>
      <c r="P28" s="90"/>
      <c r="Q28" s="91"/>
      <c r="R28" s="89"/>
      <c r="S28" s="90"/>
      <c r="T28" s="91"/>
    </row>
    <row r="29" spans="1:20" ht="13.5" x14ac:dyDescent="0.25">
      <c r="A29" s="101" t="s">
        <v>132</v>
      </c>
      <c r="B29" s="89"/>
      <c r="C29" s="90"/>
      <c r="D29" s="91"/>
      <c r="E29" s="89"/>
      <c r="F29" s="90"/>
      <c r="G29" s="90"/>
      <c r="H29" s="91"/>
      <c r="I29" s="89"/>
      <c r="J29" s="90"/>
      <c r="K29" s="90"/>
      <c r="L29" s="91"/>
      <c r="M29" s="89"/>
      <c r="N29" s="90"/>
      <c r="O29" s="90"/>
      <c r="P29" s="90"/>
      <c r="Q29" s="91"/>
      <c r="R29" s="89"/>
      <c r="S29" s="90"/>
      <c r="T29" s="91"/>
    </row>
    <row r="30" spans="1:20" ht="13.5" x14ac:dyDescent="0.25">
      <c r="A30" s="102" t="s">
        <v>123</v>
      </c>
      <c r="B30" s="89"/>
      <c r="C30" s="90"/>
      <c r="D30" s="91"/>
      <c r="E30" s="89"/>
      <c r="F30" s="90"/>
      <c r="G30" s="90"/>
      <c r="H30" s="91"/>
      <c r="I30" s="89"/>
      <c r="J30" s="90"/>
      <c r="K30" s="90"/>
      <c r="L30" s="91"/>
      <c r="M30" s="89"/>
      <c r="N30" s="90"/>
      <c r="O30" s="90"/>
      <c r="P30" s="90"/>
      <c r="Q30" s="91"/>
      <c r="R30" s="89"/>
      <c r="S30" s="90"/>
      <c r="T30" s="91"/>
    </row>
    <row r="31" spans="1:20" ht="13.5" x14ac:dyDescent="0.25">
      <c r="A31" s="103"/>
      <c r="B31" s="86"/>
      <c r="C31" s="87"/>
      <c r="D31" s="88"/>
      <c r="E31" s="86"/>
      <c r="F31" s="87"/>
      <c r="G31" s="87"/>
      <c r="H31" s="88"/>
      <c r="I31" s="86"/>
      <c r="J31" s="87"/>
      <c r="K31" s="87"/>
      <c r="L31" s="88"/>
      <c r="M31" s="86"/>
      <c r="N31" s="87"/>
      <c r="O31" s="87"/>
      <c r="P31" s="87"/>
      <c r="Q31" s="88"/>
      <c r="R31" s="86"/>
      <c r="S31" s="87"/>
      <c r="T31" s="88"/>
    </row>
  </sheetData>
  <mergeCells count="4">
    <mergeCell ref="E5:H5"/>
    <mergeCell ref="I5:L5"/>
    <mergeCell ref="M5:Q5"/>
    <mergeCell ref="R5:T5"/>
  </mergeCells>
  <printOptions horizontalCentered="1"/>
  <pageMargins left="0.31496062992125984" right="0.31496062992125984" top="0.78740157480314965" bottom="0.78740157480314965" header="0.31496062992125984" footer="0.31496062992125984"/>
  <pageSetup paperSize="9" scale="77" orientation="landscape" verticalDpi="0" r:id="rId1"/>
  <headerFooter>
    <oddHeader>&amp;LEP RHE FRI
AP SABA</oddHeader>
    <oddFooter>&amp;L&amp;8IG EP RF BB / Aegerter &amp;&amp; Bosshardt AG / FCh
&amp;F&amp;R&amp;8&amp;D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7" workbookViewId="0">
      <selection activeCell="A9" sqref="A9"/>
    </sheetView>
  </sheetViews>
  <sheetFormatPr baseColWidth="10" defaultRowHeight="12.75" x14ac:dyDescent="0.2"/>
  <cols>
    <col min="1" max="1" width="39.28515625" customWidth="1"/>
    <col min="2" max="2" width="17.28515625" customWidth="1"/>
    <col min="3" max="4" width="19.7109375" customWidth="1"/>
  </cols>
  <sheetData>
    <row r="1" spans="1:4" ht="14.25" x14ac:dyDescent="0.2">
      <c r="A1" s="31" t="s">
        <v>111</v>
      </c>
    </row>
    <row r="2" spans="1:4" x14ac:dyDescent="0.2">
      <c r="A2" t="s">
        <v>112</v>
      </c>
    </row>
    <row r="4" spans="1:4" x14ac:dyDescent="0.2">
      <c r="A4" s="36" t="s">
        <v>110</v>
      </c>
    </row>
    <row r="5" spans="1:4" ht="13.5" thickBot="1" x14ac:dyDescent="0.25"/>
    <row r="6" spans="1:4" ht="39" thickBot="1" x14ac:dyDescent="0.25">
      <c r="A6" s="32"/>
      <c r="B6" s="70" t="s">
        <v>109</v>
      </c>
      <c r="C6" s="71" t="s">
        <v>108</v>
      </c>
      <c r="D6" s="71" t="s">
        <v>107</v>
      </c>
    </row>
    <row r="7" spans="1:4" x14ac:dyDescent="0.2">
      <c r="A7" s="37" t="s">
        <v>51</v>
      </c>
      <c r="B7" s="38"/>
      <c r="C7" s="39"/>
      <c r="D7" s="47"/>
    </row>
    <row r="8" spans="1:4" x14ac:dyDescent="0.2">
      <c r="A8" s="68" t="s">
        <v>52</v>
      </c>
      <c r="B8" s="113" t="s">
        <v>54</v>
      </c>
      <c r="C8" s="50">
        <v>2100000</v>
      </c>
      <c r="D8" s="50">
        <v>2100000</v>
      </c>
    </row>
    <row r="9" spans="1:4" x14ac:dyDescent="0.2">
      <c r="A9" s="69" t="s">
        <v>53</v>
      </c>
      <c r="B9" s="113"/>
      <c r="C9" s="51">
        <v>-1269000</v>
      </c>
      <c r="D9" s="51"/>
    </row>
    <row r="10" spans="1:4" x14ac:dyDescent="0.2">
      <c r="A10" s="68" t="s">
        <v>55</v>
      </c>
      <c r="B10" s="113" t="s">
        <v>57</v>
      </c>
      <c r="C10" s="50">
        <v>1600000</v>
      </c>
      <c r="D10" s="50">
        <v>1600000</v>
      </c>
    </row>
    <row r="11" spans="1:4" x14ac:dyDescent="0.2">
      <c r="A11" s="69" t="s">
        <v>56</v>
      </c>
      <c r="B11" s="113"/>
      <c r="C11" s="51">
        <v>-2207000</v>
      </c>
      <c r="D11" s="51"/>
    </row>
    <row r="12" spans="1:4" x14ac:dyDescent="0.2">
      <c r="A12" s="40" t="s">
        <v>58</v>
      </c>
      <c r="B12" s="41" t="s">
        <v>59</v>
      </c>
      <c r="C12" s="41">
        <v>673000</v>
      </c>
      <c r="D12" s="52">
        <v>673000</v>
      </c>
    </row>
    <row r="13" spans="1:4" x14ac:dyDescent="0.2">
      <c r="A13" s="40" t="s">
        <v>60</v>
      </c>
      <c r="B13" s="41" t="s">
        <v>61</v>
      </c>
      <c r="C13" s="41">
        <v>1188000</v>
      </c>
      <c r="D13" s="52">
        <v>1188000</v>
      </c>
    </row>
    <row r="14" spans="1:4" x14ac:dyDescent="0.2">
      <c r="A14" s="40" t="s">
        <v>62</v>
      </c>
      <c r="B14" s="41" t="s">
        <v>63</v>
      </c>
      <c r="C14" s="41">
        <v>1589000</v>
      </c>
      <c r="D14" s="52">
        <v>1589000</v>
      </c>
    </row>
    <row r="15" spans="1:4" x14ac:dyDescent="0.2">
      <c r="A15" s="40" t="s">
        <v>64</v>
      </c>
      <c r="B15" s="41" t="s">
        <v>65</v>
      </c>
      <c r="C15" s="41">
        <v>2109000</v>
      </c>
      <c r="D15" s="52">
        <v>2109000</v>
      </c>
    </row>
    <row r="16" spans="1:4" x14ac:dyDescent="0.2">
      <c r="A16" s="68" t="s">
        <v>66</v>
      </c>
      <c r="B16" s="113" t="s">
        <v>68</v>
      </c>
      <c r="C16" s="50">
        <v>220000</v>
      </c>
      <c r="D16" s="50">
        <v>220000</v>
      </c>
    </row>
    <row r="17" spans="1:4" x14ac:dyDescent="0.2">
      <c r="A17" s="69" t="s">
        <v>67</v>
      </c>
      <c r="B17" s="113"/>
      <c r="C17" s="51">
        <v>-50000</v>
      </c>
      <c r="D17" s="51"/>
    </row>
    <row r="18" spans="1:4" x14ac:dyDescent="0.2">
      <c r="A18" s="40"/>
      <c r="B18" s="42"/>
      <c r="C18" s="42"/>
      <c r="D18" s="53"/>
    </row>
    <row r="19" spans="1:4" s="36" customFormat="1" x14ac:dyDescent="0.2">
      <c r="A19" s="40" t="s">
        <v>69</v>
      </c>
      <c r="B19" s="41" t="s">
        <v>70</v>
      </c>
      <c r="C19" s="41" t="s">
        <v>71</v>
      </c>
      <c r="D19" s="52">
        <f>SUM(D8,D10,D12,D13,D14,D15,D16)</f>
        <v>9479000</v>
      </c>
    </row>
    <row r="20" spans="1:4" x14ac:dyDescent="0.2">
      <c r="A20" s="43" t="s">
        <v>72</v>
      </c>
      <c r="B20" s="44" t="s">
        <v>73</v>
      </c>
      <c r="C20" s="44" t="s">
        <v>74</v>
      </c>
      <c r="D20" s="54">
        <f>0.1*D19</f>
        <v>947900</v>
      </c>
    </row>
    <row r="21" spans="1:4" ht="13.5" thickBot="1" x14ac:dyDescent="0.25">
      <c r="A21" s="48" t="s">
        <v>75</v>
      </c>
      <c r="B21" s="49" t="s">
        <v>76</v>
      </c>
      <c r="C21" s="49" t="s">
        <v>77</v>
      </c>
      <c r="D21" s="55">
        <f>SUM(D19:D20)</f>
        <v>10426900</v>
      </c>
    </row>
    <row r="22" spans="1:4" ht="13.5" thickBot="1" x14ac:dyDescent="0.25">
      <c r="A22" s="110" t="s">
        <v>78</v>
      </c>
      <c r="B22" s="111"/>
      <c r="C22" s="111"/>
      <c r="D22" s="112"/>
    </row>
    <row r="23" spans="1:4" x14ac:dyDescent="0.2">
      <c r="A23" s="57" t="s">
        <v>79</v>
      </c>
      <c r="B23" s="58" t="s">
        <v>80</v>
      </c>
      <c r="C23" s="58" t="s">
        <v>81</v>
      </c>
      <c r="D23" s="59">
        <f>0.03*D19</f>
        <v>284370</v>
      </c>
    </row>
    <row r="24" spans="1:4" x14ac:dyDescent="0.2">
      <c r="A24" s="43" t="s">
        <v>82</v>
      </c>
      <c r="B24" s="44" t="s">
        <v>83</v>
      </c>
      <c r="C24" s="44" t="s">
        <v>84</v>
      </c>
      <c r="D24" s="54">
        <f>0.15*D19</f>
        <v>1421850</v>
      </c>
    </row>
    <row r="25" spans="1:4" x14ac:dyDescent="0.2">
      <c r="A25" s="66" t="s">
        <v>106</v>
      </c>
      <c r="B25" s="65"/>
      <c r="C25" s="65"/>
      <c r="D25" s="67">
        <v>175000</v>
      </c>
    </row>
    <row r="26" spans="1:4" x14ac:dyDescent="0.2">
      <c r="A26" s="43"/>
      <c r="B26" s="60"/>
      <c r="C26" s="60"/>
      <c r="D26" s="61"/>
    </row>
    <row r="27" spans="1:4" s="36" customFormat="1" x14ac:dyDescent="0.2">
      <c r="A27" s="43" t="s">
        <v>85</v>
      </c>
      <c r="B27" s="44" t="s">
        <v>86</v>
      </c>
      <c r="C27" s="44" t="s">
        <v>87</v>
      </c>
      <c r="D27" s="54">
        <f>SUM(D23:D25)</f>
        <v>1881220</v>
      </c>
    </row>
    <row r="28" spans="1:4" x14ac:dyDescent="0.2">
      <c r="A28" s="43" t="s">
        <v>72</v>
      </c>
      <c r="B28" s="44" t="s">
        <v>88</v>
      </c>
      <c r="C28" s="44" t="s">
        <v>89</v>
      </c>
      <c r="D28" s="54">
        <f>0.1*D27</f>
        <v>188122</v>
      </c>
    </row>
    <row r="29" spans="1:4" ht="13.5" thickBot="1" x14ac:dyDescent="0.25">
      <c r="A29" s="48" t="s">
        <v>90</v>
      </c>
      <c r="B29" s="49" t="s">
        <v>91</v>
      </c>
      <c r="C29" s="49" t="s">
        <v>92</v>
      </c>
      <c r="D29" s="55">
        <f>SUM(D27:D28)</f>
        <v>2069342</v>
      </c>
    </row>
    <row r="30" spans="1:4" ht="13.5" thickBot="1" x14ac:dyDescent="0.25">
      <c r="A30" s="110" t="s">
        <v>93</v>
      </c>
      <c r="B30" s="111"/>
      <c r="C30" s="111"/>
      <c r="D30" s="112"/>
    </row>
    <row r="31" spans="1:4" x14ac:dyDescent="0.2">
      <c r="A31" s="57" t="s">
        <v>93</v>
      </c>
      <c r="B31" s="58" t="s">
        <v>94</v>
      </c>
      <c r="C31" s="58" t="s">
        <v>94</v>
      </c>
      <c r="D31" s="59">
        <v>38000</v>
      </c>
    </row>
    <row r="32" spans="1:4" x14ac:dyDescent="0.2">
      <c r="A32" s="43" t="s">
        <v>72</v>
      </c>
      <c r="B32" s="44" t="s">
        <v>95</v>
      </c>
      <c r="C32" s="44" t="s">
        <v>95</v>
      </c>
      <c r="D32" s="54">
        <f>0.1*D31</f>
        <v>3800</v>
      </c>
    </row>
    <row r="33" spans="1:4" ht="13.5" thickBot="1" x14ac:dyDescent="0.25">
      <c r="A33" s="45" t="s">
        <v>96</v>
      </c>
      <c r="B33" s="46" t="s">
        <v>97</v>
      </c>
      <c r="C33" s="46" t="s">
        <v>97</v>
      </c>
      <c r="D33" s="62">
        <f>SUM(D31:D32)</f>
        <v>41800</v>
      </c>
    </row>
    <row r="34" spans="1:4" ht="13.5" thickBot="1" x14ac:dyDescent="0.25">
      <c r="A34" s="110" t="s">
        <v>98</v>
      </c>
      <c r="B34" s="111"/>
      <c r="C34" s="111"/>
      <c r="D34" s="112"/>
    </row>
    <row r="35" spans="1:4" x14ac:dyDescent="0.2">
      <c r="A35" s="57" t="s">
        <v>78</v>
      </c>
      <c r="B35" s="58" t="s">
        <v>86</v>
      </c>
      <c r="C35" s="58" t="s">
        <v>87</v>
      </c>
      <c r="D35" s="59">
        <f>D27</f>
        <v>1881220</v>
      </c>
    </row>
    <row r="36" spans="1:4" x14ac:dyDescent="0.2">
      <c r="A36" s="43" t="s">
        <v>93</v>
      </c>
      <c r="B36" s="44" t="s">
        <v>97</v>
      </c>
      <c r="C36" s="44" t="s">
        <v>97</v>
      </c>
      <c r="D36" s="54">
        <f>D31</f>
        <v>38000</v>
      </c>
    </row>
    <row r="37" spans="1:4" x14ac:dyDescent="0.2">
      <c r="A37" s="43" t="s">
        <v>51</v>
      </c>
      <c r="B37" s="44" t="s">
        <v>70</v>
      </c>
      <c r="C37" s="44" t="s">
        <v>71</v>
      </c>
      <c r="D37" s="54">
        <f>D19</f>
        <v>9479000</v>
      </c>
    </row>
    <row r="38" spans="1:4" x14ac:dyDescent="0.2">
      <c r="A38" s="43" t="s">
        <v>72</v>
      </c>
      <c r="B38" s="44" t="s">
        <v>99</v>
      </c>
      <c r="C38" s="44" t="s">
        <v>100</v>
      </c>
      <c r="D38" s="54">
        <f>D20+D28+D32</f>
        <v>1139822</v>
      </c>
    </row>
    <row r="39" spans="1:4" x14ac:dyDescent="0.2">
      <c r="A39" s="43" t="s">
        <v>101</v>
      </c>
      <c r="B39" s="44" t="s">
        <v>102</v>
      </c>
      <c r="C39" s="44" t="s">
        <v>103</v>
      </c>
      <c r="D39" s="54">
        <f>0.077*SUM(D35:D38)</f>
        <v>965429.23399999994</v>
      </c>
    </row>
    <row r="40" spans="1:4" ht="13.5" thickBot="1" x14ac:dyDescent="0.25">
      <c r="A40" s="45"/>
      <c r="B40" s="63"/>
      <c r="C40" s="63"/>
      <c r="D40" s="64"/>
    </row>
    <row r="41" spans="1:4" ht="13.5" thickBot="1" x14ac:dyDescent="0.25">
      <c r="A41" s="34" t="s">
        <v>104</v>
      </c>
      <c r="B41" s="35">
        <v>18229000</v>
      </c>
      <c r="C41" s="35" t="s">
        <v>105</v>
      </c>
      <c r="D41" s="56">
        <f>SUM(D35:D39)</f>
        <v>13503471.233999999</v>
      </c>
    </row>
    <row r="44" spans="1:4" x14ac:dyDescent="0.2">
      <c r="D44" s="33"/>
    </row>
  </sheetData>
  <mergeCells count="6">
    <mergeCell ref="A34:D34"/>
    <mergeCell ref="A30:D30"/>
    <mergeCell ref="A22:D22"/>
    <mergeCell ref="B8:B9"/>
    <mergeCell ref="B10:B11"/>
    <mergeCell ref="B16:B17"/>
  </mergeCells>
  <pageMargins left="0.70866141732283472" right="0.70866141732283472" top="0.78740157480314965" bottom="0.78740157480314965" header="0.31496062992125984" footer="0.31496062992125984"/>
  <pageSetup paperSize="9" orientation="portrait" verticalDpi="0" r:id="rId1"/>
  <headerFooter>
    <oddFooter>&amp;L&amp;8IG EP RF BB / Aegerter &amp;&amp; Bosshardt AG / FCh
&amp;F&amp;R&amp;D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view="pageBreakPreview" topLeftCell="A5" zoomScaleNormal="115" zoomScaleSheetLayoutView="100" workbookViewId="0">
      <selection activeCell="B34" sqref="B34"/>
    </sheetView>
  </sheetViews>
  <sheetFormatPr baseColWidth="10" defaultRowHeight="12.75" x14ac:dyDescent="0.2"/>
  <cols>
    <col min="1" max="1" width="48.140625" customWidth="1"/>
    <col min="2" max="2" width="16.5703125" customWidth="1"/>
    <col min="3" max="3" width="5" bestFit="1" customWidth="1"/>
    <col min="4" max="21" width="6.7109375" customWidth="1"/>
  </cols>
  <sheetData>
    <row r="1" spans="1:21" ht="15" x14ac:dyDescent="0.25">
      <c r="A1" s="10" t="s">
        <v>27</v>
      </c>
    </row>
    <row r="2" spans="1:21" ht="15" x14ac:dyDescent="0.25">
      <c r="A2" s="10"/>
    </row>
    <row r="3" spans="1:21" ht="15" x14ac:dyDescent="0.25">
      <c r="A3" s="10" t="s">
        <v>113</v>
      </c>
    </row>
    <row r="4" spans="1:21" x14ac:dyDescent="0.2">
      <c r="A4" s="9" t="s">
        <v>114</v>
      </c>
    </row>
    <row r="5" spans="1:21" x14ac:dyDescent="0.2">
      <c r="A5" s="1"/>
    </row>
    <row r="6" spans="1:21" ht="16.5" x14ac:dyDescent="0.3">
      <c r="A6" s="8"/>
      <c r="B6" s="2"/>
      <c r="C6" s="80" t="s">
        <v>17</v>
      </c>
      <c r="D6" s="114" t="s">
        <v>18</v>
      </c>
      <c r="E6" s="115"/>
      <c r="F6" s="115"/>
      <c r="G6" s="116"/>
      <c r="H6" s="114" t="s">
        <v>19</v>
      </c>
      <c r="I6" s="115"/>
      <c r="J6" s="115"/>
      <c r="K6" s="116"/>
      <c r="L6" s="114" t="s">
        <v>20</v>
      </c>
      <c r="M6" s="115"/>
      <c r="N6" s="115"/>
      <c r="O6" s="115"/>
      <c r="P6" s="116"/>
      <c r="Q6" s="114" t="s">
        <v>21</v>
      </c>
      <c r="R6" s="115"/>
      <c r="S6" s="115"/>
      <c r="T6" s="115"/>
      <c r="U6" s="116"/>
    </row>
    <row r="7" spans="1:21" ht="13.5" x14ac:dyDescent="0.25">
      <c r="A7" s="6"/>
      <c r="B7" s="4"/>
      <c r="C7" s="12" t="s">
        <v>3</v>
      </c>
      <c r="D7" s="15" t="s">
        <v>4</v>
      </c>
      <c r="E7" s="7" t="s">
        <v>5</v>
      </c>
      <c r="F7" s="7" t="s">
        <v>6</v>
      </c>
      <c r="G7" s="16" t="s">
        <v>7</v>
      </c>
      <c r="H7" s="15" t="s">
        <v>8</v>
      </c>
      <c r="I7" s="7" t="s">
        <v>9</v>
      </c>
      <c r="J7" s="7" t="s">
        <v>10</v>
      </c>
      <c r="K7" s="16" t="s">
        <v>11</v>
      </c>
      <c r="L7" s="15" t="s">
        <v>12</v>
      </c>
      <c r="M7" s="7" t="s">
        <v>13</v>
      </c>
      <c r="N7" s="7" t="s">
        <v>14</v>
      </c>
      <c r="O7" s="7" t="s">
        <v>15</v>
      </c>
      <c r="P7" s="16" t="s">
        <v>16</v>
      </c>
      <c r="Q7" s="15" t="s">
        <v>22</v>
      </c>
      <c r="R7" s="7" t="s">
        <v>23</v>
      </c>
      <c r="S7" s="7" t="s">
        <v>24</v>
      </c>
      <c r="T7" s="7" t="s">
        <v>25</v>
      </c>
      <c r="U7" s="16" t="s">
        <v>26</v>
      </c>
    </row>
    <row r="8" spans="1:21" ht="18" x14ac:dyDescent="0.25">
      <c r="A8" s="72"/>
      <c r="B8" s="81" t="s">
        <v>31</v>
      </c>
      <c r="C8" s="21"/>
      <c r="D8" s="22"/>
      <c r="E8" s="23"/>
      <c r="F8" s="23"/>
      <c r="G8" s="24"/>
      <c r="H8" s="22"/>
      <c r="I8" s="23"/>
      <c r="J8" s="23"/>
      <c r="K8" s="24"/>
      <c r="L8" s="22"/>
      <c r="M8" s="23"/>
      <c r="N8" s="23"/>
      <c r="O8" s="23"/>
      <c r="P8" s="24"/>
      <c r="Q8" s="22"/>
      <c r="R8" s="23"/>
      <c r="S8" s="23"/>
      <c r="T8" s="23"/>
      <c r="U8" s="24"/>
    </row>
    <row r="9" spans="1:21" ht="18" x14ac:dyDescent="0.25">
      <c r="A9" s="73" t="s">
        <v>28</v>
      </c>
      <c r="B9" s="82"/>
      <c r="C9" s="13"/>
      <c r="D9" s="17"/>
      <c r="E9" s="3"/>
      <c r="F9" s="3"/>
      <c r="G9" s="18"/>
      <c r="H9" s="17"/>
      <c r="I9" s="3"/>
      <c r="J9" s="3"/>
      <c r="K9" s="18"/>
      <c r="L9" s="17"/>
      <c r="M9" s="3"/>
      <c r="N9" s="3"/>
      <c r="O9" s="3"/>
      <c r="P9" s="18"/>
      <c r="Q9" s="17"/>
      <c r="R9" s="3"/>
      <c r="S9" s="3"/>
      <c r="T9" s="3"/>
      <c r="U9" s="18"/>
    </row>
    <row r="10" spans="1:21" ht="18" x14ac:dyDescent="0.25">
      <c r="A10" s="73" t="s">
        <v>30</v>
      </c>
      <c r="B10" s="82" t="s">
        <v>2</v>
      </c>
      <c r="C10" s="14"/>
      <c r="D10" s="19"/>
      <c r="E10" s="11"/>
      <c r="F10" s="11"/>
      <c r="G10" s="20"/>
      <c r="H10" s="17"/>
      <c r="I10" s="3"/>
      <c r="J10" s="3"/>
      <c r="K10" s="18"/>
      <c r="L10" s="17"/>
      <c r="M10" s="3"/>
      <c r="N10" s="3"/>
      <c r="O10" s="3"/>
      <c r="P10" s="18"/>
      <c r="Q10" s="17"/>
      <c r="R10" s="3"/>
      <c r="S10" s="3"/>
      <c r="T10" s="3"/>
      <c r="U10" s="18"/>
    </row>
    <row r="11" spans="1:21" ht="18" x14ac:dyDescent="0.25">
      <c r="A11" s="73" t="s">
        <v>43</v>
      </c>
      <c r="B11" s="82" t="s">
        <v>2</v>
      </c>
      <c r="C11" s="13"/>
      <c r="D11" s="17"/>
      <c r="E11" s="3"/>
      <c r="F11" s="3"/>
      <c r="G11" s="18"/>
      <c r="H11" s="17"/>
      <c r="I11" s="3"/>
      <c r="J11" s="3"/>
      <c r="K11" s="18"/>
      <c r="L11" s="17"/>
      <c r="M11" s="3"/>
      <c r="N11" s="3"/>
      <c r="O11" s="3"/>
      <c r="P11" s="18"/>
      <c r="Q11" s="17"/>
      <c r="R11" s="3"/>
      <c r="S11" s="3"/>
      <c r="T11" s="3"/>
      <c r="U11" s="18"/>
    </row>
    <row r="12" spans="1:21" ht="18" x14ac:dyDescent="0.25">
      <c r="A12" s="79" t="s">
        <v>49</v>
      </c>
      <c r="B12" s="82" t="s">
        <v>44</v>
      </c>
      <c r="C12" s="13"/>
      <c r="D12" s="17"/>
      <c r="E12" s="3"/>
      <c r="F12" s="3"/>
      <c r="G12" s="78"/>
      <c r="H12" s="17"/>
      <c r="I12" s="3"/>
      <c r="J12" s="3"/>
      <c r="K12" s="18"/>
      <c r="L12" s="17"/>
      <c r="M12" s="3"/>
      <c r="N12" s="3"/>
      <c r="O12" s="3"/>
      <c r="P12" s="18"/>
      <c r="Q12" s="17"/>
      <c r="R12" s="3"/>
      <c r="S12" s="3"/>
      <c r="T12" s="3"/>
      <c r="U12" s="18"/>
    </row>
    <row r="13" spans="1:21" ht="18" x14ac:dyDescent="0.25">
      <c r="A13" s="73" t="s">
        <v>46</v>
      </c>
      <c r="B13" s="82" t="s">
        <v>33</v>
      </c>
      <c r="C13" s="13"/>
      <c r="D13" s="17"/>
      <c r="E13" s="3"/>
      <c r="F13" s="3"/>
      <c r="G13" s="18"/>
      <c r="H13" s="17"/>
      <c r="I13" s="3"/>
      <c r="J13" s="3"/>
      <c r="K13" s="18"/>
      <c r="L13" s="17"/>
      <c r="M13" s="3"/>
      <c r="N13" s="3"/>
      <c r="O13" s="3"/>
      <c r="P13" s="18"/>
      <c r="Q13" s="17"/>
      <c r="R13" s="3"/>
      <c r="S13" s="3"/>
      <c r="T13" s="3"/>
      <c r="U13" s="18"/>
    </row>
    <row r="14" spans="1:21" ht="18" x14ac:dyDescent="0.25">
      <c r="A14" s="73" t="s">
        <v>45</v>
      </c>
      <c r="B14" s="82" t="s">
        <v>33</v>
      </c>
      <c r="C14" s="13"/>
      <c r="D14" s="17"/>
      <c r="E14" s="3"/>
      <c r="F14" s="3"/>
      <c r="G14" s="18"/>
      <c r="H14" s="17"/>
      <c r="I14" s="3"/>
      <c r="J14" s="3"/>
      <c r="K14" s="18"/>
      <c r="L14" s="17"/>
      <c r="M14" s="3"/>
      <c r="N14" s="3"/>
      <c r="O14" s="3"/>
      <c r="P14" s="18"/>
      <c r="Q14" s="17"/>
      <c r="R14" s="3"/>
      <c r="S14" s="3"/>
      <c r="T14" s="3"/>
      <c r="U14" s="18"/>
    </row>
    <row r="15" spans="1:21" ht="18" x14ac:dyDescent="0.25">
      <c r="A15" s="73" t="s">
        <v>47</v>
      </c>
      <c r="B15" s="82" t="s">
        <v>34</v>
      </c>
      <c r="C15" s="13"/>
      <c r="D15" s="17"/>
      <c r="E15" s="3"/>
      <c r="F15" s="3"/>
      <c r="G15" s="18"/>
      <c r="H15" s="17"/>
      <c r="I15" s="3"/>
      <c r="J15" s="3"/>
      <c r="K15" s="18"/>
      <c r="L15" s="17"/>
      <c r="M15" s="3"/>
      <c r="N15" s="3"/>
      <c r="O15" s="3"/>
      <c r="P15" s="18"/>
      <c r="Q15" s="17"/>
      <c r="R15" s="3"/>
      <c r="S15" s="3"/>
      <c r="T15" s="3"/>
      <c r="U15" s="18"/>
    </row>
    <row r="16" spans="1:21" ht="18" x14ac:dyDescent="0.25">
      <c r="A16" s="73" t="s">
        <v>40</v>
      </c>
      <c r="B16" s="82" t="s">
        <v>1</v>
      </c>
      <c r="C16" s="13"/>
      <c r="D16" s="17"/>
      <c r="E16" s="3"/>
      <c r="F16" s="3"/>
      <c r="G16" s="18"/>
      <c r="H16" s="17"/>
      <c r="I16" s="3"/>
      <c r="J16" s="3"/>
      <c r="K16" s="18"/>
      <c r="L16" s="17"/>
      <c r="M16" s="3"/>
      <c r="N16" s="3"/>
      <c r="O16" s="3"/>
      <c r="P16" s="18"/>
      <c r="Q16" s="17"/>
      <c r="R16" s="3"/>
      <c r="S16" s="3"/>
      <c r="T16" s="3"/>
      <c r="U16" s="18"/>
    </row>
    <row r="17" spans="1:21" ht="18" x14ac:dyDescent="0.25">
      <c r="A17" s="73" t="s">
        <v>42</v>
      </c>
      <c r="B17" s="82" t="s">
        <v>36</v>
      </c>
      <c r="C17" s="13"/>
      <c r="D17" s="17"/>
      <c r="E17" s="3"/>
      <c r="F17" s="3"/>
      <c r="G17" s="18"/>
      <c r="H17" s="17"/>
      <c r="I17" s="3"/>
      <c r="J17" s="3"/>
      <c r="K17" s="18"/>
      <c r="L17" s="17"/>
      <c r="M17" s="3"/>
      <c r="N17" s="3"/>
      <c r="O17" s="3"/>
      <c r="P17" s="18"/>
      <c r="Q17" s="17"/>
      <c r="R17" s="3"/>
      <c r="S17" s="3"/>
      <c r="T17" s="3"/>
      <c r="U17" s="18"/>
    </row>
    <row r="18" spans="1:21" ht="18" x14ac:dyDescent="0.25">
      <c r="A18" s="73" t="s">
        <v>37</v>
      </c>
      <c r="B18" s="82" t="s">
        <v>35</v>
      </c>
      <c r="C18" s="13"/>
      <c r="D18" s="17"/>
      <c r="E18" s="3"/>
      <c r="F18" s="3"/>
      <c r="G18" s="18"/>
      <c r="H18" s="17"/>
      <c r="I18" s="3"/>
      <c r="J18" s="3"/>
      <c r="K18" s="18"/>
      <c r="L18" s="17"/>
      <c r="M18" s="3"/>
      <c r="N18" s="3"/>
      <c r="O18" s="3"/>
      <c r="P18" s="18"/>
      <c r="Q18" s="17"/>
      <c r="R18" s="3"/>
      <c r="S18" s="3"/>
      <c r="T18" s="3"/>
      <c r="U18" s="18"/>
    </row>
    <row r="19" spans="1:21" ht="18" x14ac:dyDescent="0.25">
      <c r="A19" s="79" t="s">
        <v>50</v>
      </c>
      <c r="B19" s="82" t="s">
        <v>44</v>
      </c>
      <c r="C19" s="13"/>
      <c r="D19" s="17"/>
      <c r="E19" s="3"/>
      <c r="F19" s="3"/>
      <c r="G19" s="18"/>
      <c r="H19" s="17"/>
      <c r="I19" s="3"/>
      <c r="J19" s="3"/>
      <c r="K19" s="18"/>
      <c r="L19" s="17"/>
      <c r="M19" s="3"/>
      <c r="N19" s="3"/>
      <c r="O19" s="3"/>
      <c r="P19" s="18"/>
      <c r="Q19" s="17"/>
      <c r="R19" s="3"/>
      <c r="S19" s="3"/>
      <c r="T19" s="3"/>
      <c r="U19" s="18"/>
    </row>
    <row r="20" spans="1:21" ht="18" x14ac:dyDescent="0.25">
      <c r="A20" s="73" t="s">
        <v>38</v>
      </c>
      <c r="B20" s="82" t="s">
        <v>39</v>
      </c>
      <c r="C20" s="13"/>
      <c r="D20" s="17"/>
      <c r="E20" s="3"/>
      <c r="F20" s="3"/>
      <c r="G20" s="18"/>
      <c r="H20" s="17"/>
      <c r="I20" s="3"/>
      <c r="J20" s="3"/>
      <c r="K20" s="18"/>
      <c r="L20" s="17"/>
      <c r="M20" s="3"/>
      <c r="N20" s="3"/>
      <c r="O20" s="3"/>
      <c r="P20" s="18"/>
      <c r="Q20" s="17"/>
      <c r="R20" s="3"/>
      <c r="S20" s="3"/>
      <c r="T20" s="3"/>
      <c r="U20" s="18"/>
    </row>
    <row r="21" spans="1:21" ht="18" x14ac:dyDescent="0.25">
      <c r="A21" s="73" t="s">
        <v>48</v>
      </c>
      <c r="B21" s="82" t="s">
        <v>0</v>
      </c>
      <c r="C21" s="13"/>
      <c r="D21" s="17"/>
      <c r="E21" s="3"/>
      <c r="F21" s="3"/>
      <c r="G21" s="18"/>
      <c r="H21" s="17"/>
      <c r="I21" s="3"/>
      <c r="J21" s="3"/>
      <c r="K21" s="18"/>
      <c r="L21" s="17"/>
      <c r="M21" s="3"/>
      <c r="N21" s="3"/>
      <c r="O21" s="3"/>
      <c r="P21" s="18"/>
      <c r="Q21" s="17"/>
      <c r="R21" s="3"/>
      <c r="S21" s="3"/>
      <c r="T21" s="3"/>
      <c r="U21" s="18"/>
    </row>
    <row r="22" spans="1:21" ht="18" x14ac:dyDescent="0.25">
      <c r="A22" s="73" t="s">
        <v>32</v>
      </c>
      <c r="B22" s="82" t="s">
        <v>34</v>
      </c>
      <c r="C22" s="13"/>
      <c r="D22" s="17"/>
      <c r="E22" s="3"/>
      <c r="F22" s="3"/>
      <c r="G22" s="18"/>
      <c r="H22" s="17"/>
      <c r="I22" s="3"/>
      <c r="J22" s="3"/>
      <c r="K22" s="18"/>
      <c r="L22" s="17"/>
      <c r="M22" s="3"/>
      <c r="N22" s="3"/>
      <c r="O22" s="3"/>
      <c r="P22" s="18"/>
      <c r="Q22" s="17"/>
      <c r="R22" s="3"/>
      <c r="S22" s="3"/>
      <c r="T22" s="3"/>
      <c r="U22" s="18"/>
    </row>
    <row r="23" spans="1:21" ht="18" x14ac:dyDescent="0.25">
      <c r="A23" s="73" t="s">
        <v>29</v>
      </c>
      <c r="B23" s="82" t="s">
        <v>34</v>
      </c>
      <c r="C23" s="13"/>
      <c r="D23" s="17"/>
      <c r="E23" s="3"/>
      <c r="F23" s="3"/>
      <c r="G23" s="18"/>
      <c r="H23" s="17"/>
      <c r="I23" s="3"/>
      <c r="J23" s="3"/>
      <c r="K23" s="18"/>
      <c r="L23" s="17"/>
      <c r="M23" s="3"/>
      <c r="N23" s="3"/>
      <c r="O23" s="3"/>
      <c r="P23" s="18"/>
      <c r="Q23" s="17"/>
      <c r="R23" s="3"/>
      <c r="S23" s="3"/>
      <c r="T23" s="3"/>
      <c r="U23" s="18"/>
    </row>
    <row r="24" spans="1:21" ht="18" x14ac:dyDescent="0.25">
      <c r="A24" s="75" t="s">
        <v>41</v>
      </c>
      <c r="B24" s="74"/>
      <c r="C24" s="13"/>
      <c r="D24" s="17"/>
      <c r="E24" s="3"/>
      <c r="F24" s="3"/>
      <c r="G24" s="18"/>
      <c r="H24" s="17"/>
      <c r="I24" s="3"/>
      <c r="J24" s="3"/>
      <c r="K24" s="18"/>
      <c r="L24" s="17"/>
      <c r="M24" s="3"/>
      <c r="N24" s="3"/>
      <c r="O24" s="3"/>
      <c r="P24" s="18"/>
      <c r="Q24" s="17"/>
      <c r="R24" s="3"/>
      <c r="S24" s="3"/>
      <c r="T24" s="3"/>
      <c r="U24" s="18"/>
    </row>
    <row r="25" spans="1:21" ht="18" x14ac:dyDescent="0.25">
      <c r="A25" s="75"/>
      <c r="B25" s="74"/>
      <c r="C25" s="13"/>
      <c r="D25" s="17"/>
      <c r="E25" s="3"/>
      <c r="F25" s="3"/>
      <c r="G25" s="18"/>
      <c r="H25" s="17"/>
      <c r="I25" s="3"/>
      <c r="J25" s="3"/>
      <c r="K25" s="18"/>
      <c r="L25" s="17"/>
      <c r="M25" s="3"/>
      <c r="N25" s="3"/>
      <c r="O25" s="3"/>
      <c r="P25" s="18"/>
      <c r="Q25" s="17"/>
      <c r="R25" s="3"/>
      <c r="S25" s="3"/>
      <c r="T25" s="3"/>
      <c r="U25" s="18"/>
    </row>
    <row r="26" spans="1:21" ht="18" x14ac:dyDescent="0.25">
      <c r="A26" s="75" t="s">
        <v>115</v>
      </c>
      <c r="B26" s="74"/>
      <c r="C26" s="13"/>
      <c r="D26" s="17"/>
      <c r="E26" s="30"/>
      <c r="F26" s="3"/>
      <c r="G26" s="28"/>
      <c r="H26" s="29"/>
      <c r="I26" s="30"/>
      <c r="J26" s="30"/>
      <c r="K26" s="28"/>
      <c r="L26" s="17"/>
      <c r="M26" s="30"/>
      <c r="N26" s="3"/>
      <c r="O26" s="30"/>
      <c r="P26" s="18"/>
      <c r="Q26" s="30"/>
      <c r="R26" s="3"/>
      <c r="S26" s="3"/>
      <c r="T26" s="3"/>
      <c r="U26" s="18"/>
    </row>
    <row r="27" spans="1:21" ht="18" x14ac:dyDescent="0.25">
      <c r="A27" s="76"/>
      <c r="B27" s="77"/>
      <c r="C27" s="25"/>
      <c r="D27" s="26"/>
      <c r="E27" s="5"/>
      <c r="F27" s="5"/>
      <c r="G27" s="27"/>
      <c r="H27" s="26"/>
      <c r="I27" s="5"/>
      <c r="J27" s="5"/>
      <c r="K27" s="27"/>
      <c r="L27" s="26"/>
      <c r="M27" s="5"/>
      <c r="N27" s="5"/>
      <c r="O27" s="5"/>
      <c r="P27" s="27"/>
      <c r="Q27" s="26"/>
      <c r="R27" s="5"/>
      <c r="S27" s="5"/>
      <c r="T27" s="5"/>
      <c r="U27" s="27"/>
    </row>
  </sheetData>
  <mergeCells count="4">
    <mergeCell ref="D6:G6"/>
    <mergeCell ref="H6:K6"/>
    <mergeCell ref="L6:P6"/>
    <mergeCell ref="Q6:U6"/>
  </mergeCells>
  <printOptions horizontalCentered="1"/>
  <pageMargins left="0.31496062992125984" right="0.31496062992125984" top="0.78740157480314965" bottom="0.78740157480314965" header="0.31496062992125984" footer="0.31496062992125984"/>
  <pageSetup paperSize="9" scale="75" orientation="landscape" verticalDpi="0" r:id="rId1"/>
  <headerFooter>
    <oddHeader>&amp;LEP RHE FRI
AP SABA</oddHeader>
    <oddFooter>&amp;L&amp;8IG EP RF BB / Aegerter &amp;&amp; Bosshardt AG / FCh
&amp;F&amp;R&amp;8&amp;F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"/>
    </sheetView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TP_PEP_AP Mumpf</vt:lpstr>
      <vt:lpstr>Gesamtkosten</vt:lpstr>
      <vt:lpstr>Bild</vt:lpstr>
      <vt:lpstr>Tabelle1</vt:lpstr>
      <vt:lpstr>Bild!Druckbereich</vt:lpstr>
      <vt:lpstr>'TP_PEP_AP Mumpf'!Druckbereich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 Christian</dc:creator>
  <cp:lastModifiedBy>Fuchs Christian</cp:lastModifiedBy>
  <cp:lastPrinted>2022-04-22T15:50:35Z</cp:lastPrinted>
  <dcterms:created xsi:type="dcterms:W3CDTF">2022-03-28T06:27:49Z</dcterms:created>
  <dcterms:modified xsi:type="dcterms:W3CDTF">2022-04-22T15:50:41Z</dcterms:modified>
</cp:coreProperties>
</file>