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3_Kostencontrolling\"/>
    </mc:Choice>
  </mc:AlternateContent>
  <bookViews>
    <workbookView xWindow="0" yWindow="0" windowWidth="28800" windowHeight="1363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L25" i="1" s="1"/>
  <c r="H25" i="1"/>
  <c r="I25" i="1"/>
  <c r="J25" i="1"/>
  <c r="B25" i="1"/>
  <c r="L19" i="1"/>
  <c r="L17" i="1"/>
  <c r="J17" i="1"/>
  <c r="K25" i="1" l="1"/>
  <c r="L12" i="1" l="1"/>
  <c r="B23" i="1" l="1"/>
  <c r="L22" i="1"/>
  <c r="L21" i="1"/>
  <c r="L16" i="1"/>
  <c r="L20" i="1"/>
  <c r="L18" i="1"/>
  <c r="L9" i="1" l="1"/>
  <c r="L10" i="1"/>
  <c r="L11" i="1"/>
  <c r="L8" i="1"/>
  <c r="C12" i="1"/>
  <c r="E12" i="1"/>
  <c r="F12" i="1"/>
  <c r="G12" i="1"/>
  <c r="H12" i="1"/>
  <c r="I12" i="1"/>
  <c r="B12" i="1"/>
</calcChain>
</file>

<file path=xl/sharedStrings.xml><?xml version="1.0" encoding="utf-8"?>
<sst xmlns="http://schemas.openxmlformats.org/spreadsheetml/2006/main" count="39" uniqueCount="27">
  <si>
    <t>EK</t>
  </si>
  <si>
    <t>MK</t>
  </si>
  <si>
    <t>GHGW</t>
  </si>
  <si>
    <t>Installationen</t>
  </si>
  <si>
    <t>Bypass</t>
  </si>
  <si>
    <t>Option Lärm</t>
  </si>
  <si>
    <t>Option SABA</t>
  </si>
  <si>
    <t>Aegerter &amp; Bosshardt</t>
  </si>
  <si>
    <t>Jauslin Stebler</t>
  </si>
  <si>
    <t>Leipert</t>
  </si>
  <si>
    <t>Holinger</t>
  </si>
  <si>
    <t>Kostenzusammenstellung per 28.02.2022</t>
  </si>
  <si>
    <t>N03 Erhaltungsprojekt Rheinfelden - Frick</t>
  </si>
  <si>
    <t>Total</t>
  </si>
  <si>
    <t>Beträge exkl. MwSt.</t>
  </si>
  <si>
    <t>EK inkl. NO1, NO2 , NO3</t>
  </si>
  <si>
    <t>Vertrag</t>
  </si>
  <si>
    <t>PGV</t>
  </si>
  <si>
    <t>Zuschläge Nacht</t>
  </si>
  <si>
    <t>Reserve</t>
  </si>
  <si>
    <t>Nebenkosten</t>
  </si>
  <si>
    <t>NO2</t>
  </si>
  <si>
    <t>Total Nachträge</t>
  </si>
  <si>
    <t>Vertragsstand</t>
  </si>
  <si>
    <t>NO1 inkl. NK</t>
  </si>
  <si>
    <t>NO3 inkl. NK</t>
  </si>
  <si>
    <t>Vertragstotal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</si>
</sst>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4" fontId="0" fillId="0" borderId="1" xfId="0" applyNumberFormat="1" applyBorder="1"/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/>
    <xf numFmtId="4" fontId="1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4" fontId="0" fillId="0" borderId="0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" fontId="0" fillId="0" borderId="1" xfId="0" applyNumberFormat="1" applyFill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3" xfId="0" applyFill="1" applyBorder="1" applyAlignment="1">
      <alignment vertical="center"/>
    </xf>
    <xf numFmtId="4" fontId="0" fillId="0" borderId="3" xfId="0" applyNumberFormat="1" applyFill="1" applyBorder="1" applyAlignment="1">
      <alignment vertical="center"/>
    </xf>
    <xf numFmtId="4" fontId="0" fillId="0" borderId="3" xfId="0" applyNumberFormat="1" applyBorder="1"/>
    <xf numFmtId="0" fontId="0" fillId="0" borderId="4" xfId="0" applyFill="1" applyBorder="1" applyAlignment="1">
      <alignment vertical="center"/>
    </xf>
    <xf numFmtId="4" fontId="0" fillId="0" borderId="4" xfId="0" applyNumberFormat="1" applyFill="1" applyBorder="1" applyAlignment="1">
      <alignment vertical="center"/>
    </xf>
    <xf numFmtId="4" fontId="0" fillId="0" borderId="4" xfId="0" applyNumberFormat="1" applyBorder="1"/>
    <xf numFmtId="0" fontId="0" fillId="0" borderId="2" xfId="0" applyFill="1" applyBorder="1" applyAlignment="1">
      <alignment vertical="center"/>
    </xf>
    <xf numFmtId="4" fontId="0" fillId="0" borderId="2" xfId="0" applyNumberFormat="1" applyFill="1" applyBorder="1" applyAlignment="1">
      <alignment vertical="center"/>
    </xf>
    <xf numFmtId="4" fontId="0" fillId="0" borderId="2" xfId="0" applyNumberFormat="1" applyBorder="1"/>
    <xf numFmtId="0" fontId="1" fillId="0" borderId="0" xfId="0" applyFont="1" applyBorder="1"/>
    <xf numFmtId="4" fontId="1" fillId="0" borderId="0" xfId="0" applyNumberFormat="1" applyFont="1" applyBorder="1"/>
    <xf numFmtId="0" fontId="3" fillId="0" borderId="0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" fontId="1" fillId="0" borderId="1" xfId="0" applyNumberFormat="1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" fontId="0" fillId="0" borderId="1" xfId="0" applyNumberFormat="1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4" fontId="0" fillId="0" borderId="7" xfId="0" applyNumberFormat="1" applyFill="1" applyBorder="1" applyAlignment="1">
      <alignment vertical="center"/>
    </xf>
    <xf numFmtId="4" fontId="0" fillId="0" borderId="5" xfId="0" applyNumberForma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"/>
  <sheetViews>
    <sheetView tabSelected="1" zoomScale="115" zoomScaleNormal="115" workbookViewId="0">
      <selection activeCell="D30" sqref="D30"/>
    </sheetView>
  </sheetViews>
  <sheetFormatPr baseColWidth="10" defaultRowHeight="12.75" x14ac:dyDescent="0.2"/>
  <cols>
    <col min="1" max="1" width="21.7109375" customWidth="1"/>
    <col min="2" max="12" width="13.42578125" customWidth="1"/>
  </cols>
  <sheetData>
    <row r="1" spans="1:12" ht="15.75" x14ac:dyDescent="0.25">
      <c r="A1" s="1" t="s">
        <v>12</v>
      </c>
    </row>
    <row r="4" spans="1:12" ht="18" x14ac:dyDescent="0.25">
      <c r="A4" s="2" t="s">
        <v>11</v>
      </c>
    </row>
    <row r="5" spans="1:12" ht="16.5" customHeight="1" x14ac:dyDescent="0.2"/>
    <row r="7" spans="1:12" ht="28.5" customHeight="1" x14ac:dyDescent="0.2">
      <c r="A7" s="3"/>
      <c r="B7" s="11" t="s">
        <v>15</v>
      </c>
      <c r="C7" s="4" t="s">
        <v>1</v>
      </c>
      <c r="D7" s="4" t="s">
        <v>17</v>
      </c>
      <c r="E7" s="4" t="s">
        <v>5</v>
      </c>
      <c r="F7" s="4" t="s">
        <v>6</v>
      </c>
      <c r="G7" s="4" t="s">
        <v>3</v>
      </c>
      <c r="H7" s="4" t="s">
        <v>4</v>
      </c>
      <c r="I7" s="4" t="s">
        <v>2</v>
      </c>
      <c r="J7" s="4" t="s">
        <v>19</v>
      </c>
      <c r="K7" s="4" t="s">
        <v>20</v>
      </c>
      <c r="L7" s="4" t="s">
        <v>13</v>
      </c>
    </row>
    <row r="8" spans="1:12" s="8" customFormat="1" ht="35.25" customHeight="1" x14ac:dyDescent="0.2">
      <c r="A8" s="6" t="s">
        <v>7</v>
      </c>
      <c r="B8" s="7">
        <v>780898.75</v>
      </c>
      <c r="C8" s="7">
        <v>621457</v>
      </c>
      <c r="D8" s="7"/>
      <c r="E8" s="7"/>
      <c r="F8" s="7">
        <v>369690.75</v>
      </c>
      <c r="G8" s="7"/>
      <c r="H8" s="7"/>
      <c r="I8" s="7">
        <v>4179.25</v>
      </c>
      <c r="J8" s="7"/>
      <c r="K8" s="7"/>
      <c r="L8" s="7">
        <f>SUM(B8:I8)</f>
        <v>1776225.75</v>
      </c>
    </row>
    <row r="9" spans="1:12" s="8" customFormat="1" ht="35.25" customHeight="1" x14ac:dyDescent="0.2">
      <c r="A9" s="6" t="s">
        <v>8</v>
      </c>
      <c r="B9" s="7">
        <v>519585</v>
      </c>
      <c r="C9" s="7">
        <v>631441</v>
      </c>
      <c r="D9" s="7"/>
      <c r="E9" s="7">
        <v>79011</v>
      </c>
      <c r="F9" s="7">
        <v>18005.5</v>
      </c>
      <c r="G9" s="7">
        <v>31117</v>
      </c>
      <c r="H9" s="7">
        <v>34651</v>
      </c>
      <c r="I9" s="7">
        <v>51133.25</v>
      </c>
      <c r="J9" s="7"/>
      <c r="K9" s="7"/>
      <c r="L9" s="7">
        <f t="shared" ref="L9:L11" si="0">SUM(B9:I9)</f>
        <v>1364943.75</v>
      </c>
    </row>
    <row r="10" spans="1:12" s="8" customFormat="1" ht="35.25" customHeight="1" x14ac:dyDescent="0.2">
      <c r="A10" s="6" t="s">
        <v>9</v>
      </c>
      <c r="B10" s="7">
        <v>50808</v>
      </c>
      <c r="C10" s="7">
        <v>51093</v>
      </c>
      <c r="D10" s="7"/>
      <c r="E10" s="7"/>
      <c r="F10" s="7">
        <v>31066.5</v>
      </c>
      <c r="G10" s="7"/>
      <c r="H10" s="7"/>
      <c r="I10" s="7">
        <v>17613.5</v>
      </c>
      <c r="J10" s="7"/>
      <c r="K10" s="7"/>
      <c r="L10" s="7">
        <f t="shared" si="0"/>
        <v>150581</v>
      </c>
    </row>
    <row r="11" spans="1:12" s="8" customFormat="1" ht="35.25" customHeight="1" x14ac:dyDescent="0.2">
      <c r="A11" s="6" t="s">
        <v>10</v>
      </c>
      <c r="B11" s="7">
        <v>25133.25</v>
      </c>
      <c r="C11" s="7">
        <v>17515.75</v>
      </c>
      <c r="D11" s="7"/>
      <c r="E11" s="7"/>
      <c r="F11" s="7">
        <v>124897.25</v>
      </c>
      <c r="G11" s="7"/>
      <c r="H11" s="7"/>
      <c r="I11" s="7"/>
      <c r="J11" s="7"/>
      <c r="K11" s="7"/>
      <c r="L11" s="7">
        <f t="shared" si="0"/>
        <v>167546.25</v>
      </c>
    </row>
    <row r="12" spans="1:12" ht="27" customHeight="1" x14ac:dyDescent="0.2">
      <c r="A12" s="9" t="s">
        <v>13</v>
      </c>
      <c r="B12" s="10">
        <f>SUM(B8:B11)</f>
        <v>1376425</v>
      </c>
      <c r="C12" s="10">
        <f t="shared" ref="C12:I12" si="1">SUM(C8:C11)</f>
        <v>1321506.75</v>
      </c>
      <c r="D12" s="10"/>
      <c r="E12" s="10">
        <f t="shared" si="1"/>
        <v>79011</v>
      </c>
      <c r="F12" s="10">
        <f t="shared" si="1"/>
        <v>543660</v>
      </c>
      <c r="G12" s="10">
        <f t="shared" si="1"/>
        <v>31117</v>
      </c>
      <c r="H12" s="10">
        <f t="shared" si="1"/>
        <v>34651</v>
      </c>
      <c r="I12" s="10">
        <f t="shared" si="1"/>
        <v>72926</v>
      </c>
      <c r="J12" s="10"/>
      <c r="K12" s="10"/>
      <c r="L12" s="10">
        <f>SUM(L8:L11)</f>
        <v>3459296.75</v>
      </c>
    </row>
    <row r="13" spans="1:12" ht="27" customHeight="1" x14ac:dyDescent="0.2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2" ht="18" x14ac:dyDescent="0.2">
      <c r="A14" s="29" t="s">
        <v>23</v>
      </c>
    </row>
    <row r="15" spans="1:12" ht="28.5" customHeight="1" x14ac:dyDescent="0.2">
      <c r="A15" s="3"/>
      <c r="B15" s="11" t="s">
        <v>0</v>
      </c>
      <c r="C15" s="4" t="s">
        <v>1</v>
      </c>
      <c r="D15" s="4" t="s">
        <v>17</v>
      </c>
      <c r="E15" s="4" t="s">
        <v>5</v>
      </c>
      <c r="F15" s="4" t="s">
        <v>6</v>
      </c>
      <c r="G15" s="4" t="s">
        <v>3</v>
      </c>
      <c r="H15" s="4" t="s">
        <v>4</v>
      </c>
      <c r="I15" s="4" t="s">
        <v>2</v>
      </c>
      <c r="J15" s="4" t="s">
        <v>19</v>
      </c>
      <c r="K15" s="4" t="s">
        <v>20</v>
      </c>
      <c r="L15" s="4" t="s">
        <v>13</v>
      </c>
    </row>
    <row r="16" spans="1:12" ht="16.5" customHeight="1" x14ac:dyDescent="0.2">
      <c r="A16" s="14" t="s">
        <v>16</v>
      </c>
      <c r="B16" s="15">
        <v>1030475</v>
      </c>
      <c r="C16" s="15">
        <v>1129675</v>
      </c>
      <c r="D16" s="15">
        <v>92075</v>
      </c>
      <c r="E16" s="15">
        <v>136575</v>
      </c>
      <c r="F16" s="15">
        <v>688725</v>
      </c>
      <c r="G16" s="15"/>
      <c r="H16" s="15"/>
      <c r="I16" s="15"/>
      <c r="J16" s="15"/>
      <c r="K16" s="15">
        <v>39525</v>
      </c>
      <c r="L16" s="5">
        <f>SUM(B16:K16)</f>
        <v>3117050</v>
      </c>
    </row>
    <row r="17" spans="1:12" ht="16.5" customHeight="1" x14ac:dyDescent="0.2">
      <c r="A17" s="14" t="s">
        <v>19</v>
      </c>
      <c r="B17" s="15"/>
      <c r="C17" s="15"/>
      <c r="D17" s="15"/>
      <c r="E17" s="15"/>
      <c r="F17" s="15"/>
      <c r="G17" s="15">
        <v>35085</v>
      </c>
      <c r="H17" s="15">
        <v>44925</v>
      </c>
      <c r="I17" s="15">
        <v>152200</v>
      </c>
      <c r="J17" s="15">
        <f>371784.94-G17-H17-I17</f>
        <v>139574.94</v>
      </c>
      <c r="K17" s="15"/>
      <c r="L17" s="5">
        <f>SUM(G17:K17)</f>
        <v>371784.94</v>
      </c>
    </row>
    <row r="18" spans="1:12" ht="16.5" customHeight="1" x14ac:dyDescent="0.2">
      <c r="A18" s="14" t="s">
        <v>18</v>
      </c>
      <c r="B18" s="15">
        <v>10171.879999999999</v>
      </c>
      <c r="C18" s="15">
        <v>4068.75</v>
      </c>
      <c r="D18" s="15">
        <v>0</v>
      </c>
      <c r="E18" s="15">
        <v>3729.69</v>
      </c>
      <c r="F18" s="15">
        <v>2712.5</v>
      </c>
      <c r="G18" s="15"/>
      <c r="H18" s="15"/>
      <c r="I18" s="15"/>
      <c r="J18" s="15"/>
      <c r="K18" s="15"/>
      <c r="L18" s="5">
        <f>SUM(B18:I18)</f>
        <v>20682.82</v>
      </c>
    </row>
    <row r="19" spans="1:12" ht="16.5" customHeight="1" x14ac:dyDescent="0.2">
      <c r="A19" s="34"/>
      <c r="B19" s="36"/>
      <c r="C19" s="36"/>
      <c r="D19" s="36"/>
      <c r="E19" s="36"/>
      <c r="F19" s="36"/>
      <c r="G19" s="36"/>
      <c r="H19" s="36"/>
      <c r="I19" s="36"/>
      <c r="J19" s="36"/>
      <c r="K19" s="35"/>
      <c r="L19" s="5">
        <f>SUM(L16:L18)</f>
        <v>3509517.76</v>
      </c>
    </row>
    <row r="20" spans="1:12" ht="16.5" customHeight="1" x14ac:dyDescent="0.2">
      <c r="A20" s="18" t="s">
        <v>24</v>
      </c>
      <c r="B20" s="19">
        <v>168793</v>
      </c>
      <c r="C20" s="19"/>
      <c r="D20" s="19"/>
      <c r="E20" s="19"/>
      <c r="F20" s="19"/>
      <c r="G20" s="19"/>
      <c r="H20" s="19"/>
      <c r="I20" s="19"/>
      <c r="J20" s="19"/>
      <c r="K20" s="19"/>
      <c r="L20" s="20">
        <f>SUM(B20:I20)</f>
        <v>168793</v>
      </c>
    </row>
    <row r="21" spans="1:12" ht="16.5" customHeight="1" x14ac:dyDescent="0.2">
      <c r="A21" s="24" t="s">
        <v>21</v>
      </c>
      <c r="B21" s="25">
        <v>69900</v>
      </c>
      <c r="C21" s="25"/>
      <c r="D21" s="25"/>
      <c r="E21" s="25"/>
      <c r="F21" s="25"/>
      <c r="G21" s="25"/>
      <c r="H21" s="25"/>
      <c r="I21" s="25"/>
      <c r="J21" s="25"/>
      <c r="K21" s="25"/>
      <c r="L21" s="26">
        <f>SUM(B21:I21)</f>
        <v>69900</v>
      </c>
    </row>
    <row r="22" spans="1:12" ht="16.5" customHeight="1" x14ac:dyDescent="0.2">
      <c r="A22" s="21" t="s">
        <v>25</v>
      </c>
      <c r="B22" s="22">
        <v>174843.35</v>
      </c>
      <c r="C22" s="22"/>
      <c r="D22" s="22"/>
      <c r="E22" s="22"/>
      <c r="F22" s="22"/>
      <c r="G22" s="22"/>
      <c r="H22" s="22"/>
      <c r="I22" s="22"/>
      <c r="J22" s="22"/>
      <c r="K22" s="22"/>
      <c r="L22" s="23">
        <f>SUM(B22:I22)</f>
        <v>174843.35</v>
      </c>
    </row>
    <row r="23" spans="1:12" ht="19.5" customHeight="1" x14ac:dyDescent="0.2">
      <c r="A23" s="32" t="s">
        <v>22</v>
      </c>
      <c r="B23" s="33">
        <f>SUM(B20:B22)</f>
        <v>413536.35</v>
      </c>
      <c r="C23" s="15"/>
      <c r="D23" s="15"/>
      <c r="E23" s="15"/>
      <c r="F23" s="15"/>
      <c r="G23" s="15"/>
      <c r="H23" s="15"/>
      <c r="I23" s="15"/>
      <c r="J23" s="15"/>
      <c r="K23" s="15"/>
      <c r="L23" s="5"/>
    </row>
    <row r="24" spans="1:12" ht="19.5" customHeight="1" x14ac:dyDescent="0.2">
      <c r="A24" s="14"/>
      <c r="B24" s="15"/>
      <c r="C24" s="3"/>
      <c r="D24" s="3"/>
      <c r="E24" s="3"/>
      <c r="F24" s="3"/>
      <c r="G24" s="3"/>
      <c r="H24" s="3"/>
      <c r="I24" s="3"/>
      <c r="J24" s="3"/>
      <c r="K24" s="3"/>
      <c r="L24" s="5"/>
    </row>
    <row r="25" spans="1:12" ht="28.5" customHeight="1" x14ac:dyDescent="0.2">
      <c r="A25" s="30" t="s">
        <v>26</v>
      </c>
      <c r="B25" s="15">
        <f>B16+B18+B23+B17</f>
        <v>1454183.23</v>
      </c>
      <c r="C25" s="15">
        <f t="shared" ref="C25:J25" si="2">C16+C18+C23+C17</f>
        <v>1133743.75</v>
      </c>
      <c r="D25" s="15">
        <f t="shared" si="2"/>
        <v>92075</v>
      </c>
      <c r="E25" s="15">
        <f t="shared" si="2"/>
        <v>140304.69</v>
      </c>
      <c r="F25" s="15">
        <f t="shared" si="2"/>
        <v>691437.5</v>
      </c>
      <c r="G25" s="15">
        <f t="shared" si="2"/>
        <v>35085</v>
      </c>
      <c r="H25" s="15">
        <f t="shared" si="2"/>
        <v>44925</v>
      </c>
      <c r="I25" s="15">
        <f t="shared" si="2"/>
        <v>152200</v>
      </c>
      <c r="J25" s="15">
        <f t="shared" si="2"/>
        <v>139574.94</v>
      </c>
      <c r="K25" s="15">
        <f t="shared" ref="C25:K25" si="3">K16+K18+K23</f>
        <v>39525</v>
      </c>
      <c r="L25" s="31">
        <f>SUM(B25:K25)</f>
        <v>3923054.11</v>
      </c>
    </row>
    <row r="26" spans="1:12" ht="16.5" customHeight="1" x14ac:dyDescent="0.2">
      <c r="A26" s="12"/>
      <c r="B26" s="13"/>
      <c r="C26" s="16"/>
      <c r="D26" s="16"/>
      <c r="E26" s="16"/>
      <c r="F26" s="16"/>
      <c r="G26" s="16"/>
      <c r="H26" s="16"/>
      <c r="I26" s="16"/>
      <c r="J26" s="16"/>
      <c r="K26" s="16"/>
      <c r="L26" s="17"/>
    </row>
    <row r="27" spans="1:12" x14ac:dyDescent="0.2">
      <c r="A27" t="s">
        <v>14</v>
      </c>
    </row>
  </sheetData>
  <pageMargins left="0.55118110236220474" right="0.15748031496062992" top="0.51181102362204722" bottom="0.55118110236220474" header="0.31496062992125984" footer="0.31496062992125984"/>
  <pageSetup paperSize="9" scale="84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Noelle</dc:creator>
  <cp:lastModifiedBy>Martin Noelle</cp:lastModifiedBy>
  <cp:lastPrinted>2022-05-03T14:53:12Z</cp:lastPrinted>
  <dcterms:created xsi:type="dcterms:W3CDTF">2022-05-03T12:13:56Z</dcterms:created>
  <dcterms:modified xsi:type="dcterms:W3CDTF">2022-05-03T14:53:23Z</dcterms:modified>
</cp:coreProperties>
</file>