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 AP SABA\"/>
    </mc:Choice>
  </mc:AlternateContent>
  <bookViews>
    <workbookView xWindow="-1425" yWindow="-16320" windowWidth="29040" windowHeight="15840"/>
  </bookViews>
  <sheets>
    <sheet name="Entwurf 3 SABA" sheetId="2" r:id="rId1"/>
    <sheet name="Entwurf Rhf" sheetId="1" r:id="rId2"/>
  </sheets>
  <definedNames>
    <definedName name="_xlnm.Print_Area" localSheetId="0">'Entwurf 3 SABA'!$A$1:$P$63</definedName>
    <definedName name="_xlnm.Print_Area" localSheetId="1">'Entwurf Rhf'!$A$1:$P$61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0" i="2" l="1"/>
  <c r="K60" i="2" s="1"/>
  <c r="K58" i="2"/>
  <c r="K57" i="2"/>
  <c r="K56" i="2"/>
  <c r="K55" i="2"/>
  <c r="K54" i="2"/>
  <c r="K53" i="2"/>
  <c r="I52" i="2"/>
  <c r="K52" i="2" s="1"/>
  <c r="K51" i="2"/>
  <c r="K50" i="2"/>
  <c r="K49" i="2"/>
  <c r="I48" i="2"/>
  <c r="K48" i="2" s="1"/>
  <c r="K47" i="2"/>
  <c r="I47" i="2"/>
  <c r="K46" i="2"/>
  <c r="K45" i="2"/>
  <c r="K44" i="2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K37" i="2"/>
  <c r="I36" i="2"/>
  <c r="K36" i="2" s="1"/>
  <c r="K35" i="2"/>
  <c r="I35" i="2"/>
  <c r="K34" i="2"/>
  <c r="I33" i="2"/>
  <c r="K33" i="2" s="1"/>
  <c r="I32" i="2"/>
  <c r="K32" i="2" s="1"/>
  <c r="I31" i="2"/>
  <c r="K31" i="2" s="1"/>
  <c r="I30" i="2"/>
  <c r="K30" i="2" s="1"/>
  <c r="I29" i="2"/>
  <c r="K29" i="2" s="1"/>
  <c r="K28" i="2"/>
  <c r="K27" i="2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6" i="2"/>
  <c r="I59" i="2" s="1"/>
  <c r="K59" i="2" s="1"/>
  <c r="K15" i="2"/>
  <c r="K14" i="2"/>
  <c r="K13" i="2"/>
  <c r="K12" i="2"/>
  <c r="K11" i="2"/>
  <c r="K10" i="2"/>
  <c r="K9" i="2"/>
  <c r="K8" i="2"/>
  <c r="P6" i="2"/>
  <c r="O6" i="2"/>
  <c r="N6" i="2"/>
  <c r="M6" i="2"/>
  <c r="L6" i="2"/>
  <c r="K16" i="2" l="1"/>
  <c r="I61" i="2"/>
  <c r="K61" i="2" s="1"/>
  <c r="I58" i="1"/>
  <c r="I17" i="1"/>
  <c r="I18" i="1"/>
  <c r="I19" i="1"/>
  <c r="I20" i="1"/>
  <c r="I21" i="1"/>
  <c r="I22" i="1"/>
  <c r="I23" i="1"/>
  <c r="I24" i="1"/>
  <c r="I27" i="1"/>
  <c r="I28" i="1"/>
  <c r="I29" i="1"/>
  <c r="I30" i="1"/>
  <c r="I31" i="1"/>
  <c r="I33" i="1"/>
  <c r="I34" i="1"/>
  <c r="I36" i="1"/>
  <c r="I37" i="1"/>
  <c r="I38" i="1"/>
  <c r="I39" i="1"/>
  <c r="I40" i="1"/>
  <c r="I41" i="1"/>
  <c r="I45" i="1"/>
  <c r="I46" i="1"/>
  <c r="I50" i="1"/>
  <c r="I16" i="1"/>
  <c r="M6" i="1"/>
  <c r="N6" i="1"/>
  <c r="O6" i="1"/>
  <c r="P6" i="1"/>
  <c r="L6" i="1"/>
  <c r="I7" i="2" l="1"/>
  <c r="I57" i="1"/>
  <c r="I59" i="1"/>
  <c r="I7" i="1" s="1"/>
  <c r="K8" i="1"/>
  <c r="K9" i="1"/>
  <c r="K10" i="1"/>
  <c r="K11" i="1"/>
  <c r="K16" i="1"/>
  <c r="K17" i="1"/>
  <c r="K18" i="1"/>
  <c r="K19" i="1"/>
  <c r="K20" i="1"/>
  <c r="K21" i="1"/>
  <c r="K22" i="1"/>
  <c r="K23" i="1"/>
  <c r="K24" i="1"/>
  <c r="K7" i="2" l="1"/>
  <c r="K6" i="2" s="1"/>
  <c r="K4" i="2" s="1"/>
  <c r="I6" i="2"/>
  <c r="I4" i="2" s="1"/>
  <c r="K15" i="1"/>
  <c r="K32" i="1"/>
  <c r="K55" i="1" l="1"/>
  <c r="K56" i="1"/>
  <c r="K54" i="1"/>
  <c r="K57" i="1"/>
  <c r="K58" i="1"/>
  <c r="K59" i="1"/>
  <c r="K38" i="1"/>
  <c r="K39" i="1"/>
  <c r="K40" i="1"/>
  <c r="K41" i="1"/>
  <c r="K42" i="1"/>
  <c r="K43" i="1"/>
  <c r="K44" i="1"/>
  <c r="K45" i="1"/>
  <c r="K46" i="1"/>
  <c r="K47" i="1"/>
  <c r="K25" i="1"/>
  <c r="K26" i="1"/>
  <c r="K27" i="1"/>
  <c r="K28" i="1"/>
  <c r="K29" i="1"/>
  <c r="K30" i="1"/>
  <c r="K31" i="1"/>
  <c r="K33" i="1"/>
  <c r="K34" i="1"/>
  <c r="K35" i="1"/>
  <c r="K36" i="1"/>
  <c r="K37" i="1"/>
  <c r="K48" i="1"/>
  <c r="K49" i="1"/>
  <c r="K50" i="1"/>
  <c r="K51" i="1"/>
  <c r="K52" i="1"/>
  <c r="K53" i="1"/>
  <c r="K14" i="1"/>
  <c r="K13" i="1"/>
  <c r="K12" i="1" l="1"/>
  <c r="K7" i="1" l="1"/>
  <c r="I6" i="1"/>
  <c r="I4" i="1" s="1"/>
  <c r="K6" i="1" l="1"/>
  <c r="K4" i="1" s="1"/>
</calcChain>
</file>

<file path=xl/sharedStrings.xml><?xml version="1.0" encoding="utf-8"?>
<sst xmlns="http://schemas.openxmlformats.org/spreadsheetml/2006/main" count="474" uniqueCount="145">
  <si>
    <t>Projektstufe</t>
  </si>
  <si>
    <t>Teilprojekt</t>
  </si>
  <si>
    <t>Tätigkeit</t>
  </si>
  <si>
    <t>Aufwand</t>
  </si>
  <si>
    <t>Ansatz</t>
  </si>
  <si>
    <t>Honorar</t>
  </si>
  <si>
    <t>Bemerkungen</t>
  </si>
  <si>
    <t>h</t>
  </si>
  <si>
    <t>CHF/h</t>
  </si>
  <si>
    <t>CHF</t>
  </si>
  <si>
    <t>3 Sitzungen à 1 Person à 2 Stunden + Protokoll 2.5 Stunden</t>
  </si>
  <si>
    <t>Projektfachsitzungen, Sitzungen mit der Bauherrschaft</t>
  </si>
  <si>
    <t>Anhänge</t>
  </si>
  <si>
    <t>Arbeitspläne</t>
  </si>
  <si>
    <t>Weitere Pläne für die Projektentwicklung und den KV</t>
  </si>
  <si>
    <t>Summen</t>
  </si>
  <si>
    <t>Reserve</t>
  </si>
  <si>
    <t>Dokument</t>
  </si>
  <si>
    <t>Längsschnitt</t>
  </si>
  <si>
    <t>Ausführungsprojekt</t>
  </si>
  <si>
    <t>AP SABA Rheinfelden</t>
  </si>
  <si>
    <t>AeBo</t>
  </si>
  <si>
    <t>JS</t>
  </si>
  <si>
    <t>Lei</t>
  </si>
  <si>
    <t>Hol</t>
  </si>
  <si>
    <t>Partner</t>
  </si>
  <si>
    <t>a</t>
  </si>
  <si>
    <t>Übersichtsplan</t>
  </si>
  <si>
    <t>Plan</t>
  </si>
  <si>
    <t>1:5'000</t>
  </si>
  <si>
    <t>Übersicht Anlage SABA Rheinfelden Ost</t>
  </si>
  <si>
    <t>b1</t>
  </si>
  <si>
    <t>Situationsplan mit Angabe der Baulinien</t>
  </si>
  <si>
    <t>1:200</t>
  </si>
  <si>
    <t>SABA Anlage</t>
  </si>
  <si>
    <t>b2</t>
  </si>
  <si>
    <t>Pumpwerk PW 1</t>
  </si>
  <si>
    <t>b3</t>
  </si>
  <si>
    <t>Pumpwerk PW 2</t>
  </si>
  <si>
    <t>b4</t>
  </si>
  <si>
    <t>Pumpwerk PW 3</t>
  </si>
  <si>
    <t>c1</t>
  </si>
  <si>
    <t>1:1'000/100</t>
  </si>
  <si>
    <t>Längenprofil Pumpleitungen PW 1</t>
  </si>
  <si>
    <t>c2</t>
  </si>
  <si>
    <t>Längenprofil Pumpleitungen PW 2</t>
  </si>
  <si>
    <t>c3</t>
  </si>
  <si>
    <t>Längenprofil Pumpleitungen PW 3</t>
  </si>
  <si>
    <t>c4</t>
  </si>
  <si>
    <t>Längenprofil Ableitungskanal</t>
  </si>
  <si>
    <t>d</t>
  </si>
  <si>
    <t>Normalprofil</t>
  </si>
  <si>
    <t>---</t>
  </si>
  <si>
    <t>Nicht erforderlich</t>
  </si>
  <si>
    <t>e</t>
  </si>
  <si>
    <t>Querprofile</t>
  </si>
  <si>
    <t xml:space="preserve">Schnitte durch SABA und KB in f enthalten </t>
  </si>
  <si>
    <t>f1</t>
  </si>
  <si>
    <t>Hauptabmessungen der Kunstbauten</t>
  </si>
  <si>
    <t>1:100</t>
  </si>
  <si>
    <t>Grundriss mit Schnitten
SABA Anlage</t>
  </si>
  <si>
    <t>f2</t>
  </si>
  <si>
    <t>Situation mit Schnitten 
Pumpwerk PW 1</t>
  </si>
  <si>
    <t>f3</t>
  </si>
  <si>
    <t>Situation mit Schnitten 
Pumpwerk PW 2</t>
  </si>
  <si>
    <t>f4</t>
  </si>
  <si>
    <t>Situation mit Schnitten 
Pumpwerk PW 3</t>
  </si>
  <si>
    <t>g</t>
  </si>
  <si>
    <t>Technischer Bericht einschliesslich flankierender Massnahmen</t>
  </si>
  <si>
    <t>Technischer Bericht</t>
  </si>
  <si>
    <t>gbis</t>
  </si>
  <si>
    <t>Kurzer Bericht zum Langsamverkehr, soweit dieser betroffen ist</t>
  </si>
  <si>
    <t>Entwässerungskonzept</t>
  </si>
  <si>
    <t>Schema</t>
  </si>
  <si>
    <t>Betriebsschemas und Übersicht 
Fliessrichtungen</t>
  </si>
  <si>
    <t>Umweltverträglichkeit</t>
  </si>
  <si>
    <t>Umweltnotiz</t>
  </si>
  <si>
    <t>i2</t>
  </si>
  <si>
    <t>Bericht (Strassen-) Lärmschutzprojekt</t>
  </si>
  <si>
    <t>j</t>
  </si>
  <si>
    <t>Angaben über die Kosten</t>
  </si>
  <si>
    <t>Kostenschätzung</t>
  </si>
  <si>
    <t>k1</t>
  </si>
  <si>
    <t>Enteignungsplan</t>
  </si>
  <si>
    <t>Landerwerbs- und Enteignungsplan
Gemeinde Rheinfelden</t>
  </si>
  <si>
    <t>k2</t>
  </si>
  <si>
    <t>Landerwerbs- und Enteignungsplan
Gemeinde Zeiningen</t>
  </si>
  <si>
    <t>l</t>
  </si>
  <si>
    <t>Grunderwerbstabelle</t>
  </si>
  <si>
    <t>m</t>
  </si>
  <si>
    <t>Unterlagen für weitere Bewilligungen, für die der Bund zuständig ist</t>
  </si>
  <si>
    <t>Landschaftsschutzzone</t>
  </si>
  <si>
    <t>m1</t>
  </si>
  <si>
    <t>Elektrische Leitungen</t>
  </si>
  <si>
    <t>Hochspannungsmast auf Areal SABA</t>
  </si>
  <si>
    <t>m2</t>
  </si>
  <si>
    <t>Gasleitung</t>
  </si>
  <si>
    <t>m3</t>
  </si>
  <si>
    <t>Eisenbahnanlagen</t>
  </si>
  <si>
    <t>m4</t>
  </si>
  <si>
    <t>Sonderfall Deponie</t>
  </si>
  <si>
    <t>m5</t>
  </si>
  <si>
    <t>Rodung</t>
  </si>
  <si>
    <t xml:space="preserve">Rodung </t>
  </si>
  <si>
    <t>Temporäre Rodung Ableitungskanal</t>
  </si>
  <si>
    <t>m6</t>
  </si>
  <si>
    <t>Beseitigung Ufervegetation</t>
  </si>
  <si>
    <t>m7</t>
  </si>
  <si>
    <t>Erleichterungen LSV</t>
  </si>
  <si>
    <t>m8</t>
  </si>
  <si>
    <t>Fischerei</t>
  </si>
  <si>
    <t>m9</t>
  </si>
  <si>
    <t>Grundwasserschutz</t>
  </si>
  <si>
    <t>SABA Anlage, PW 1, PW 2, PW 3</t>
  </si>
  <si>
    <t>m10</t>
  </si>
  <si>
    <t>Schutz von Sonderarten</t>
  </si>
  <si>
    <t>n</t>
  </si>
  <si>
    <t>Schutz- und Grabungskonzept archäologische/paläontologische Fundstellen</t>
  </si>
  <si>
    <r>
      <t>i</t>
    </r>
    <r>
      <rPr>
        <vertAlign val="subscript"/>
        <sz val="10"/>
        <color theme="1"/>
        <rFont val="Arial"/>
        <family val="2"/>
      </rPr>
      <t>1</t>
    </r>
  </si>
  <si>
    <t xml:space="preserve">Zuschlag Begleitung Planerstellung </t>
  </si>
  <si>
    <t xml:space="preserve">Zuschlag Korreferatsrunden </t>
  </si>
  <si>
    <t>Div. Sitzungen intern und extern</t>
  </si>
  <si>
    <t>Koordination mit IG und externen Planern</t>
  </si>
  <si>
    <t>Koordination mit NSNW</t>
  </si>
  <si>
    <t>Teilprojektleitung, internes QM, interne Terminplanung</t>
  </si>
  <si>
    <t>2% der Stunden</t>
  </si>
  <si>
    <t>Erstellung ARP / Präsentationen etc.</t>
  </si>
  <si>
    <t>1.5 pro Monat à 2 Personen à 2 h (1.5*6*2*2) exkl. Prot.</t>
  </si>
  <si>
    <t>PV-U</t>
  </si>
  <si>
    <t>20% der Stunden Planerstellung</t>
  </si>
  <si>
    <t>20% der Stunden Dokumente</t>
  </si>
  <si>
    <t>xxx</t>
  </si>
  <si>
    <t>4 pro Monat à 3 Personen à 1 h (4*6*3*1) exkl. Prot.</t>
  </si>
  <si>
    <t>extern</t>
  </si>
  <si>
    <t>der Gesamtstunden</t>
  </si>
  <si>
    <t>Lead</t>
  </si>
  <si>
    <t>Input</t>
  </si>
  <si>
    <r>
      <t>a</t>
    </r>
    <r>
      <rPr>
        <vertAlign val="subscript"/>
        <sz val="10"/>
        <color theme="1"/>
        <rFont val="Arial"/>
        <family val="2"/>
      </rPr>
      <t>1</t>
    </r>
  </si>
  <si>
    <r>
      <t>a</t>
    </r>
    <r>
      <rPr>
        <vertAlign val="subscript"/>
        <sz val="10"/>
        <color theme="1"/>
        <rFont val="Arial"/>
        <family val="2"/>
      </rPr>
      <t>2</t>
    </r>
  </si>
  <si>
    <r>
      <t>a</t>
    </r>
    <r>
      <rPr>
        <vertAlign val="subscript"/>
        <sz val="10"/>
        <color theme="1"/>
        <rFont val="Arial"/>
        <family val="2"/>
      </rPr>
      <t>3</t>
    </r>
  </si>
  <si>
    <t>1:5'001</t>
  </si>
  <si>
    <t>1:5'002</t>
  </si>
  <si>
    <t>Übersicht Anlage SABA Mumpf</t>
  </si>
  <si>
    <t>Übersicht Anlage SABA Eiken</t>
  </si>
  <si>
    <t>Hochspannungsmast auf Areal SABA Rheinfelden 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</si>
</sst>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vertAlign val="subscript"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8" xfId="0" applyBorder="1"/>
    <xf numFmtId="0" fontId="0" fillId="0" borderId="9" xfId="0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4" xfId="0" applyFill="1" applyBorder="1" applyAlignment="1">
      <alignment horizontal="center"/>
    </xf>
    <xf numFmtId="0" fontId="1" fillId="2" borderId="4" xfId="0" applyFont="1" applyFill="1" applyBorder="1"/>
    <xf numFmtId="0" fontId="0" fillId="0" borderId="23" xfId="0" applyBorder="1"/>
    <xf numFmtId="0" fontId="0" fillId="0" borderId="24" xfId="0" applyBorder="1"/>
    <xf numFmtId="3" fontId="0" fillId="0" borderId="2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1" fillId="2" borderId="30" xfId="0" applyFont="1" applyFill="1" applyBorder="1"/>
    <xf numFmtId="0" fontId="0" fillId="2" borderId="31" xfId="0" applyFill="1" applyBorder="1"/>
    <xf numFmtId="0" fontId="1" fillId="2" borderId="29" xfId="0" applyFont="1" applyFill="1" applyBorder="1"/>
    <xf numFmtId="0" fontId="0" fillId="0" borderId="29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1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35" xfId="0" applyBorder="1"/>
    <xf numFmtId="0" fontId="1" fillId="2" borderId="3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/>
    </xf>
    <xf numFmtId="0" fontId="4" fillId="0" borderId="28" xfId="0" applyFont="1" applyBorder="1"/>
    <xf numFmtId="0" fontId="4" fillId="0" borderId="13" xfId="0" applyFont="1" applyBorder="1"/>
    <xf numFmtId="0" fontId="5" fillId="0" borderId="28" xfId="0" applyFont="1" applyBorder="1"/>
    <xf numFmtId="0" fontId="5" fillId="0" borderId="13" xfId="0" applyFont="1" applyBorder="1"/>
    <xf numFmtId="0" fontId="1" fillId="3" borderId="29" xfId="0" applyFont="1" applyFill="1" applyBorder="1" applyAlignment="1"/>
    <xf numFmtId="0" fontId="1" fillId="3" borderId="9" xfId="0" applyFont="1" applyFill="1" applyBorder="1" applyAlignment="1"/>
    <xf numFmtId="0" fontId="1" fillId="3" borderId="19" xfId="0" applyFont="1" applyFill="1" applyBorder="1"/>
    <xf numFmtId="0" fontId="0" fillId="3" borderId="37" xfId="0" applyFill="1" applyBorder="1"/>
    <xf numFmtId="0" fontId="0" fillId="3" borderId="21" xfId="0" applyFill="1" applyBorder="1"/>
    <xf numFmtId="0" fontId="1" fillId="3" borderId="30" xfId="0" applyFont="1" applyFill="1" applyBorder="1"/>
    <xf numFmtId="0" fontId="0" fillId="3" borderId="0" xfId="0" applyFill="1" applyBorder="1"/>
    <xf numFmtId="0" fontId="0" fillId="3" borderId="31" xfId="0" applyFill="1" applyBorder="1"/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9" fontId="0" fillId="0" borderId="13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/>
    <xf numFmtId="0" fontId="0" fillId="0" borderId="17" xfId="0" applyBorder="1" applyAlignment="1">
      <alignment horizontal="left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9" fontId="0" fillId="0" borderId="32" xfId="1" applyFont="1" applyBorder="1"/>
    <xf numFmtId="3" fontId="0" fillId="0" borderId="11" xfId="0" applyNumberForma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view="pageBreakPreview" zoomScale="90" zoomScaleNormal="100" zoomScaleSheetLayoutView="90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Q41" sqref="Q41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35.28515625" customWidth="1"/>
    <col min="6" max="7" width="10.7109375" customWidth="1"/>
    <col min="8" max="8" width="50.85546875" bestFit="1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129" t="s">
        <v>25</v>
      </c>
      <c r="M1" s="130"/>
      <c r="N1" s="130"/>
      <c r="O1" s="130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2584.5749999999998</v>
      </c>
      <c r="J4" s="24"/>
      <c r="K4" s="72">
        <f>K6</f>
        <v>273558.15000000002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20</v>
      </c>
      <c r="C6" s="65"/>
      <c r="D6" s="65"/>
      <c r="E6" s="60"/>
      <c r="F6" s="60"/>
      <c r="G6" s="60"/>
      <c r="H6" s="61" t="s">
        <v>15</v>
      </c>
      <c r="I6" s="50">
        <f>SUM(I7:I63)</f>
        <v>2584.5749999999998</v>
      </c>
      <c r="J6" s="26"/>
      <c r="K6" s="80">
        <f t="shared" ref="K6:P6" si="0">SUM(K7:K63)</f>
        <v>273558.15000000002</v>
      </c>
      <c r="L6" s="88">
        <f t="shared" si="0"/>
        <v>610</v>
      </c>
      <c r="M6" s="89">
        <f t="shared" si="0"/>
        <v>0</v>
      </c>
      <c r="N6" s="89">
        <f t="shared" si="0"/>
        <v>200</v>
      </c>
      <c r="O6" s="90">
        <f t="shared" si="0"/>
        <v>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SUM(I8:I63)*G7</f>
        <v>123.075</v>
      </c>
      <c r="J7" s="36">
        <v>122</v>
      </c>
      <c r="K7" s="18">
        <f t="shared" ref="K7:K61" si="1">I7*J7</f>
        <v>15015.15</v>
      </c>
      <c r="L7" s="91"/>
      <c r="M7" s="86"/>
      <c r="N7" s="87"/>
      <c r="O7" s="87"/>
      <c r="P7" s="115"/>
      <c r="Q7" s="11"/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35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35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35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35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3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si="1"/>
        <v>0</v>
      </c>
      <c r="L15" s="92"/>
      <c r="M15" s="93"/>
      <c r="N15" s="94"/>
      <c r="O15" s="94"/>
      <c r="P15" s="117"/>
      <c r="Q15" s="13"/>
    </row>
    <row r="16" spans="1:17" ht="15.75" x14ac:dyDescent="0.3">
      <c r="A16" s="3"/>
      <c r="B16" s="63"/>
      <c r="C16" s="68" t="s">
        <v>137</v>
      </c>
      <c r="D16" s="68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52">
        <f>SUM(L16:O16)</f>
        <v>40</v>
      </c>
      <c r="J16" s="36">
        <v>86</v>
      </c>
      <c r="K16" s="83">
        <f t="shared" si="1"/>
        <v>3440</v>
      </c>
      <c r="L16" s="95">
        <v>40</v>
      </c>
      <c r="M16" s="96">
        <v>0</v>
      </c>
      <c r="N16" s="97"/>
      <c r="O16" s="97"/>
      <c r="P16" s="118"/>
      <c r="Q16" s="13"/>
    </row>
    <row r="17" spans="1:17" ht="15.75" x14ac:dyDescent="0.3">
      <c r="A17" s="3"/>
      <c r="B17" s="63"/>
      <c r="C17" s="68" t="s">
        <v>138</v>
      </c>
      <c r="D17" s="68">
        <v>2</v>
      </c>
      <c r="E17" s="45" t="s">
        <v>27</v>
      </c>
      <c r="F17" s="45" t="s">
        <v>28</v>
      </c>
      <c r="G17" s="45" t="s">
        <v>140</v>
      </c>
      <c r="H17" s="35" t="s">
        <v>142</v>
      </c>
      <c r="I17" s="52"/>
      <c r="J17" s="36"/>
      <c r="K17" s="83"/>
      <c r="L17" s="95"/>
      <c r="M17" s="96"/>
      <c r="N17" s="97"/>
      <c r="O17" s="97"/>
      <c r="P17" s="118"/>
      <c r="Q17" s="13"/>
    </row>
    <row r="18" spans="1:17" ht="15.75" x14ac:dyDescent="0.3">
      <c r="A18" s="3"/>
      <c r="B18" s="63"/>
      <c r="C18" s="68" t="s">
        <v>139</v>
      </c>
      <c r="D18" s="68">
        <v>3</v>
      </c>
      <c r="E18" s="45" t="s">
        <v>27</v>
      </c>
      <c r="F18" s="45" t="s">
        <v>28</v>
      </c>
      <c r="G18" s="45" t="s">
        <v>141</v>
      </c>
      <c r="H18" s="35" t="s">
        <v>143</v>
      </c>
      <c r="I18" s="52"/>
      <c r="J18" s="36"/>
      <c r="K18" s="83"/>
      <c r="L18" s="95"/>
      <c r="M18" s="96"/>
      <c r="N18" s="97"/>
      <c r="O18" s="97"/>
      <c r="P18" s="118"/>
      <c r="Q18" s="13"/>
    </row>
    <row r="19" spans="1:17" x14ac:dyDescent="0.2">
      <c r="A19" s="3"/>
      <c r="B19" s="63"/>
      <c r="C19" s="68" t="s">
        <v>31</v>
      </c>
      <c r="D19" s="68"/>
      <c r="E19" s="43" t="s">
        <v>32</v>
      </c>
      <c r="F19" s="43" t="s">
        <v>28</v>
      </c>
      <c r="G19" s="43" t="s">
        <v>33</v>
      </c>
      <c r="H19" s="13" t="s">
        <v>34</v>
      </c>
      <c r="I19" s="52">
        <f t="shared" ref="I19:I52" si="2">SUM(L19:O19)</f>
        <v>20</v>
      </c>
      <c r="J19" s="19">
        <v>86</v>
      </c>
      <c r="K19" s="81">
        <f t="shared" si="1"/>
        <v>1720</v>
      </c>
      <c r="L19" s="91">
        <v>20</v>
      </c>
      <c r="M19" s="98">
        <v>0</v>
      </c>
      <c r="N19" s="99"/>
      <c r="O19" s="99"/>
      <c r="P19" s="115"/>
      <c r="Q19" s="13"/>
    </row>
    <row r="20" spans="1:17" x14ac:dyDescent="0.2">
      <c r="A20" s="3"/>
      <c r="B20" s="63"/>
      <c r="C20" s="68" t="s">
        <v>35</v>
      </c>
      <c r="D20" s="68"/>
      <c r="E20" s="43" t="s">
        <v>32</v>
      </c>
      <c r="F20" s="43" t="s">
        <v>28</v>
      </c>
      <c r="G20" s="43" t="s">
        <v>33</v>
      </c>
      <c r="H20" s="13" t="s">
        <v>36</v>
      </c>
      <c r="I20" s="52">
        <f t="shared" si="2"/>
        <v>20</v>
      </c>
      <c r="J20" s="19">
        <v>86</v>
      </c>
      <c r="K20" s="81">
        <f t="shared" si="1"/>
        <v>1720</v>
      </c>
      <c r="L20" s="91">
        <v>20</v>
      </c>
      <c r="M20" s="98">
        <v>0</v>
      </c>
      <c r="N20" s="99"/>
      <c r="O20" s="99"/>
      <c r="P20" s="115"/>
      <c r="Q20" s="13"/>
    </row>
    <row r="21" spans="1:17" x14ac:dyDescent="0.2">
      <c r="A21" s="3"/>
      <c r="B21" s="63"/>
      <c r="C21" s="68" t="s">
        <v>37</v>
      </c>
      <c r="D21" s="68"/>
      <c r="E21" s="43" t="s">
        <v>32</v>
      </c>
      <c r="F21" s="43" t="s">
        <v>28</v>
      </c>
      <c r="G21" s="43" t="s">
        <v>33</v>
      </c>
      <c r="H21" s="13" t="s">
        <v>38</v>
      </c>
      <c r="I21" s="52">
        <f t="shared" si="2"/>
        <v>20</v>
      </c>
      <c r="J21" s="19">
        <v>86</v>
      </c>
      <c r="K21" s="81">
        <f t="shared" si="1"/>
        <v>1720</v>
      </c>
      <c r="L21" s="91">
        <v>20</v>
      </c>
      <c r="M21" s="98">
        <v>0</v>
      </c>
      <c r="N21" s="99"/>
      <c r="O21" s="99"/>
      <c r="P21" s="115"/>
      <c r="Q21" s="13"/>
    </row>
    <row r="22" spans="1:17" x14ac:dyDescent="0.2">
      <c r="A22" s="3"/>
      <c r="B22" s="63"/>
      <c r="C22" s="68" t="s">
        <v>39</v>
      </c>
      <c r="D22" s="68"/>
      <c r="E22" s="43" t="s">
        <v>32</v>
      </c>
      <c r="F22" s="43" t="s">
        <v>28</v>
      </c>
      <c r="G22" s="43" t="s">
        <v>33</v>
      </c>
      <c r="H22" s="13" t="s">
        <v>40</v>
      </c>
      <c r="I22" s="52">
        <f t="shared" si="2"/>
        <v>20</v>
      </c>
      <c r="J22" s="19">
        <v>86</v>
      </c>
      <c r="K22" s="81">
        <f t="shared" si="1"/>
        <v>1720</v>
      </c>
      <c r="L22" s="91">
        <v>20</v>
      </c>
      <c r="M22" s="98">
        <v>0</v>
      </c>
      <c r="N22" s="99"/>
      <c r="O22" s="99"/>
      <c r="P22" s="115"/>
      <c r="Q22" s="13"/>
    </row>
    <row r="23" spans="1:17" x14ac:dyDescent="0.2">
      <c r="A23" s="3"/>
      <c r="B23" s="63"/>
      <c r="C23" s="68" t="s">
        <v>41</v>
      </c>
      <c r="D23" s="68"/>
      <c r="E23" s="43" t="s">
        <v>18</v>
      </c>
      <c r="F23" s="43" t="s">
        <v>28</v>
      </c>
      <c r="G23" s="43" t="s">
        <v>42</v>
      </c>
      <c r="H23" s="13" t="s">
        <v>43</v>
      </c>
      <c r="I23" s="52">
        <f t="shared" si="2"/>
        <v>40</v>
      </c>
      <c r="J23" s="19">
        <v>86</v>
      </c>
      <c r="K23" s="81">
        <f t="shared" si="1"/>
        <v>3440</v>
      </c>
      <c r="L23" s="91">
        <v>40</v>
      </c>
      <c r="M23" s="98">
        <v>0</v>
      </c>
      <c r="N23" s="99"/>
      <c r="O23" s="87"/>
      <c r="P23" s="115"/>
      <c r="Q23" s="13"/>
    </row>
    <row r="24" spans="1:17" x14ac:dyDescent="0.2">
      <c r="A24" s="3"/>
      <c r="B24" s="63"/>
      <c r="C24" s="68" t="s">
        <v>44</v>
      </c>
      <c r="D24" s="68"/>
      <c r="E24" s="43" t="s">
        <v>18</v>
      </c>
      <c r="F24" s="43" t="s">
        <v>28</v>
      </c>
      <c r="G24" s="43" t="s">
        <v>42</v>
      </c>
      <c r="H24" s="13" t="s">
        <v>45</v>
      </c>
      <c r="I24" s="52">
        <f t="shared" si="2"/>
        <v>40</v>
      </c>
      <c r="J24" s="19">
        <v>86</v>
      </c>
      <c r="K24" s="81">
        <f t="shared" si="1"/>
        <v>3440</v>
      </c>
      <c r="L24" s="91">
        <v>40</v>
      </c>
      <c r="M24" s="98">
        <v>0</v>
      </c>
      <c r="N24" s="99"/>
      <c r="O24" s="87"/>
      <c r="P24" s="115"/>
      <c r="Q24" s="13"/>
    </row>
    <row r="25" spans="1:17" x14ac:dyDescent="0.2">
      <c r="A25" s="3"/>
      <c r="B25" s="63"/>
      <c r="C25" s="68" t="s">
        <v>46</v>
      </c>
      <c r="D25" s="68"/>
      <c r="E25" s="43" t="s">
        <v>18</v>
      </c>
      <c r="F25" s="43" t="s">
        <v>28</v>
      </c>
      <c r="G25" s="43" t="s">
        <v>42</v>
      </c>
      <c r="H25" s="13" t="s">
        <v>47</v>
      </c>
      <c r="I25" s="52">
        <f t="shared" si="2"/>
        <v>40</v>
      </c>
      <c r="J25" s="19">
        <v>86</v>
      </c>
      <c r="K25" s="81">
        <f t="shared" si="1"/>
        <v>3440</v>
      </c>
      <c r="L25" s="91">
        <v>40</v>
      </c>
      <c r="M25" s="98">
        <v>0</v>
      </c>
      <c r="N25" s="99"/>
      <c r="O25" s="87"/>
      <c r="P25" s="115"/>
      <c r="Q25" s="13"/>
    </row>
    <row r="26" spans="1:17" x14ac:dyDescent="0.2">
      <c r="A26" s="3"/>
      <c r="B26" s="63"/>
      <c r="C26" s="68" t="s">
        <v>48</v>
      </c>
      <c r="D26" s="68"/>
      <c r="E26" s="43" t="s">
        <v>18</v>
      </c>
      <c r="F26" s="43" t="s">
        <v>28</v>
      </c>
      <c r="G26" s="43" t="s">
        <v>42</v>
      </c>
      <c r="H26" s="13" t="s">
        <v>49</v>
      </c>
      <c r="I26" s="52">
        <f t="shared" si="2"/>
        <v>60</v>
      </c>
      <c r="J26" s="19">
        <v>86</v>
      </c>
      <c r="K26" s="81">
        <f t="shared" si="1"/>
        <v>5160</v>
      </c>
      <c r="L26" s="91">
        <v>40</v>
      </c>
      <c r="M26" s="98">
        <v>0</v>
      </c>
      <c r="N26" s="99">
        <v>20</v>
      </c>
      <c r="O26" s="87"/>
      <c r="P26" s="115"/>
      <c r="Q26" s="13"/>
    </row>
    <row r="27" spans="1:17" x14ac:dyDescent="0.2">
      <c r="A27" s="3"/>
      <c r="B27" s="63"/>
      <c r="C27" s="69" t="s">
        <v>50</v>
      </c>
      <c r="D27" s="69"/>
      <c r="E27" s="58" t="s">
        <v>51</v>
      </c>
      <c r="F27" s="58" t="s">
        <v>52</v>
      </c>
      <c r="G27" s="58" t="s">
        <v>52</v>
      </c>
      <c r="H27" s="59" t="s">
        <v>53</v>
      </c>
      <c r="I27" s="52"/>
      <c r="J27" s="19"/>
      <c r="K27" s="81">
        <f t="shared" si="1"/>
        <v>0</v>
      </c>
      <c r="L27" s="85"/>
      <c r="M27" s="86"/>
      <c r="N27" s="87"/>
      <c r="O27" s="87"/>
      <c r="P27" s="115"/>
      <c r="Q27" s="13"/>
    </row>
    <row r="28" spans="1:17" x14ac:dyDescent="0.2">
      <c r="A28" s="3"/>
      <c r="B28" s="63"/>
      <c r="C28" s="69" t="s">
        <v>54</v>
      </c>
      <c r="D28" s="69"/>
      <c r="E28" s="58" t="s">
        <v>55</v>
      </c>
      <c r="F28" s="58" t="s">
        <v>52</v>
      </c>
      <c r="G28" s="58" t="s">
        <v>52</v>
      </c>
      <c r="H28" s="59" t="s">
        <v>56</v>
      </c>
      <c r="I28" s="52"/>
      <c r="J28" s="19"/>
      <c r="K28" s="81">
        <f t="shared" si="1"/>
        <v>0</v>
      </c>
      <c r="L28" s="85"/>
      <c r="M28" s="86"/>
      <c r="N28" s="87"/>
      <c r="O28" s="87"/>
      <c r="P28" s="115"/>
      <c r="Q28" s="13"/>
    </row>
    <row r="29" spans="1:17" x14ac:dyDescent="0.2">
      <c r="A29" s="3"/>
      <c r="B29" s="63"/>
      <c r="C29" s="68" t="s">
        <v>57</v>
      </c>
      <c r="D29" s="68">
        <v>10</v>
      </c>
      <c r="E29" s="43" t="s">
        <v>58</v>
      </c>
      <c r="F29" s="43" t="s">
        <v>28</v>
      </c>
      <c r="G29" s="43" t="s">
        <v>59</v>
      </c>
      <c r="H29" s="13" t="s">
        <v>60</v>
      </c>
      <c r="I29" s="52">
        <f t="shared" si="2"/>
        <v>60</v>
      </c>
      <c r="J29" s="19">
        <v>86</v>
      </c>
      <c r="K29" s="81">
        <f t="shared" si="1"/>
        <v>5160</v>
      </c>
      <c r="L29" s="85"/>
      <c r="M29" s="86"/>
      <c r="N29" s="100">
        <v>60</v>
      </c>
      <c r="O29" s="99"/>
      <c r="P29" s="115"/>
      <c r="Q29" s="13"/>
    </row>
    <row r="30" spans="1:17" x14ac:dyDescent="0.2">
      <c r="A30" s="3"/>
      <c r="B30" s="63"/>
      <c r="C30" s="68" t="s">
        <v>61</v>
      </c>
      <c r="D30" s="68">
        <v>11</v>
      </c>
      <c r="E30" s="43" t="s">
        <v>58</v>
      </c>
      <c r="F30" s="43" t="s">
        <v>28</v>
      </c>
      <c r="G30" s="43" t="s">
        <v>59</v>
      </c>
      <c r="H30" s="13" t="s">
        <v>62</v>
      </c>
      <c r="I30" s="52">
        <f t="shared" si="2"/>
        <v>45</v>
      </c>
      <c r="J30" s="19">
        <v>86</v>
      </c>
      <c r="K30" s="81">
        <f t="shared" si="1"/>
        <v>3870</v>
      </c>
      <c r="L30" s="91">
        <v>40</v>
      </c>
      <c r="M30" s="98"/>
      <c r="N30" s="99">
        <v>5</v>
      </c>
      <c r="O30" s="99"/>
      <c r="P30" s="115"/>
      <c r="Q30" s="13"/>
    </row>
    <row r="31" spans="1:17" x14ac:dyDescent="0.2">
      <c r="A31" s="3"/>
      <c r="B31" s="63"/>
      <c r="C31" s="68" t="s">
        <v>63</v>
      </c>
      <c r="D31" s="68">
        <v>12</v>
      </c>
      <c r="E31" s="43" t="s">
        <v>58</v>
      </c>
      <c r="F31" s="43" t="s">
        <v>28</v>
      </c>
      <c r="G31" s="43" t="s">
        <v>59</v>
      </c>
      <c r="H31" s="13" t="s">
        <v>64</v>
      </c>
      <c r="I31" s="52">
        <f t="shared" si="2"/>
        <v>45</v>
      </c>
      <c r="J31" s="19">
        <v>86</v>
      </c>
      <c r="K31" s="81">
        <f t="shared" si="1"/>
        <v>3870</v>
      </c>
      <c r="L31" s="91">
        <v>40</v>
      </c>
      <c r="M31" s="98"/>
      <c r="N31" s="99">
        <v>5</v>
      </c>
      <c r="O31" s="99"/>
      <c r="P31" s="115"/>
      <c r="Q31" s="13"/>
    </row>
    <row r="32" spans="1:17" x14ac:dyDescent="0.2">
      <c r="A32" s="3"/>
      <c r="B32" s="63"/>
      <c r="C32" s="68" t="s">
        <v>65</v>
      </c>
      <c r="D32" s="68">
        <v>13</v>
      </c>
      <c r="E32" s="43" t="s">
        <v>58</v>
      </c>
      <c r="F32" s="43" t="s">
        <v>28</v>
      </c>
      <c r="G32" s="43" t="s">
        <v>59</v>
      </c>
      <c r="H32" s="13" t="s">
        <v>66</v>
      </c>
      <c r="I32" s="52">
        <f t="shared" si="2"/>
        <v>45</v>
      </c>
      <c r="J32" s="19">
        <v>86</v>
      </c>
      <c r="K32" s="81">
        <f t="shared" si="1"/>
        <v>3870</v>
      </c>
      <c r="L32" s="91">
        <v>40</v>
      </c>
      <c r="M32" s="98"/>
      <c r="N32" s="99">
        <v>5</v>
      </c>
      <c r="O32" s="99"/>
      <c r="P32" s="115"/>
      <c r="Q32" s="13"/>
    </row>
    <row r="33" spans="1:17" x14ac:dyDescent="0.2">
      <c r="A33" s="3"/>
      <c r="B33" s="63"/>
      <c r="C33" s="68" t="s">
        <v>67</v>
      </c>
      <c r="D33" s="68">
        <v>14</v>
      </c>
      <c r="E33" s="43" t="s">
        <v>68</v>
      </c>
      <c r="F33" s="43" t="s">
        <v>17</v>
      </c>
      <c r="G33" s="43" t="s">
        <v>52</v>
      </c>
      <c r="H33" s="13" t="s">
        <v>69</v>
      </c>
      <c r="I33" s="52">
        <f t="shared" si="2"/>
        <v>70</v>
      </c>
      <c r="J33" s="19">
        <v>122</v>
      </c>
      <c r="K33" s="81">
        <f t="shared" si="1"/>
        <v>8540</v>
      </c>
      <c r="L33" s="101">
        <v>30</v>
      </c>
      <c r="M33" s="98"/>
      <c r="N33" s="100">
        <v>40</v>
      </c>
      <c r="O33" s="99"/>
      <c r="P33" s="119"/>
      <c r="Q33" s="13"/>
    </row>
    <row r="34" spans="1:17" x14ac:dyDescent="0.2">
      <c r="A34" s="3"/>
      <c r="B34" s="63"/>
      <c r="C34" s="69" t="s">
        <v>70</v>
      </c>
      <c r="D34" s="69"/>
      <c r="E34" s="58" t="s">
        <v>71</v>
      </c>
      <c r="F34" s="58" t="s">
        <v>52</v>
      </c>
      <c r="G34" s="58" t="s">
        <v>52</v>
      </c>
      <c r="H34" s="59" t="s">
        <v>53</v>
      </c>
      <c r="I34" s="52"/>
      <c r="J34" s="19"/>
      <c r="K34" s="81">
        <f t="shared" si="1"/>
        <v>0</v>
      </c>
      <c r="L34" s="85"/>
      <c r="M34" s="86"/>
      <c r="N34" s="87"/>
      <c r="O34" s="87"/>
      <c r="P34" s="115"/>
      <c r="Q34" s="13"/>
    </row>
    <row r="35" spans="1:17" x14ac:dyDescent="0.2">
      <c r="A35" s="3"/>
      <c r="B35" s="63"/>
      <c r="C35" s="68" t="s">
        <v>7</v>
      </c>
      <c r="D35" s="68">
        <v>15</v>
      </c>
      <c r="E35" s="43" t="s">
        <v>72</v>
      </c>
      <c r="F35" s="43" t="s">
        <v>73</v>
      </c>
      <c r="G35" s="43" t="s">
        <v>52</v>
      </c>
      <c r="H35" s="13" t="s">
        <v>74</v>
      </c>
      <c r="I35" s="52">
        <f t="shared" si="2"/>
        <v>20</v>
      </c>
      <c r="J35" s="19">
        <v>95</v>
      </c>
      <c r="K35" s="81">
        <f t="shared" si="1"/>
        <v>1900</v>
      </c>
      <c r="L35" s="85"/>
      <c r="M35" s="86"/>
      <c r="N35" s="100">
        <v>20</v>
      </c>
      <c r="O35" s="87"/>
      <c r="P35" s="115"/>
      <c r="Q35" s="13"/>
    </row>
    <row r="36" spans="1:17" ht="15.75" x14ac:dyDescent="0.3">
      <c r="A36" s="3"/>
      <c r="B36" s="63"/>
      <c r="C36" s="68" t="s">
        <v>118</v>
      </c>
      <c r="D36" s="68">
        <v>16</v>
      </c>
      <c r="E36" s="43" t="s">
        <v>75</v>
      </c>
      <c r="F36" s="43" t="s">
        <v>17</v>
      </c>
      <c r="G36" s="43" t="s">
        <v>52</v>
      </c>
      <c r="H36" s="13" t="s">
        <v>76</v>
      </c>
      <c r="I36" s="52">
        <f t="shared" si="2"/>
        <v>20</v>
      </c>
      <c r="J36" s="19">
        <v>95</v>
      </c>
      <c r="K36" s="81">
        <f t="shared" si="1"/>
        <v>1900</v>
      </c>
      <c r="L36" s="101">
        <v>20</v>
      </c>
      <c r="M36" s="98"/>
      <c r="N36" s="87"/>
      <c r="O36" s="87"/>
      <c r="P36" s="120"/>
      <c r="Q36" s="13"/>
    </row>
    <row r="37" spans="1:17" x14ac:dyDescent="0.2">
      <c r="A37" s="3"/>
      <c r="B37" s="63"/>
      <c r="C37" s="69" t="s">
        <v>77</v>
      </c>
      <c r="D37" s="69"/>
      <c r="E37" s="58" t="s">
        <v>78</v>
      </c>
      <c r="F37" s="58" t="s">
        <v>52</v>
      </c>
      <c r="G37" s="58" t="s">
        <v>52</v>
      </c>
      <c r="H37" s="59" t="s">
        <v>53</v>
      </c>
      <c r="I37" s="52"/>
      <c r="J37" s="19"/>
      <c r="K37" s="81">
        <f t="shared" si="1"/>
        <v>0</v>
      </c>
      <c r="L37" s="102"/>
      <c r="M37" s="103"/>
      <c r="N37" s="104"/>
      <c r="O37" s="104"/>
      <c r="P37" s="115"/>
      <c r="Q37" s="13"/>
    </row>
    <row r="38" spans="1:17" x14ac:dyDescent="0.2">
      <c r="A38" s="3"/>
      <c r="B38" s="63"/>
      <c r="C38" s="68" t="s">
        <v>79</v>
      </c>
      <c r="D38" s="68">
        <v>17</v>
      </c>
      <c r="E38" s="43" t="s">
        <v>80</v>
      </c>
      <c r="F38" s="43" t="s">
        <v>17</v>
      </c>
      <c r="G38" s="43" t="s">
        <v>52</v>
      </c>
      <c r="H38" s="13" t="s">
        <v>81</v>
      </c>
      <c r="I38" s="52">
        <f t="shared" si="2"/>
        <v>65</v>
      </c>
      <c r="J38" s="19">
        <v>95</v>
      </c>
      <c r="K38" s="81">
        <f t="shared" si="1"/>
        <v>6175</v>
      </c>
      <c r="L38" s="101">
        <v>40</v>
      </c>
      <c r="M38" s="98"/>
      <c r="N38" s="100">
        <v>25</v>
      </c>
      <c r="O38" s="99"/>
      <c r="P38" s="115"/>
      <c r="Q38" s="13"/>
    </row>
    <row r="39" spans="1:17" x14ac:dyDescent="0.2">
      <c r="A39" s="3"/>
      <c r="B39" s="63"/>
      <c r="C39" s="68" t="s">
        <v>82</v>
      </c>
      <c r="D39" s="68">
        <v>18</v>
      </c>
      <c r="E39" s="43" t="s">
        <v>83</v>
      </c>
      <c r="F39" s="43" t="s">
        <v>28</v>
      </c>
      <c r="G39" s="43" t="s">
        <v>33</v>
      </c>
      <c r="H39" s="13" t="s">
        <v>84</v>
      </c>
      <c r="I39" s="52">
        <f t="shared" si="2"/>
        <v>30</v>
      </c>
      <c r="J39" s="19">
        <v>86</v>
      </c>
      <c r="K39" s="81">
        <f t="shared" si="1"/>
        <v>2580</v>
      </c>
      <c r="L39" s="91">
        <v>30</v>
      </c>
      <c r="M39" s="86"/>
      <c r="N39" s="87"/>
      <c r="O39" s="87"/>
      <c r="P39" s="115"/>
      <c r="Q39" s="13"/>
    </row>
    <row r="40" spans="1:17" x14ac:dyDescent="0.2">
      <c r="A40" s="3"/>
      <c r="B40" s="63"/>
      <c r="C40" s="68" t="s">
        <v>85</v>
      </c>
      <c r="D40" s="68">
        <v>19</v>
      </c>
      <c r="E40" s="43" t="s">
        <v>83</v>
      </c>
      <c r="F40" s="43" t="s">
        <v>28</v>
      </c>
      <c r="G40" s="43" t="s">
        <v>33</v>
      </c>
      <c r="H40" s="13" t="s">
        <v>86</v>
      </c>
      <c r="I40" s="52">
        <f t="shared" si="2"/>
        <v>30</v>
      </c>
      <c r="J40" s="19">
        <v>86</v>
      </c>
      <c r="K40" s="81">
        <f t="shared" si="1"/>
        <v>2580</v>
      </c>
      <c r="L40" s="91">
        <v>30</v>
      </c>
      <c r="M40" s="86"/>
      <c r="N40" s="87"/>
      <c r="O40" s="87"/>
      <c r="P40" s="115"/>
      <c r="Q40" s="13"/>
    </row>
    <row r="41" spans="1:17" x14ac:dyDescent="0.2">
      <c r="A41" s="3"/>
      <c r="B41" s="63"/>
      <c r="C41" s="68" t="s">
        <v>87</v>
      </c>
      <c r="D41" s="68">
        <v>20</v>
      </c>
      <c r="E41" s="43" t="s">
        <v>88</v>
      </c>
      <c r="F41" s="43" t="s">
        <v>17</v>
      </c>
      <c r="G41" s="43" t="s">
        <v>52</v>
      </c>
      <c r="H41" s="13" t="s">
        <v>88</v>
      </c>
      <c r="I41" s="52">
        <f t="shared" si="2"/>
        <v>10</v>
      </c>
      <c r="J41" s="19">
        <v>95</v>
      </c>
      <c r="K41" s="81">
        <f t="shared" si="1"/>
        <v>950</v>
      </c>
      <c r="L41" s="91">
        <v>10</v>
      </c>
      <c r="M41" s="86"/>
      <c r="N41" s="87"/>
      <c r="O41" s="87"/>
      <c r="P41" s="115"/>
      <c r="Q41" s="13"/>
    </row>
    <row r="42" spans="1:17" x14ac:dyDescent="0.2">
      <c r="A42" s="3"/>
      <c r="B42" s="63"/>
      <c r="C42" s="84" t="s">
        <v>89</v>
      </c>
      <c r="D42" s="84"/>
      <c r="E42" s="56" t="s">
        <v>90</v>
      </c>
      <c r="F42" s="56" t="s">
        <v>17</v>
      </c>
      <c r="G42" s="56" t="s">
        <v>52</v>
      </c>
      <c r="H42" s="57" t="s">
        <v>91</v>
      </c>
      <c r="I42" s="52">
        <f t="shared" si="2"/>
        <v>20</v>
      </c>
      <c r="J42" s="19">
        <v>95</v>
      </c>
      <c r="K42" s="81">
        <f t="shared" si="1"/>
        <v>1900</v>
      </c>
      <c r="L42" s="91">
        <v>20</v>
      </c>
      <c r="M42" s="86"/>
      <c r="N42" s="87"/>
      <c r="O42" s="87"/>
      <c r="P42" s="119"/>
      <c r="Q42" s="13"/>
    </row>
    <row r="43" spans="1:17" x14ac:dyDescent="0.2">
      <c r="A43" s="3"/>
      <c r="B43" s="63"/>
      <c r="C43" s="68" t="s">
        <v>92</v>
      </c>
      <c r="D43" s="68">
        <v>21</v>
      </c>
      <c r="E43" s="43" t="s">
        <v>93</v>
      </c>
      <c r="F43" s="43" t="s">
        <v>17</v>
      </c>
      <c r="G43" s="43" t="s">
        <v>52</v>
      </c>
      <c r="H43" s="13" t="s">
        <v>144</v>
      </c>
      <c r="I43" s="52">
        <f t="shared" si="2"/>
        <v>30</v>
      </c>
      <c r="J43" s="19">
        <v>95</v>
      </c>
      <c r="K43" s="81">
        <f t="shared" si="1"/>
        <v>2850</v>
      </c>
      <c r="L43" s="91">
        <v>10</v>
      </c>
      <c r="M43" s="86"/>
      <c r="N43" s="99">
        <v>20</v>
      </c>
      <c r="O43" s="87"/>
      <c r="P43" s="115"/>
      <c r="Q43" s="13"/>
    </row>
    <row r="44" spans="1:17" x14ac:dyDescent="0.2">
      <c r="A44" s="3"/>
      <c r="B44" s="63"/>
      <c r="C44" s="69" t="s">
        <v>95</v>
      </c>
      <c r="D44" s="69"/>
      <c r="E44" s="58" t="s">
        <v>96</v>
      </c>
      <c r="F44" s="58" t="s">
        <v>52</v>
      </c>
      <c r="G44" s="58" t="s">
        <v>52</v>
      </c>
      <c r="H44" s="59" t="s">
        <v>53</v>
      </c>
      <c r="I44" s="52"/>
      <c r="J44" s="19"/>
      <c r="K44" s="81">
        <f t="shared" si="1"/>
        <v>0</v>
      </c>
      <c r="L44" s="85"/>
      <c r="M44" s="86"/>
      <c r="N44" s="87"/>
      <c r="O44" s="87"/>
      <c r="P44" s="115"/>
      <c r="Q44" s="13"/>
    </row>
    <row r="45" spans="1:17" x14ac:dyDescent="0.2">
      <c r="A45" s="3"/>
      <c r="B45" s="63"/>
      <c r="C45" s="69" t="s">
        <v>97</v>
      </c>
      <c r="D45" s="69"/>
      <c r="E45" s="58" t="s">
        <v>98</v>
      </c>
      <c r="F45" s="58" t="s">
        <v>52</v>
      </c>
      <c r="G45" s="58" t="s">
        <v>52</v>
      </c>
      <c r="H45" s="59" t="s">
        <v>53</v>
      </c>
      <c r="I45" s="52"/>
      <c r="J45" s="19"/>
      <c r="K45" s="81">
        <f t="shared" si="1"/>
        <v>0</v>
      </c>
      <c r="L45" s="85"/>
      <c r="M45" s="86"/>
      <c r="N45" s="87"/>
      <c r="O45" s="87"/>
      <c r="P45" s="115"/>
      <c r="Q45" s="13"/>
    </row>
    <row r="46" spans="1:17" x14ac:dyDescent="0.2">
      <c r="A46" s="3"/>
      <c r="B46" s="63"/>
      <c r="C46" s="69" t="s">
        <v>99</v>
      </c>
      <c r="D46" s="69"/>
      <c r="E46" s="58" t="s">
        <v>100</v>
      </c>
      <c r="F46" s="58" t="s">
        <v>52</v>
      </c>
      <c r="G46" s="58" t="s">
        <v>52</v>
      </c>
      <c r="H46" s="59" t="s">
        <v>53</v>
      </c>
      <c r="I46" s="52"/>
      <c r="J46" s="19"/>
      <c r="K46" s="81">
        <f t="shared" si="1"/>
        <v>0</v>
      </c>
      <c r="L46" s="85"/>
      <c r="M46" s="86"/>
      <c r="N46" s="87"/>
      <c r="O46" s="87"/>
      <c r="P46" s="115"/>
      <c r="Q46" s="13"/>
    </row>
    <row r="47" spans="1:17" x14ac:dyDescent="0.2">
      <c r="A47" s="3"/>
      <c r="B47" s="63"/>
      <c r="C47" s="128" t="s">
        <v>101</v>
      </c>
      <c r="D47" s="68">
        <v>22</v>
      </c>
      <c r="E47" s="43" t="s">
        <v>102</v>
      </c>
      <c r="F47" s="43" t="s">
        <v>17</v>
      </c>
      <c r="G47" s="43" t="s">
        <v>52</v>
      </c>
      <c r="H47" s="13" t="s">
        <v>103</v>
      </c>
      <c r="I47" s="52">
        <f t="shared" si="2"/>
        <v>5</v>
      </c>
      <c r="J47" s="19">
        <v>95</v>
      </c>
      <c r="K47" s="81">
        <f t="shared" si="1"/>
        <v>475</v>
      </c>
      <c r="L47" s="101">
        <v>5</v>
      </c>
      <c r="M47" s="86"/>
      <c r="N47" s="87"/>
      <c r="O47" s="87"/>
      <c r="P47" s="120"/>
      <c r="Q47" s="13"/>
    </row>
    <row r="48" spans="1:17" x14ac:dyDescent="0.2">
      <c r="A48" s="3"/>
      <c r="B48" s="63"/>
      <c r="C48" s="128"/>
      <c r="D48" s="68">
        <v>23</v>
      </c>
      <c r="E48" s="43" t="s">
        <v>102</v>
      </c>
      <c r="F48" s="43" t="s">
        <v>28</v>
      </c>
      <c r="G48" s="43" t="s">
        <v>33</v>
      </c>
      <c r="H48" s="13" t="s">
        <v>104</v>
      </c>
      <c r="I48" s="52">
        <f t="shared" si="2"/>
        <v>5</v>
      </c>
      <c r="J48" s="19">
        <v>86</v>
      </c>
      <c r="K48" s="81">
        <f t="shared" si="1"/>
        <v>430</v>
      </c>
      <c r="L48" s="101">
        <v>5</v>
      </c>
      <c r="M48" s="86"/>
      <c r="N48" s="87"/>
      <c r="O48" s="87"/>
      <c r="P48" s="120"/>
      <c r="Q48" s="13"/>
    </row>
    <row r="49" spans="1:17" x14ac:dyDescent="0.2">
      <c r="A49" s="3"/>
      <c r="B49" s="63"/>
      <c r="C49" s="69" t="s">
        <v>105</v>
      </c>
      <c r="D49" s="69"/>
      <c r="E49" s="58" t="s">
        <v>106</v>
      </c>
      <c r="F49" s="58" t="s">
        <v>52</v>
      </c>
      <c r="G49" s="58" t="s">
        <v>52</v>
      </c>
      <c r="H49" s="59" t="s">
        <v>53</v>
      </c>
      <c r="I49" s="52"/>
      <c r="J49" s="19"/>
      <c r="K49" s="81">
        <f t="shared" si="1"/>
        <v>0</v>
      </c>
      <c r="L49" s="85"/>
      <c r="M49" s="86"/>
      <c r="N49" s="87"/>
      <c r="O49" s="87"/>
      <c r="P49" s="115"/>
      <c r="Q49" s="13"/>
    </row>
    <row r="50" spans="1:17" x14ac:dyDescent="0.2">
      <c r="A50" s="3"/>
      <c r="B50" s="63"/>
      <c r="C50" s="69" t="s">
        <v>107</v>
      </c>
      <c r="D50" s="69"/>
      <c r="E50" s="58" t="s">
        <v>108</v>
      </c>
      <c r="F50" s="58" t="s">
        <v>52</v>
      </c>
      <c r="G50" s="58" t="s">
        <v>52</v>
      </c>
      <c r="H50" s="59" t="s">
        <v>53</v>
      </c>
      <c r="I50" s="52"/>
      <c r="J50" s="19"/>
      <c r="K50" s="81">
        <f t="shared" si="1"/>
        <v>0</v>
      </c>
      <c r="L50" s="85"/>
      <c r="M50" s="86"/>
      <c r="N50" s="87"/>
      <c r="O50" s="87"/>
      <c r="P50" s="115"/>
      <c r="Q50" s="13"/>
    </row>
    <row r="51" spans="1:17" x14ac:dyDescent="0.2">
      <c r="A51" s="3"/>
      <c r="B51" s="63"/>
      <c r="C51" s="69" t="s">
        <v>109</v>
      </c>
      <c r="D51" s="69"/>
      <c r="E51" s="58" t="s">
        <v>110</v>
      </c>
      <c r="F51" s="58" t="s">
        <v>52</v>
      </c>
      <c r="G51" s="58" t="s">
        <v>52</v>
      </c>
      <c r="H51" s="59" t="s">
        <v>53</v>
      </c>
      <c r="I51" s="52"/>
      <c r="J51" s="19"/>
      <c r="K51" s="81">
        <f t="shared" si="1"/>
        <v>0</v>
      </c>
      <c r="L51" s="85"/>
      <c r="M51" s="86"/>
      <c r="N51" s="87"/>
      <c r="O51" s="87"/>
      <c r="P51" s="115"/>
      <c r="Q51" s="13"/>
    </row>
    <row r="52" spans="1:17" x14ac:dyDescent="0.2">
      <c r="A52" s="3"/>
      <c r="B52" s="63"/>
      <c r="C52" s="68" t="s">
        <v>111</v>
      </c>
      <c r="D52" s="68">
        <v>24</v>
      </c>
      <c r="E52" s="43" t="s">
        <v>112</v>
      </c>
      <c r="F52" s="43" t="s">
        <v>17</v>
      </c>
      <c r="G52" s="43" t="s">
        <v>52</v>
      </c>
      <c r="H52" s="13" t="s">
        <v>113</v>
      </c>
      <c r="I52" s="52">
        <f t="shared" si="2"/>
        <v>10</v>
      </c>
      <c r="J52" s="19">
        <v>95</v>
      </c>
      <c r="K52" s="81">
        <f t="shared" si="1"/>
        <v>950</v>
      </c>
      <c r="L52" s="101">
        <v>10</v>
      </c>
      <c r="M52" s="86"/>
      <c r="N52" s="87"/>
      <c r="O52" s="87"/>
      <c r="P52" s="120"/>
      <c r="Q52" s="13"/>
    </row>
    <row r="53" spans="1:17" x14ac:dyDescent="0.2">
      <c r="A53" s="3"/>
      <c r="B53" s="63"/>
      <c r="C53" s="69" t="s">
        <v>114</v>
      </c>
      <c r="D53" s="69"/>
      <c r="E53" s="58" t="s">
        <v>115</v>
      </c>
      <c r="F53" s="58" t="s">
        <v>52</v>
      </c>
      <c r="G53" s="58" t="s">
        <v>52</v>
      </c>
      <c r="H53" s="59" t="s">
        <v>53</v>
      </c>
      <c r="I53" s="52"/>
      <c r="J53" s="19"/>
      <c r="K53" s="81">
        <f t="shared" si="1"/>
        <v>0</v>
      </c>
      <c r="L53" s="85"/>
      <c r="M53" s="86"/>
      <c r="N53" s="87"/>
      <c r="O53" s="87"/>
      <c r="P53" s="115"/>
      <c r="Q53" s="13"/>
    </row>
    <row r="54" spans="1:17" x14ac:dyDescent="0.2">
      <c r="A54" s="3"/>
      <c r="B54" s="63"/>
      <c r="C54" s="69" t="s">
        <v>116</v>
      </c>
      <c r="D54" s="69"/>
      <c r="E54" s="58" t="s">
        <v>117</v>
      </c>
      <c r="F54" s="58" t="s">
        <v>52</v>
      </c>
      <c r="G54" s="58" t="s">
        <v>52</v>
      </c>
      <c r="H54" s="59" t="s">
        <v>53</v>
      </c>
      <c r="I54" s="52"/>
      <c r="J54" s="19"/>
      <c r="K54" s="81">
        <f t="shared" si="1"/>
        <v>0</v>
      </c>
      <c r="L54" s="85"/>
      <c r="M54" s="86"/>
      <c r="N54" s="87"/>
      <c r="O54" s="87"/>
      <c r="P54" s="115"/>
      <c r="Q54" s="13"/>
    </row>
    <row r="55" spans="1:17" x14ac:dyDescent="0.2">
      <c r="A55" s="3"/>
      <c r="B55" s="63"/>
      <c r="C55" s="66"/>
      <c r="D55" s="66"/>
      <c r="E55" s="44"/>
      <c r="F55" s="44"/>
      <c r="G55" s="44"/>
      <c r="H55" s="15"/>
      <c r="I55" s="21"/>
      <c r="J55" s="21"/>
      <c r="K55" s="82">
        <f t="shared" si="1"/>
        <v>0</v>
      </c>
      <c r="L55" s="92"/>
      <c r="M55" s="93"/>
      <c r="N55" s="94"/>
      <c r="O55" s="94"/>
      <c r="P55" s="117"/>
      <c r="Q55" s="13"/>
    </row>
    <row r="56" spans="1:17" x14ac:dyDescent="0.2">
      <c r="A56" s="3"/>
      <c r="B56" s="63"/>
      <c r="C56" s="66"/>
      <c r="D56" s="66"/>
      <c r="E56" s="12" t="s">
        <v>12</v>
      </c>
      <c r="F56" s="43"/>
      <c r="G56" s="43"/>
      <c r="H56" s="73"/>
      <c r="I56" s="52"/>
      <c r="J56" s="19"/>
      <c r="K56" s="81">
        <f t="shared" si="1"/>
        <v>0</v>
      </c>
      <c r="L56" s="105"/>
      <c r="M56" s="106"/>
      <c r="N56" s="107"/>
      <c r="O56" s="107"/>
      <c r="P56" s="118"/>
      <c r="Q56" s="13"/>
    </row>
    <row r="57" spans="1:17" x14ac:dyDescent="0.2">
      <c r="A57" s="3"/>
      <c r="B57" s="63"/>
      <c r="C57" s="66"/>
      <c r="D57" s="66"/>
      <c r="E57" s="12" t="s">
        <v>13</v>
      </c>
      <c r="F57" s="43"/>
      <c r="G57" s="43"/>
      <c r="H57" s="73" t="s">
        <v>14</v>
      </c>
      <c r="I57" s="37">
        <v>50</v>
      </c>
      <c r="J57" s="19">
        <v>86</v>
      </c>
      <c r="K57" s="81">
        <f t="shared" si="1"/>
        <v>4300</v>
      </c>
      <c r="L57" s="85"/>
      <c r="M57" s="86"/>
      <c r="N57" s="87"/>
      <c r="O57" s="87"/>
      <c r="P57" s="115"/>
      <c r="Q57" s="13"/>
    </row>
    <row r="58" spans="1:17" x14ac:dyDescent="0.2">
      <c r="A58" s="3"/>
      <c r="B58" s="63"/>
      <c r="C58" s="66"/>
      <c r="D58" s="66"/>
      <c r="E58" s="12" t="s">
        <v>16</v>
      </c>
      <c r="F58" s="43"/>
      <c r="G58" s="43"/>
      <c r="H58" s="73"/>
      <c r="I58" s="37">
        <v>10</v>
      </c>
      <c r="J58" s="19">
        <v>140</v>
      </c>
      <c r="K58" s="81">
        <f t="shared" si="1"/>
        <v>1400</v>
      </c>
      <c r="L58" s="85"/>
      <c r="M58" s="86"/>
      <c r="N58" s="87"/>
      <c r="O58" s="87"/>
      <c r="P58" s="115"/>
      <c r="Q58" s="13"/>
    </row>
    <row r="59" spans="1:17" x14ac:dyDescent="0.2">
      <c r="A59" s="3"/>
      <c r="B59" s="63"/>
      <c r="C59" s="66"/>
      <c r="D59" s="66"/>
      <c r="E59" s="12" t="s">
        <v>119</v>
      </c>
      <c r="F59" s="43" t="s">
        <v>28</v>
      </c>
      <c r="G59" s="43"/>
      <c r="H59" s="74" t="s">
        <v>129</v>
      </c>
      <c r="I59" s="37">
        <f>SUMIF(F16:F55,F59,I16:I55)</f>
        <v>560</v>
      </c>
      <c r="J59" s="19">
        <v>95</v>
      </c>
      <c r="K59" s="81">
        <f t="shared" si="1"/>
        <v>53200</v>
      </c>
      <c r="L59" s="112"/>
      <c r="M59" s="113"/>
      <c r="N59" s="114"/>
      <c r="O59" s="114"/>
      <c r="P59" s="121"/>
      <c r="Q59" s="16"/>
    </row>
    <row r="60" spans="1:17" x14ac:dyDescent="0.2">
      <c r="A60" s="3"/>
      <c r="B60" s="63"/>
      <c r="C60" s="66"/>
      <c r="D60" s="66"/>
      <c r="E60" s="12" t="s">
        <v>120</v>
      </c>
      <c r="F60" s="43" t="s">
        <v>17</v>
      </c>
      <c r="G60" s="43"/>
      <c r="H60" s="74" t="s">
        <v>130</v>
      </c>
      <c r="I60" s="37">
        <f>SUMIF(F16:F55,F60,I16:I55)</f>
        <v>230</v>
      </c>
      <c r="J60" s="19">
        <v>122</v>
      </c>
      <c r="K60" s="81">
        <f t="shared" si="1"/>
        <v>28060</v>
      </c>
      <c r="L60" s="112"/>
      <c r="M60" s="113"/>
      <c r="N60" s="114"/>
      <c r="O60" s="114"/>
      <c r="P60" s="121"/>
      <c r="Q60" s="16"/>
    </row>
    <row r="61" spans="1:17" x14ac:dyDescent="0.2">
      <c r="A61" s="3"/>
      <c r="B61" s="63"/>
      <c r="C61" s="66"/>
      <c r="D61" s="66"/>
      <c r="E61" s="12" t="s">
        <v>120</v>
      </c>
      <c r="F61" s="43" t="s">
        <v>28</v>
      </c>
      <c r="G61" s="43"/>
      <c r="H61" s="74" t="s">
        <v>129</v>
      </c>
      <c r="I61" s="37">
        <f>SUMIF(F16:F55,F61,I16:I55)</f>
        <v>560</v>
      </c>
      <c r="J61" s="19">
        <v>122</v>
      </c>
      <c r="K61" s="81">
        <f t="shared" si="1"/>
        <v>68320</v>
      </c>
      <c r="L61" s="112"/>
      <c r="M61" s="113"/>
      <c r="N61" s="114"/>
      <c r="O61" s="114"/>
      <c r="P61" s="121"/>
      <c r="Q61" s="16"/>
    </row>
    <row r="62" spans="1:17" x14ac:dyDescent="0.2">
      <c r="A62" s="3"/>
      <c r="B62" s="63"/>
      <c r="C62" s="66"/>
      <c r="D62" s="66"/>
      <c r="E62" s="108"/>
      <c r="F62" s="108"/>
      <c r="G62" s="108"/>
      <c r="H62" s="109"/>
      <c r="I62" s="110"/>
      <c r="J62" s="20"/>
      <c r="K62" s="111"/>
      <c r="L62" s="112"/>
      <c r="M62" s="113"/>
      <c r="N62" s="114"/>
      <c r="O62" s="114"/>
      <c r="P62" s="121"/>
      <c r="Q62" s="16"/>
    </row>
    <row r="63" spans="1:17" x14ac:dyDescent="0.2">
      <c r="A63" s="3"/>
      <c r="B63" s="64"/>
      <c r="C63" s="67"/>
      <c r="D63" s="67"/>
      <c r="E63" s="44"/>
      <c r="F63" s="44"/>
      <c r="G63" s="44"/>
      <c r="H63" s="75"/>
      <c r="I63" s="51"/>
      <c r="J63" s="21"/>
      <c r="K63" s="82"/>
      <c r="L63" s="92"/>
      <c r="M63" s="93"/>
      <c r="N63" s="94"/>
      <c r="O63" s="94"/>
      <c r="P63" s="117"/>
      <c r="Q63" s="15"/>
    </row>
    <row r="64" spans="1:17" x14ac:dyDescent="0.2">
      <c r="I64" s="22"/>
      <c r="J64" s="23"/>
      <c r="K64" s="23"/>
    </row>
    <row r="65" spans="1:17" x14ac:dyDescent="0.2">
      <c r="I65" s="22"/>
      <c r="J65" s="23"/>
      <c r="K65" s="23"/>
    </row>
    <row r="66" spans="1:17" x14ac:dyDescent="0.2">
      <c r="J66" s="23"/>
    </row>
    <row r="67" spans="1:17" s="17" customFormat="1" x14ac:dyDescent="0.2">
      <c r="A67" s="1"/>
      <c r="B67"/>
      <c r="C67"/>
      <c r="D67"/>
      <c r="E67"/>
      <c r="F67"/>
      <c r="G67"/>
      <c r="H67"/>
      <c r="J67" s="23"/>
      <c r="L67"/>
      <c r="M67"/>
      <c r="N67"/>
      <c r="O67"/>
      <c r="P67"/>
      <c r="Q67"/>
    </row>
  </sheetData>
  <mergeCells count="2">
    <mergeCell ref="L1:O1"/>
    <mergeCell ref="C47:C48"/>
  </mergeCells>
  <pageMargins left="0.70866141732283472" right="0.70866141732283472" top="0.78740157480314965" bottom="0.78740157480314965" header="0.31496062992125984" footer="0.31496062992125984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BreakPreview" zoomScale="90" zoomScaleNormal="100" zoomScaleSheetLayoutView="90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H34" sqref="H34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35.28515625" customWidth="1"/>
    <col min="6" max="7" width="10.7109375" customWidth="1"/>
    <col min="8" max="8" width="50.85546875" bestFit="1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129" t="s">
        <v>25</v>
      </c>
      <c r="M1" s="130"/>
      <c r="N1" s="130"/>
      <c r="O1" s="130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2584.5749999999998</v>
      </c>
      <c r="J4" s="24"/>
      <c r="K4" s="72">
        <f>K6</f>
        <v>273558.15000000002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20</v>
      </c>
      <c r="C6" s="65"/>
      <c r="D6" s="65"/>
      <c r="E6" s="60"/>
      <c r="F6" s="60"/>
      <c r="G6" s="60"/>
      <c r="H6" s="61" t="s">
        <v>15</v>
      </c>
      <c r="I6" s="50">
        <f>SUM(I7:I61)</f>
        <v>2584.5749999999998</v>
      </c>
      <c r="J6" s="26"/>
      <c r="K6" s="80">
        <f t="shared" ref="K6:P6" si="0">SUM(K7:K61)</f>
        <v>273558.15000000002</v>
      </c>
      <c r="L6" s="88">
        <f t="shared" si="0"/>
        <v>610</v>
      </c>
      <c r="M6" s="89">
        <f t="shared" si="0"/>
        <v>0</v>
      </c>
      <c r="N6" s="89">
        <f t="shared" si="0"/>
        <v>200</v>
      </c>
      <c r="O6" s="90">
        <f t="shared" si="0"/>
        <v>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SUM(I8:I61)*G7</f>
        <v>123.075</v>
      </c>
      <c r="J7" s="36">
        <v>122</v>
      </c>
      <c r="K7" s="18">
        <f t="shared" ref="K7:K53" si="1">I7*J7</f>
        <v>15015.15</v>
      </c>
      <c r="L7" s="91"/>
      <c r="M7" s="86"/>
      <c r="N7" s="87"/>
      <c r="O7" s="87"/>
      <c r="P7" s="115"/>
      <c r="Q7" s="11"/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35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35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35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35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3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ref="K15:K24" si="2">I15*J15</f>
        <v>0</v>
      </c>
      <c r="L15" s="92"/>
      <c r="M15" s="93"/>
      <c r="N15" s="94"/>
      <c r="O15" s="94"/>
      <c r="P15" s="117"/>
      <c r="Q15" s="13"/>
    </row>
    <row r="16" spans="1:17" x14ac:dyDescent="0.2">
      <c r="A16" s="3"/>
      <c r="B16" s="63"/>
      <c r="C16" s="68" t="s">
        <v>26</v>
      </c>
      <c r="D16" s="68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52">
        <f>SUM(L16:O16)</f>
        <v>40</v>
      </c>
      <c r="J16" s="36">
        <v>86</v>
      </c>
      <c r="K16" s="83">
        <f t="shared" si="2"/>
        <v>3440</v>
      </c>
      <c r="L16" s="95">
        <v>40</v>
      </c>
      <c r="M16" s="96">
        <v>0</v>
      </c>
      <c r="N16" s="97"/>
      <c r="O16" s="97"/>
      <c r="P16" s="118"/>
      <c r="Q16" s="13"/>
    </row>
    <row r="17" spans="1:17" x14ac:dyDescent="0.2">
      <c r="A17" s="3"/>
      <c r="B17" s="63"/>
      <c r="C17" s="68" t="s">
        <v>31</v>
      </c>
      <c r="D17" s="68">
        <v>2</v>
      </c>
      <c r="E17" s="43" t="s">
        <v>32</v>
      </c>
      <c r="F17" s="43" t="s">
        <v>28</v>
      </c>
      <c r="G17" s="43" t="s">
        <v>33</v>
      </c>
      <c r="H17" s="13" t="s">
        <v>34</v>
      </c>
      <c r="I17" s="52">
        <f t="shared" ref="I17:I50" si="3">SUM(L17:O17)</f>
        <v>20</v>
      </c>
      <c r="J17" s="19">
        <v>86</v>
      </c>
      <c r="K17" s="81">
        <f t="shared" si="2"/>
        <v>1720</v>
      </c>
      <c r="L17" s="91">
        <v>20</v>
      </c>
      <c r="M17" s="98">
        <v>0</v>
      </c>
      <c r="N17" s="99"/>
      <c r="O17" s="99"/>
      <c r="P17" s="115"/>
      <c r="Q17" s="13"/>
    </row>
    <row r="18" spans="1:17" x14ac:dyDescent="0.2">
      <c r="A18" s="3"/>
      <c r="B18" s="63"/>
      <c r="C18" s="68" t="s">
        <v>35</v>
      </c>
      <c r="D18" s="68">
        <v>3</v>
      </c>
      <c r="E18" s="43" t="s">
        <v>32</v>
      </c>
      <c r="F18" s="43" t="s">
        <v>28</v>
      </c>
      <c r="G18" s="43" t="s">
        <v>33</v>
      </c>
      <c r="H18" s="13" t="s">
        <v>36</v>
      </c>
      <c r="I18" s="52">
        <f t="shared" si="3"/>
        <v>20</v>
      </c>
      <c r="J18" s="19">
        <v>86</v>
      </c>
      <c r="K18" s="81">
        <f t="shared" si="2"/>
        <v>1720</v>
      </c>
      <c r="L18" s="91">
        <v>20</v>
      </c>
      <c r="M18" s="98">
        <v>0</v>
      </c>
      <c r="N18" s="99"/>
      <c r="O18" s="99"/>
      <c r="P18" s="115"/>
      <c r="Q18" s="13"/>
    </row>
    <row r="19" spans="1:17" x14ac:dyDescent="0.2">
      <c r="A19" s="3"/>
      <c r="B19" s="63"/>
      <c r="C19" s="68" t="s">
        <v>37</v>
      </c>
      <c r="D19" s="68">
        <v>4</v>
      </c>
      <c r="E19" s="43" t="s">
        <v>32</v>
      </c>
      <c r="F19" s="43" t="s">
        <v>28</v>
      </c>
      <c r="G19" s="43" t="s">
        <v>33</v>
      </c>
      <c r="H19" s="13" t="s">
        <v>38</v>
      </c>
      <c r="I19" s="52">
        <f t="shared" si="3"/>
        <v>20</v>
      </c>
      <c r="J19" s="19">
        <v>86</v>
      </c>
      <c r="K19" s="81">
        <f t="shared" si="2"/>
        <v>1720</v>
      </c>
      <c r="L19" s="91">
        <v>20</v>
      </c>
      <c r="M19" s="98">
        <v>0</v>
      </c>
      <c r="N19" s="99"/>
      <c r="O19" s="99"/>
      <c r="P19" s="115"/>
      <c r="Q19" s="13"/>
    </row>
    <row r="20" spans="1:17" x14ac:dyDescent="0.2">
      <c r="A20" s="3"/>
      <c r="B20" s="63"/>
      <c r="C20" s="68" t="s">
        <v>39</v>
      </c>
      <c r="D20" s="68">
        <v>5</v>
      </c>
      <c r="E20" s="43" t="s">
        <v>32</v>
      </c>
      <c r="F20" s="43" t="s">
        <v>28</v>
      </c>
      <c r="G20" s="43" t="s">
        <v>33</v>
      </c>
      <c r="H20" s="13" t="s">
        <v>40</v>
      </c>
      <c r="I20" s="52">
        <f t="shared" si="3"/>
        <v>20</v>
      </c>
      <c r="J20" s="19">
        <v>86</v>
      </c>
      <c r="K20" s="81">
        <f t="shared" si="2"/>
        <v>1720</v>
      </c>
      <c r="L20" s="91">
        <v>20</v>
      </c>
      <c r="M20" s="98">
        <v>0</v>
      </c>
      <c r="N20" s="99"/>
      <c r="O20" s="99"/>
      <c r="P20" s="115"/>
      <c r="Q20" s="13"/>
    </row>
    <row r="21" spans="1:17" x14ac:dyDescent="0.2">
      <c r="A21" s="3"/>
      <c r="B21" s="63"/>
      <c r="C21" s="68" t="s">
        <v>41</v>
      </c>
      <c r="D21" s="68">
        <v>6</v>
      </c>
      <c r="E21" s="43" t="s">
        <v>18</v>
      </c>
      <c r="F21" s="43" t="s">
        <v>28</v>
      </c>
      <c r="G21" s="43" t="s">
        <v>42</v>
      </c>
      <c r="H21" s="13" t="s">
        <v>43</v>
      </c>
      <c r="I21" s="52">
        <f t="shared" si="3"/>
        <v>40</v>
      </c>
      <c r="J21" s="19">
        <v>86</v>
      </c>
      <c r="K21" s="81">
        <f t="shared" si="2"/>
        <v>3440</v>
      </c>
      <c r="L21" s="91">
        <v>40</v>
      </c>
      <c r="M21" s="98">
        <v>0</v>
      </c>
      <c r="N21" s="99"/>
      <c r="O21" s="87"/>
      <c r="P21" s="115"/>
      <c r="Q21" s="13"/>
    </row>
    <row r="22" spans="1:17" x14ac:dyDescent="0.2">
      <c r="A22" s="3"/>
      <c r="B22" s="63"/>
      <c r="C22" s="68" t="s">
        <v>44</v>
      </c>
      <c r="D22" s="68">
        <v>7</v>
      </c>
      <c r="E22" s="43" t="s">
        <v>18</v>
      </c>
      <c r="F22" s="43" t="s">
        <v>28</v>
      </c>
      <c r="G22" s="43" t="s">
        <v>42</v>
      </c>
      <c r="H22" s="13" t="s">
        <v>45</v>
      </c>
      <c r="I22" s="52">
        <f t="shared" si="3"/>
        <v>40</v>
      </c>
      <c r="J22" s="19">
        <v>86</v>
      </c>
      <c r="K22" s="81">
        <f t="shared" si="2"/>
        <v>3440</v>
      </c>
      <c r="L22" s="91">
        <v>40</v>
      </c>
      <c r="M22" s="98">
        <v>0</v>
      </c>
      <c r="N22" s="99"/>
      <c r="O22" s="87"/>
      <c r="P22" s="115"/>
      <c r="Q22" s="13"/>
    </row>
    <row r="23" spans="1:17" x14ac:dyDescent="0.2">
      <c r="A23" s="3"/>
      <c r="B23" s="63"/>
      <c r="C23" s="68" t="s">
        <v>46</v>
      </c>
      <c r="D23" s="68">
        <v>8</v>
      </c>
      <c r="E23" s="43" t="s">
        <v>18</v>
      </c>
      <c r="F23" s="43" t="s">
        <v>28</v>
      </c>
      <c r="G23" s="43" t="s">
        <v>42</v>
      </c>
      <c r="H23" s="13" t="s">
        <v>47</v>
      </c>
      <c r="I23" s="52">
        <f t="shared" si="3"/>
        <v>40</v>
      </c>
      <c r="J23" s="19">
        <v>86</v>
      </c>
      <c r="K23" s="81">
        <f t="shared" si="2"/>
        <v>3440</v>
      </c>
      <c r="L23" s="91">
        <v>40</v>
      </c>
      <c r="M23" s="98">
        <v>0</v>
      </c>
      <c r="N23" s="99"/>
      <c r="O23" s="87"/>
      <c r="P23" s="115"/>
      <c r="Q23" s="13"/>
    </row>
    <row r="24" spans="1:17" x14ac:dyDescent="0.2">
      <c r="A24" s="3"/>
      <c r="B24" s="63"/>
      <c r="C24" s="68" t="s">
        <v>48</v>
      </c>
      <c r="D24" s="68">
        <v>9</v>
      </c>
      <c r="E24" s="43" t="s">
        <v>18</v>
      </c>
      <c r="F24" s="43" t="s">
        <v>28</v>
      </c>
      <c r="G24" s="43" t="s">
        <v>42</v>
      </c>
      <c r="H24" s="13" t="s">
        <v>49</v>
      </c>
      <c r="I24" s="52">
        <f t="shared" si="3"/>
        <v>60</v>
      </c>
      <c r="J24" s="19">
        <v>86</v>
      </c>
      <c r="K24" s="81">
        <f t="shared" si="2"/>
        <v>5160</v>
      </c>
      <c r="L24" s="91">
        <v>40</v>
      </c>
      <c r="M24" s="98">
        <v>0</v>
      </c>
      <c r="N24" s="99">
        <v>20</v>
      </c>
      <c r="O24" s="87"/>
      <c r="P24" s="115"/>
      <c r="Q24" s="13"/>
    </row>
    <row r="25" spans="1:17" x14ac:dyDescent="0.2">
      <c r="A25" s="3"/>
      <c r="B25" s="63"/>
      <c r="C25" s="69" t="s">
        <v>50</v>
      </c>
      <c r="D25" s="69"/>
      <c r="E25" s="58" t="s">
        <v>51</v>
      </c>
      <c r="F25" s="58" t="s">
        <v>52</v>
      </c>
      <c r="G25" s="58" t="s">
        <v>52</v>
      </c>
      <c r="H25" s="59" t="s">
        <v>53</v>
      </c>
      <c r="I25" s="52"/>
      <c r="J25" s="19"/>
      <c r="K25" s="81">
        <f t="shared" si="1"/>
        <v>0</v>
      </c>
      <c r="L25" s="85"/>
      <c r="M25" s="86"/>
      <c r="N25" s="87"/>
      <c r="O25" s="87"/>
      <c r="P25" s="115"/>
      <c r="Q25" s="13"/>
    </row>
    <row r="26" spans="1:17" x14ac:dyDescent="0.2">
      <c r="A26" s="3"/>
      <c r="B26" s="63"/>
      <c r="C26" s="69" t="s">
        <v>54</v>
      </c>
      <c r="D26" s="69"/>
      <c r="E26" s="58" t="s">
        <v>55</v>
      </c>
      <c r="F26" s="58" t="s">
        <v>52</v>
      </c>
      <c r="G26" s="58" t="s">
        <v>52</v>
      </c>
      <c r="H26" s="59" t="s">
        <v>56</v>
      </c>
      <c r="I26" s="52"/>
      <c r="J26" s="19"/>
      <c r="K26" s="81">
        <f t="shared" si="1"/>
        <v>0</v>
      </c>
      <c r="L26" s="85"/>
      <c r="M26" s="86"/>
      <c r="N26" s="87"/>
      <c r="O26" s="87"/>
      <c r="P26" s="115"/>
      <c r="Q26" s="13"/>
    </row>
    <row r="27" spans="1:17" x14ac:dyDescent="0.2">
      <c r="A27" s="3"/>
      <c r="B27" s="63"/>
      <c r="C27" s="68" t="s">
        <v>57</v>
      </c>
      <c r="D27" s="68">
        <v>10</v>
      </c>
      <c r="E27" s="43" t="s">
        <v>58</v>
      </c>
      <c r="F27" s="43" t="s">
        <v>28</v>
      </c>
      <c r="G27" s="43" t="s">
        <v>59</v>
      </c>
      <c r="H27" s="13" t="s">
        <v>60</v>
      </c>
      <c r="I27" s="52">
        <f t="shared" si="3"/>
        <v>60</v>
      </c>
      <c r="J27" s="19">
        <v>86</v>
      </c>
      <c r="K27" s="81">
        <f t="shared" si="1"/>
        <v>5160</v>
      </c>
      <c r="L27" s="85"/>
      <c r="M27" s="86"/>
      <c r="N27" s="100">
        <v>60</v>
      </c>
      <c r="O27" s="99"/>
      <c r="P27" s="115"/>
      <c r="Q27" s="13"/>
    </row>
    <row r="28" spans="1:17" x14ac:dyDescent="0.2">
      <c r="A28" s="3"/>
      <c r="B28" s="63"/>
      <c r="C28" s="68" t="s">
        <v>61</v>
      </c>
      <c r="D28" s="68">
        <v>11</v>
      </c>
      <c r="E28" s="43" t="s">
        <v>58</v>
      </c>
      <c r="F28" s="43" t="s">
        <v>28</v>
      </c>
      <c r="G28" s="43" t="s">
        <v>59</v>
      </c>
      <c r="H28" s="13" t="s">
        <v>62</v>
      </c>
      <c r="I28" s="52">
        <f t="shared" si="3"/>
        <v>45</v>
      </c>
      <c r="J28" s="19">
        <v>86</v>
      </c>
      <c r="K28" s="81">
        <f t="shared" si="1"/>
        <v>3870</v>
      </c>
      <c r="L28" s="91">
        <v>40</v>
      </c>
      <c r="M28" s="98"/>
      <c r="N28" s="99">
        <v>5</v>
      </c>
      <c r="O28" s="99"/>
      <c r="P28" s="115"/>
      <c r="Q28" s="13"/>
    </row>
    <row r="29" spans="1:17" x14ac:dyDescent="0.2">
      <c r="A29" s="3"/>
      <c r="B29" s="63"/>
      <c r="C29" s="68" t="s">
        <v>63</v>
      </c>
      <c r="D29" s="68">
        <v>12</v>
      </c>
      <c r="E29" s="43" t="s">
        <v>58</v>
      </c>
      <c r="F29" s="43" t="s">
        <v>28</v>
      </c>
      <c r="G29" s="43" t="s">
        <v>59</v>
      </c>
      <c r="H29" s="13" t="s">
        <v>64</v>
      </c>
      <c r="I29" s="52">
        <f t="shared" si="3"/>
        <v>45</v>
      </c>
      <c r="J29" s="19">
        <v>86</v>
      </c>
      <c r="K29" s="81">
        <f t="shared" si="1"/>
        <v>3870</v>
      </c>
      <c r="L29" s="91">
        <v>40</v>
      </c>
      <c r="M29" s="98"/>
      <c r="N29" s="99">
        <v>5</v>
      </c>
      <c r="O29" s="99"/>
      <c r="P29" s="115"/>
      <c r="Q29" s="13"/>
    </row>
    <row r="30" spans="1:17" x14ac:dyDescent="0.2">
      <c r="A30" s="3"/>
      <c r="B30" s="63"/>
      <c r="C30" s="68" t="s">
        <v>65</v>
      </c>
      <c r="D30" s="68">
        <v>13</v>
      </c>
      <c r="E30" s="43" t="s">
        <v>58</v>
      </c>
      <c r="F30" s="43" t="s">
        <v>28</v>
      </c>
      <c r="G30" s="43" t="s">
        <v>59</v>
      </c>
      <c r="H30" s="13" t="s">
        <v>66</v>
      </c>
      <c r="I30" s="52">
        <f t="shared" si="3"/>
        <v>45</v>
      </c>
      <c r="J30" s="19">
        <v>86</v>
      </c>
      <c r="K30" s="81">
        <f t="shared" si="1"/>
        <v>3870</v>
      </c>
      <c r="L30" s="91">
        <v>40</v>
      </c>
      <c r="M30" s="98"/>
      <c r="N30" s="99">
        <v>5</v>
      </c>
      <c r="O30" s="99"/>
      <c r="P30" s="115"/>
      <c r="Q30" s="13"/>
    </row>
    <row r="31" spans="1:17" x14ac:dyDescent="0.2">
      <c r="A31" s="3"/>
      <c r="B31" s="63"/>
      <c r="C31" s="68" t="s">
        <v>67</v>
      </c>
      <c r="D31" s="68">
        <v>14</v>
      </c>
      <c r="E31" s="43" t="s">
        <v>68</v>
      </c>
      <c r="F31" s="43" t="s">
        <v>17</v>
      </c>
      <c r="G31" s="43" t="s">
        <v>52</v>
      </c>
      <c r="H31" s="13" t="s">
        <v>69</v>
      </c>
      <c r="I31" s="52">
        <f t="shared" si="3"/>
        <v>70</v>
      </c>
      <c r="J31" s="19">
        <v>122</v>
      </c>
      <c r="K31" s="81">
        <f t="shared" si="1"/>
        <v>8540</v>
      </c>
      <c r="L31" s="101">
        <v>30</v>
      </c>
      <c r="M31" s="98"/>
      <c r="N31" s="100">
        <v>40</v>
      </c>
      <c r="O31" s="99"/>
      <c r="P31" s="119"/>
      <c r="Q31" s="13"/>
    </row>
    <row r="32" spans="1:17" x14ac:dyDescent="0.2">
      <c r="A32" s="3"/>
      <c r="B32" s="63"/>
      <c r="C32" s="69" t="s">
        <v>70</v>
      </c>
      <c r="D32" s="69"/>
      <c r="E32" s="58" t="s">
        <v>71</v>
      </c>
      <c r="F32" s="58" t="s">
        <v>52</v>
      </c>
      <c r="G32" s="58" t="s">
        <v>52</v>
      </c>
      <c r="H32" s="59" t="s">
        <v>53</v>
      </c>
      <c r="I32" s="52"/>
      <c r="J32" s="19"/>
      <c r="K32" s="81">
        <f t="shared" ref="K32" si="4">I32*J32</f>
        <v>0</v>
      </c>
      <c r="L32" s="85"/>
      <c r="M32" s="86"/>
      <c r="N32" s="87"/>
      <c r="O32" s="87"/>
      <c r="P32" s="115"/>
      <c r="Q32" s="13"/>
    </row>
    <row r="33" spans="1:17" x14ac:dyDescent="0.2">
      <c r="A33" s="3"/>
      <c r="B33" s="63"/>
      <c r="C33" s="68" t="s">
        <v>7</v>
      </c>
      <c r="D33" s="68">
        <v>15</v>
      </c>
      <c r="E33" s="43" t="s">
        <v>72</v>
      </c>
      <c r="F33" s="43" t="s">
        <v>73</v>
      </c>
      <c r="G33" s="43" t="s">
        <v>52</v>
      </c>
      <c r="H33" s="13" t="s">
        <v>74</v>
      </c>
      <c r="I33" s="52">
        <f t="shared" si="3"/>
        <v>20</v>
      </c>
      <c r="J33" s="19">
        <v>95</v>
      </c>
      <c r="K33" s="81">
        <f t="shared" si="1"/>
        <v>1900</v>
      </c>
      <c r="L33" s="85"/>
      <c r="M33" s="86"/>
      <c r="N33" s="100">
        <v>20</v>
      </c>
      <c r="O33" s="87"/>
      <c r="P33" s="115"/>
      <c r="Q33" s="13"/>
    </row>
    <row r="34" spans="1:17" ht="15.75" x14ac:dyDescent="0.3">
      <c r="A34" s="3"/>
      <c r="B34" s="63"/>
      <c r="C34" s="68" t="s">
        <v>118</v>
      </c>
      <c r="D34" s="68">
        <v>16</v>
      </c>
      <c r="E34" s="43" t="s">
        <v>75</v>
      </c>
      <c r="F34" s="43" t="s">
        <v>17</v>
      </c>
      <c r="G34" s="43" t="s">
        <v>52</v>
      </c>
      <c r="H34" s="13" t="s">
        <v>76</v>
      </c>
      <c r="I34" s="52">
        <f t="shared" si="3"/>
        <v>20</v>
      </c>
      <c r="J34" s="19">
        <v>95</v>
      </c>
      <c r="K34" s="81">
        <f t="shared" si="1"/>
        <v>1900</v>
      </c>
      <c r="L34" s="101">
        <v>20</v>
      </c>
      <c r="M34" s="98"/>
      <c r="N34" s="87"/>
      <c r="O34" s="87"/>
      <c r="P34" s="120"/>
      <c r="Q34" s="13"/>
    </row>
    <row r="35" spans="1:17" x14ac:dyDescent="0.2">
      <c r="A35" s="3"/>
      <c r="B35" s="63"/>
      <c r="C35" s="69" t="s">
        <v>77</v>
      </c>
      <c r="D35" s="69"/>
      <c r="E35" s="58" t="s">
        <v>78</v>
      </c>
      <c r="F35" s="58" t="s">
        <v>52</v>
      </c>
      <c r="G35" s="58" t="s">
        <v>52</v>
      </c>
      <c r="H35" s="59" t="s">
        <v>53</v>
      </c>
      <c r="I35" s="52"/>
      <c r="J35" s="19"/>
      <c r="K35" s="81">
        <f t="shared" si="1"/>
        <v>0</v>
      </c>
      <c r="L35" s="102"/>
      <c r="M35" s="103"/>
      <c r="N35" s="104"/>
      <c r="O35" s="104"/>
      <c r="P35" s="115"/>
      <c r="Q35" s="13"/>
    </row>
    <row r="36" spans="1:17" x14ac:dyDescent="0.2">
      <c r="A36" s="3"/>
      <c r="B36" s="63"/>
      <c r="C36" s="68" t="s">
        <v>79</v>
      </c>
      <c r="D36" s="68">
        <v>17</v>
      </c>
      <c r="E36" s="43" t="s">
        <v>80</v>
      </c>
      <c r="F36" s="43" t="s">
        <v>17</v>
      </c>
      <c r="G36" s="43" t="s">
        <v>52</v>
      </c>
      <c r="H36" s="13" t="s">
        <v>81</v>
      </c>
      <c r="I36" s="52">
        <f t="shared" si="3"/>
        <v>65</v>
      </c>
      <c r="J36" s="19">
        <v>95</v>
      </c>
      <c r="K36" s="81">
        <f t="shared" si="1"/>
        <v>6175</v>
      </c>
      <c r="L36" s="101">
        <v>40</v>
      </c>
      <c r="M36" s="98"/>
      <c r="N36" s="100">
        <v>25</v>
      </c>
      <c r="O36" s="99"/>
      <c r="P36" s="115"/>
      <c r="Q36" s="13"/>
    </row>
    <row r="37" spans="1:17" x14ac:dyDescent="0.2">
      <c r="A37" s="3"/>
      <c r="B37" s="63"/>
      <c r="C37" s="68" t="s">
        <v>82</v>
      </c>
      <c r="D37" s="68">
        <v>18</v>
      </c>
      <c r="E37" s="43" t="s">
        <v>83</v>
      </c>
      <c r="F37" s="43" t="s">
        <v>28</v>
      </c>
      <c r="G37" s="43" t="s">
        <v>33</v>
      </c>
      <c r="H37" s="13" t="s">
        <v>84</v>
      </c>
      <c r="I37" s="52">
        <f t="shared" si="3"/>
        <v>30</v>
      </c>
      <c r="J37" s="19">
        <v>86</v>
      </c>
      <c r="K37" s="81">
        <f t="shared" si="1"/>
        <v>2580</v>
      </c>
      <c r="L37" s="91">
        <v>30</v>
      </c>
      <c r="M37" s="86"/>
      <c r="N37" s="87"/>
      <c r="O37" s="87"/>
      <c r="P37" s="115"/>
      <c r="Q37" s="13"/>
    </row>
    <row r="38" spans="1:17" x14ac:dyDescent="0.2">
      <c r="A38" s="3"/>
      <c r="B38" s="63"/>
      <c r="C38" s="68" t="s">
        <v>85</v>
      </c>
      <c r="D38" s="68">
        <v>19</v>
      </c>
      <c r="E38" s="43" t="s">
        <v>83</v>
      </c>
      <c r="F38" s="43" t="s">
        <v>28</v>
      </c>
      <c r="G38" s="43" t="s">
        <v>33</v>
      </c>
      <c r="H38" s="13" t="s">
        <v>86</v>
      </c>
      <c r="I38" s="52">
        <f t="shared" si="3"/>
        <v>30</v>
      </c>
      <c r="J38" s="19">
        <v>86</v>
      </c>
      <c r="K38" s="81">
        <f t="shared" ref="K38:K47" si="5">I38*J38</f>
        <v>2580</v>
      </c>
      <c r="L38" s="91">
        <v>30</v>
      </c>
      <c r="M38" s="86"/>
      <c r="N38" s="87"/>
      <c r="O38" s="87"/>
      <c r="P38" s="115"/>
      <c r="Q38" s="13"/>
    </row>
    <row r="39" spans="1:17" x14ac:dyDescent="0.2">
      <c r="A39" s="3"/>
      <c r="B39" s="63"/>
      <c r="C39" s="68" t="s">
        <v>87</v>
      </c>
      <c r="D39" s="68">
        <v>20</v>
      </c>
      <c r="E39" s="43" t="s">
        <v>88</v>
      </c>
      <c r="F39" s="43" t="s">
        <v>17</v>
      </c>
      <c r="G39" s="43" t="s">
        <v>52</v>
      </c>
      <c r="H39" s="13" t="s">
        <v>88</v>
      </c>
      <c r="I39" s="52">
        <f t="shared" si="3"/>
        <v>10</v>
      </c>
      <c r="J39" s="19">
        <v>95</v>
      </c>
      <c r="K39" s="81">
        <f t="shared" si="5"/>
        <v>950</v>
      </c>
      <c r="L39" s="91">
        <v>10</v>
      </c>
      <c r="M39" s="86"/>
      <c r="N39" s="87"/>
      <c r="O39" s="87"/>
      <c r="P39" s="115"/>
      <c r="Q39" s="13"/>
    </row>
    <row r="40" spans="1:17" x14ac:dyDescent="0.2">
      <c r="A40" s="3"/>
      <c r="B40" s="63"/>
      <c r="C40" s="84" t="s">
        <v>89</v>
      </c>
      <c r="D40" s="84"/>
      <c r="E40" s="56" t="s">
        <v>90</v>
      </c>
      <c r="F40" s="56" t="s">
        <v>17</v>
      </c>
      <c r="G40" s="56" t="s">
        <v>52</v>
      </c>
      <c r="H40" s="57" t="s">
        <v>91</v>
      </c>
      <c r="I40" s="52">
        <f t="shared" si="3"/>
        <v>20</v>
      </c>
      <c r="J40" s="19">
        <v>95</v>
      </c>
      <c r="K40" s="81">
        <f t="shared" si="5"/>
        <v>1900</v>
      </c>
      <c r="L40" s="91">
        <v>20</v>
      </c>
      <c r="M40" s="86"/>
      <c r="N40" s="87"/>
      <c r="O40" s="87"/>
      <c r="P40" s="119"/>
      <c r="Q40" s="13"/>
    </row>
    <row r="41" spans="1:17" x14ac:dyDescent="0.2">
      <c r="A41" s="3"/>
      <c r="B41" s="63"/>
      <c r="C41" s="68" t="s">
        <v>92</v>
      </c>
      <c r="D41" s="68">
        <v>21</v>
      </c>
      <c r="E41" s="43" t="s">
        <v>93</v>
      </c>
      <c r="F41" s="43" t="s">
        <v>17</v>
      </c>
      <c r="G41" s="43" t="s">
        <v>52</v>
      </c>
      <c r="H41" s="13" t="s">
        <v>94</v>
      </c>
      <c r="I41" s="52">
        <f t="shared" si="3"/>
        <v>30</v>
      </c>
      <c r="J41" s="19">
        <v>95</v>
      </c>
      <c r="K41" s="81">
        <f t="shared" si="5"/>
        <v>2850</v>
      </c>
      <c r="L41" s="91">
        <v>10</v>
      </c>
      <c r="M41" s="86"/>
      <c r="N41" s="99">
        <v>20</v>
      </c>
      <c r="O41" s="87"/>
      <c r="P41" s="115"/>
      <c r="Q41" s="13"/>
    </row>
    <row r="42" spans="1:17" x14ac:dyDescent="0.2">
      <c r="A42" s="3"/>
      <c r="B42" s="63"/>
      <c r="C42" s="69" t="s">
        <v>95</v>
      </c>
      <c r="D42" s="69"/>
      <c r="E42" s="58" t="s">
        <v>96</v>
      </c>
      <c r="F42" s="58" t="s">
        <v>52</v>
      </c>
      <c r="G42" s="58" t="s">
        <v>52</v>
      </c>
      <c r="H42" s="59" t="s">
        <v>53</v>
      </c>
      <c r="I42" s="52"/>
      <c r="J42" s="19"/>
      <c r="K42" s="81">
        <f t="shared" si="5"/>
        <v>0</v>
      </c>
      <c r="L42" s="85"/>
      <c r="M42" s="86"/>
      <c r="N42" s="87"/>
      <c r="O42" s="87"/>
      <c r="P42" s="115"/>
      <c r="Q42" s="13"/>
    </row>
    <row r="43" spans="1:17" x14ac:dyDescent="0.2">
      <c r="A43" s="3"/>
      <c r="B43" s="63"/>
      <c r="C43" s="69" t="s">
        <v>97</v>
      </c>
      <c r="D43" s="69"/>
      <c r="E43" s="58" t="s">
        <v>98</v>
      </c>
      <c r="F43" s="58" t="s">
        <v>52</v>
      </c>
      <c r="G43" s="58" t="s">
        <v>52</v>
      </c>
      <c r="H43" s="59" t="s">
        <v>53</v>
      </c>
      <c r="I43" s="52"/>
      <c r="J43" s="19"/>
      <c r="K43" s="81">
        <f t="shared" si="5"/>
        <v>0</v>
      </c>
      <c r="L43" s="85"/>
      <c r="M43" s="86"/>
      <c r="N43" s="87"/>
      <c r="O43" s="87"/>
      <c r="P43" s="115"/>
      <c r="Q43" s="13"/>
    </row>
    <row r="44" spans="1:17" x14ac:dyDescent="0.2">
      <c r="A44" s="3"/>
      <c r="B44" s="63"/>
      <c r="C44" s="69" t="s">
        <v>99</v>
      </c>
      <c r="D44" s="69"/>
      <c r="E44" s="58" t="s">
        <v>100</v>
      </c>
      <c r="F44" s="58" t="s">
        <v>52</v>
      </c>
      <c r="G44" s="58" t="s">
        <v>52</v>
      </c>
      <c r="H44" s="59" t="s">
        <v>53</v>
      </c>
      <c r="I44" s="52"/>
      <c r="J44" s="19"/>
      <c r="K44" s="81">
        <f t="shared" si="5"/>
        <v>0</v>
      </c>
      <c r="L44" s="85"/>
      <c r="M44" s="86"/>
      <c r="N44" s="87"/>
      <c r="O44" s="87"/>
      <c r="P44" s="115"/>
      <c r="Q44" s="13"/>
    </row>
    <row r="45" spans="1:17" x14ac:dyDescent="0.2">
      <c r="A45" s="3"/>
      <c r="B45" s="63"/>
      <c r="C45" s="128" t="s">
        <v>101</v>
      </c>
      <c r="D45" s="68">
        <v>22</v>
      </c>
      <c r="E45" s="43" t="s">
        <v>102</v>
      </c>
      <c r="F45" s="43" t="s">
        <v>17</v>
      </c>
      <c r="G45" s="43" t="s">
        <v>52</v>
      </c>
      <c r="H45" s="13" t="s">
        <v>103</v>
      </c>
      <c r="I45" s="52">
        <f t="shared" si="3"/>
        <v>5</v>
      </c>
      <c r="J45" s="19">
        <v>95</v>
      </c>
      <c r="K45" s="81">
        <f t="shared" si="5"/>
        <v>475</v>
      </c>
      <c r="L45" s="101">
        <v>5</v>
      </c>
      <c r="M45" s="86"/>
      <c r="N45" s="87"/>
      <c r="O45" s="87"/>
      <c r="P45" s="120"/>
      <c r="Q45" s="13"/>
    </row>
    <row r="46" spans="1:17" x14ac:dyDescent="0.2">
      <c r="A46" s="3"/>
      <c r="B46" s="63"/>
      <c r="C46" s="128"/>
      <c r="D46" s="68">
        <v>23</v>
      </c>
      <c r="E46" s="43" t="s">
        <v>102</v>
      </c>
      <c r="F46" s="43" t="s">
        <v>28</v>
      </c>
      <c r="G46" s="43" t="s">
        <v>33</v>
      </c>
      <c r="H46" s="13" t="s">
        <v>104</v>
      </c>
      <c r="I46" s="52">
        <f t="shared" si="3"/>
        <v>5</v>
      </c>
      <c r="J46" s="19">
        <v>86</v>
      </c>
      <c r="K46" s="81">
        <f t="shared" si="5"/>
        <v>430</v>
      </c>
      <c r="L46" s="101">
        <v>5</v>
      </c>
      <c r="M46" s="86"/>
      <c r="N46" s="87"/>
      <c r="O46" s="87"/>
      <c r="P46" s="120"/>
      <c r="Q46" s="13"/>
    </row>
    <row r="47" spans="1:17" x14ac:dyDescent="0.2">
      <c r="A47" s="3"/>
      <c r="B47" s="63"/>
      <c r="C47" s="69" t="s">
        <v>105</v>
      </c>
      <c r="D47" s="69"/>
      <c r="E47" s="58" t="s">
        <v>106</v>
      </c>
      <c r="F47" s="58" t="s">
        <v>52</v>
      </c>
      <c r="G47" s="58" t="s">
        <v>52</v>
      </c>
      <c r="H47" s="59" t="s">
        <v>53</v>
      </c>
      <c r="I47" s="52"/>
      <c r="J47" s="19"/>
      <c r="K47" s="81">
        <f t="shared" si="5"/>
        <v>0</v>
      </c>
      <c r="L47" s="85"/>
      <c r="M47" s="86"/>
      <c r="N47" s="87"/>
      <c r="O47" s="87"/>
      <c r="P47" s="115"/>
      <c r="Q47" s="13"/>
    </row>
    <row r="48" spans="1:17" x14ac:dyDescent="0.2">
      <c r="A48" s="3"/>
      <c r="B48" s="63"/>
      <c r="C48" s="69" t="s">
        <v>107</v>
      </c>
      <c r="D48" s="69"/>
      <c r="E48" s="58" t="s">
        <v>108</v>
      </c>
      <c r="F48" s="58" t="s">
        <v>52</v>
      </c>
      <c r="G48" s="58" t="s">
        <v>52</v>
      </c>
      <c r="H48" s="59" t="s">
        <v>53</v>
      </c>
      <c r="I48" s="52"/>
      <c r="J48" s="19"/>
      <c r="K48" s="81">
        <f t="shared" si="1"/>
        <v>0</v>
      </c>
      <c r="L48" s="85"/>
      <c r="M48" s="86"/>
      <c r="N48" s="87"/>
      <c r="O48" s="87"/>
      <c r="P48" s="115"/>
      <c r="Q48" s="13"/>
    </row>
    <row r="49" spans="1:17" x14ac:dyDescent="0.2">
      <c r="A49" s="3"/>
      <c r="B49" s="63"/>
      <c r="C49" s="69" t="s">
        <v>109</v>
      </c>
      <c r="D49" s="69"/>
      <c r="E49" s="58" t="s">
        <v>110</v>
      </c>
      <c r="F49" s="58" t="s">
        <v>52</v>
      </c>
      <c r="G49" s="58" t="s">
        <v>52</v>
      </c>
      <c r="H49" s="59" t="s">
        <v>53</v>
      </c>
      <c r="I49" s="52"/>
      <c r="J49" s="19"/>
      <c r="K49" s="81">
        <f t="shared" si="1"/>
        <v>0</v>
      </c>
      <c r="L49" s="85"/>
      <c r="M49" s="86"/>
      <c r="N49" s="87"/>
      <c r="O49" s="87"/>
      <c r="P49" s="115"/>
      <c r="Q49" s="13"/>
    </row>
    <row r="50" spans="1:17" x14ac:dyDescent="0.2">
      <c r="A50" s="3"/>
      <c r="B50" s="63"/>
      <c r="C50" s="68" t="s">
        <v>111</v>
      </c>
      <c r="D50" s="68">
        <v>24</v>
      </c>
      <c r="E50" s="43" t="s">
        <v>112</v>
      </c>
      <c r="F50" s="43" t="s">
        <v>17</v>
      </c>
      <c r="G50" s="43" t="s">
        <v>52</v>
      </c>
      <c r="H50" s="13" t="s">
        <v>113</v>
      </c>
      <c r="I50" s="52">
        <f t="shared" si="3"/>
        <v>10</v>
      </c>
      <c r="J50" s="19">
        <v>95</v>
      </c>
      <c r="K50" s="81">
        <f t="shared" si="1"/>
        <v>950</v>
      </c>
      <c r="L50" s="101">
        <v>10</v>
      </c>
      <c r="M50" s="86"/>
      <c r="N50" s="87"/>
      <c r="O50" s="87"/>
      <c r="P50" s="120"/>
      <c r="Q50" s="13"/>
    </row>
    <row r="51" spans="1:17" x14ac:dyDescent="0.2">
      <c r="A51" s="3"/>
      <c r="B51" s="63"/>
      <c r="C51" s="69" t="s">
        <v>114</v>
      </c>
      <c r="D51" s="69"/>
      <c r="E51" s="58" t="s">
        <v>115</v>
      </c>
      <c r="F51" s="58" t="s">
        <v>52</v>
      </c>
      <c r="G51" s="58" t="s">
        <v>52</v>
      </c>
      <c r="H51" s="59" t="s">
        <v>53</v>
      </c>
      <c r="I51" s="52"/>
      <c r="J51" s="19"/>
      <c r="K51" s="81">
        <f t="shared" si="1"/>
        <v>0</v>
      </c>
      <c r="L51" s="85"/>
      <c r="M51" s="86"/>
      <c r="N51" s="87"/>
      <c r="O51" s="87"/>
      <c r="P51" s="115"/>
      <c r="Q51" s="13"/>
    </row>
    <row r="52" spans="1:17" x14ac:dyDescent="0.2">
      <c r="A52" s="3"/>
      <c r="B52" s="63"/>
      <c r="C52" s="69" t="s">
        <v>116</v>
      </c>
      <c r="D52" s="69"/>
      <c r="E52" s="58" t="s">
        <v>117</v>
      </c>
      <c r="F52" s="58" t="s">
        <v>52</v>
      </c>
      <c r="G52" s="58" t="s">
        <v>52</v>
      </c>
      <c r="H52" s="59" t="s">
        <v>53</v>
      </c>
      <c r="I52" s="52"/>
      <c r="J52" s="19"/>
      <c r="K52" s="81">
        <f t="shared" si="1"/>
        <v>0</v>
      </c>
      <c r="L52" s="85"/>
      <c r="M52" s="86"/>
      <c r="N52" s="87"/>
      <c r="O52" s="87"/>
      <c r="P52" s="115"/>
      <c r="Q52" s="13"/>
    </row>
    <row r="53" spans="1:17" x14ac:dyDescent="0.2">
      <c r="A53" s="3"/>
      <c r="B53" s="63"/>
      <c r="C53" s="66"/>
      <c r="D53" s="66"/>
      <c r="E53" s="44"/>
      <c r="F53" s="44"/>
      <c r="G53" s="44"/>
      <c r="H53" s="15"/>
      <c r="I53" s="21"/>
      <c r="J53" s="21"/>
      <c r="K53" s="82">
        <f t="shared" si="1"/>
        <v>0</v>
      </c>
      <c r="L53" s="92"/>
      <c r="M53" s="93"/>
      <c r="N53" s="94"/>
      <c r="O53" s="94"/>
      <c r="P53" s="117"/>
      <c r="Q53" s="13"/>
    </row>
    <row r="54" spans="1:17" x14ac:dyDescent="0.2">
      <c r="A54" s="3"/>
      <c r="B54" s="63"/>
      <c r="C54" s="66"/>
      <c r="D54" s="66"/>
      <c r="E54" s="12" t="s">
        <v>12</v>
      </c>
      <c r="F54" s="43"/>
      <c r="G54" s="43"/>
      <c r="H54" s="73"/>
      <c r="I54" s="52"/>
      <c r="J54" s="19"/>
      <c r="K54" s="81">
        <f t="shared" ref="K54" si="6">I54*J54</f>
        <v>0</v>
      </c>
      <c r="L54" s="105"/>
      <c r="M54" s="106"/>
      <c r="N54" s="107"/>
      <c r="O54" s="107"/>
      <c r="P54" s="118"/>
      <c r="Q54" s="13"/>
    </row>
    <row r="55" spans="1:17" x14ac:dyDescent="0.2">
      <c r="A55" s="3"/>
      <c r="B55" s="63"/>
      <c r="C55" s="66"/>
      <c r="D55" s="66"/>
      <c r="E55" s="12" t="s">
        <v>13</v>
      </c>
      <c r="F55" s="43"/>
      <c r="G55" s="43"/>
      <c r="H55" s="73" t="s">
        <v>14</v>
      </c>
      <c r="I55" s="37">
        <v>50</v>
      </c>
      <c r="J55" s="19">
        <v>86</v>
      </c>
      <c r="K55" s="81">
        <f t="shared" ref="K55:K56" si="7">I55*J55</f>
        <v>4300</v>
      </c>
      <c r="L55" s="85"/>
      <c r="M55" s="86"/>
      <c r="N55" s="87"/>
      <c r="O55" s="87"/>
      <c r="P55" s="115"/>
      <c r="Q55" s="13"/>
    </row>
    <row r="56" spans="1:17" x14ac:dyDescent="0.2">
      <c r="A56" s="3"/>
      <c r="B56" s="63"/>
      <c r="C56" s="66"/>
      <c r="D56" s="66"/>
      <c r="E56" s="12" t="s">
        <v>16</v>
      </c>
      <c r="F56" s="43"/>
      <c r="G56" s="43"/>
      <c r="H56" s="73"/>
      <c r="I56" s="37">
        <v>10</v>
      </c>
      <c r="J56" s="19">
        <v>140</v>
      </c>
      <c r="K56" s="81">
        <f t="shared" si="7"/>
        <v>1400</v>
      </c>
      <c r="L56" s="85"/>
      <c r="M56" s="86"/>
      <c r="N56" s="87"/>
      <c r="O56" s="87"/>
      <c r="P56" s="115"/>
      <c r="Q56" s="13"/>
    </row>
    <row r="57" spans="1:17" x14ac:dyDescent="0.2">
      <c r="A57" s="3"/>
      <c r="B57" s="63"/>
      <c r="C57" s="66"/>
      <c r="D57" s="66"/>
      <c r="E57" s="12" t="s">
        <v>119</v>
      </c>
      <c r="F57" s="43" t="s">
        <v>28</v>
      </c>
      <c r="G57" s="43"/>
      <c r="H57" s="74" t="s">
        <v>129</v>
      </c>
      <c r="I57" s="37">
        <f>SUMIF(F16:F53,F57,I16:I53)</f>
        <v>560</v>
      </c>
      <c r="J57" s="19">
        <v>95</v>
      </c>
      <c r="K57" s="81">
        <f t="shared" ref="K57:K59" si="8">I57*J57</f>
        <v>53200</v>
      </c>
      <c r="L57" s="112"/>
      <c r="M57" s="113"/>
      <c r="N57" s="114"/>
      <c r="O57" s="114"/>
      <c r="P57" s="121"/>
      <c r="Q57" s="16"/>
    </row>
    <row r="58" spans="1:17" x14ac:dyDescent="0.2">
      <c r="A58" s="3"/>
      <c r="B58" s="63"/>
      <c r="C58" s="66"/>
      <c r="D58" s="66"/>
      <c r="E58" s="12" t="s">
        <v>120</v>
      </c>
      <c r="F58" s="43" t="s">
        <v>17</v>
      </c>
      <c r="G58" s="43"/>
      <c r="H58" s="74" t="s">
        <v>130</v>
      </c>
      <c r="I58" s="37">
        <f>SUMIF(F16:F53,F58,I16:I53)</f>
        <v>230</v>
      </c>
      <c r="J58" s="19">
        <v>122</v>
      </c>
      <c r="K58" s="81">
        <f t="shared" si="8"/>
        <v>28060</v>
      </c>
      <c r="L58" s="112"/>
      <c r="M58" s="113"/>
      <c r="N58" s="114"/>
      <c r="O58" s="114"/>
      <c r="P58" s="121"/>
      <c r="Q58" s="16"/>
    </row>
    <row r="59" spans="1:17" x14ac:dyDescent="0.2">
      <c r="A59" s="3"/>
      <c r="B59" s="63"/>
      <c r="C59" s="66"/>
      <c r="D59" s="66"/>
      <c r="E59" s="12" t="s">
        <v>120</v>
      </c>
      <c r="F59" s="43" t="s">
        <v>28</v>
      </c>
      <c r="G59" s="43"/>
      <c r="H59" s="74" t="s">
        <v>129</v>
      </c>
      <c r="I59" s="37">
        <f>SUMIF(F16:F53,F59,I16:I53)</f>
        <v>560</v>
      </c>
      <c r="J59" s="19">
        <v>122</v>
      </c>
      <c r="K59" s="81">
        <f t="shared" si="8"/>
        <v>68320</v>
      </c>
      <c r="L59" s="112"/>
      <c r="M59" s="113"/>
      <c r="N59" s="114"/>
      <c r="O59" s="114"/>
      <c r="P59" s="121"/>
      <c r="Q59" s="16"/>
    </row>
    <row r="60" spans="1:17" x14ac:dyDescent="0.2">
      <c r="A60" s="3"/>
      <c r="B60" s="63"/>
      <c r="C60" s="66"/>
      <c r="D60" s="66"/>
      <c r="E60" s="108"/>
      <c r="F60" s="108"/>
      <c r="G60" s="108"/>
      <c r="H60" s="109"/>
      <c r="I60" s="110"/>
      <c r="J60" s="20"/>
      <c r="K60" s="111"/>
      <c r="L60" s="112"/>
      <c r="M60" s="113"/>
      <c r="N60" s="114"/>
      <c r="O60" s="114"/>
      <c r="P60" s="121"/>
      <c r="Q60" s="16"/>
    </row>
    <row r="61" spans="1:17" x14ac:dyDescent="0.2">
      <c r="A61" s="3"/>
      <c r="B61" s="64"/>
      <c r="C61" s="67"/>
      <c r="D61" s="67"/>
      <c r="E61" s="44"/>
      <c r="F61" s="44"/>
      <c r="G61" s="44"/>
      <c r="H61" s="75"/>
      <c r="I61" s="51"/>
      <c r="J61" s="21"/>
      <c r="K61" s="82"/>
      <c r="L61" s="92"/>
      <c r="M61" s="93"/>
      <c r="N61" s="94"/>
      <c r="O61" s="94"/>
      <c r="P61" s="117"/>
      <c r="Q61" s="15"/>
    </row>
    <row r="62" spans="1:17" x14ac:dyDescent="0.2">
      <c r="I62" s="22"/>
      <c r="J62" s="23"/>
      <c r="K62" s="23"/>
    </row>
    <row r="63" spans="1:17" x14ac:dyDescent="0.2">
      <c r="I63" s="22"/>
      <c r="J63" s="23"/>
      <c r="K63" s="23"/>
    </row>
    <row r="64" spans="1:17" x14ac:dyDescent="0.2">
      <c r="J64" s="23"/>
    </row>
    <row r="65" spans="10:10" x14ac:dyDescent="0.2">
      <c r="J65" s="23"/>
    </row>
  </sheetData>
  <mergeCells count="2">
    <mergeCell ref="C45:C46"/>
    <mergeCell ref="L1:O1"/>
  </mergeCells>
  <phoneticPr fontId="2" type="noConversion"/>
  <pageMargins left="0.70866141732283472" right="0.70866141732283472" top="0.78740157480314965" bottom="0.78740157480314965" header="0.31496062992125984" footer="0.31496062992125984"/>
  <pageSetup paperSize="8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Entwurf 3 SABA</vt:lpstr>
      <vt:lpstr>Entwurf Rhf</vt:lpstr>
      <vt:lpstr>'Entwurf 3 SABA'!Druckbereich</vt:lpstr>
      <vt:lpstr>'Entwurf Rhf'!Druckbereich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Martin Dirk</cp:lastModifiedBy>
  <cp:lastPrinted>2021-05-11T12:09:29Z</cp:lastPrinted>
  <dcterms:created xsi:type="dcterms:W3CDTF">2021-01-21T15:00:33Z</dcterms:created>
  <dcterms:modified xsi:type="dcterms:W3CDTF">2021-05-12T09:19:07Z</dcterms:modified>
</cp:coreProperties>
</file>