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600_Ausfuehrung\P620_Kostenmanagement\Honorarkostenkontrolle\"/>
    </mc:Choice>
  </mc:AlternateContent>
  <bookViews>
    <workbookView xWindow="0" yWindow="0" windowWidth="21570" windowHeight="106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F7" i="1"/>
  <c r="G7" i="1"/>
  <c r="H7" i="1"/>
  <c r="I7" i="1"/>
  <c r="P7" i="1" s="1"/>
  <c r="J7" i="1"/>
  <c r="K7" i="1"/>
  <c r="L7" i="1"/>
  <c r="M7" i="1"/>
  <c r="N7" i="1"/>
  <c r="O9" i="1"/>
  <c r="O10" i="1"/>
  <c r="O11" i="1"/>
  <c r="O12" i="1"/>
  <c r="O13" i="1"/>
  <c r="O14" i="1"/>
  <c r="O15" i="1"/>
  <c r="O16" i="1"/>
  <c r="O17" i="1"/>
  <c r="O8" i="1"/>
  <c r="E7" i="1"/>
  <c r="Q20" i="1" l="1"/>
  <c r="B7" i="1" l="1"/>
  <c r="A7" i="1"/>
  <c r="Q7" i="1" l="1"/>
  <c r="Q22" i="1" l="1"/>
  <c r="Q25" i="1" s="1"/>
  <c r="Q8" i="1"/>
  <c r="Q23" i="1" l="1"/>
</calcChain>
</file>

<file path=xl/sharedStrings.xml><?xml version="1.0" encoding="utf-8"?>
<sst xmlns="http://schemas.openxmlformats.org/spreadsheetml/2006/main" count="29" uniqueCount="27">
  <si>
    <t>Nettobetrag exkl. MWSt</t>
  </si>
  <si>
    <t>Nettobetrag inkl. MWSt</t>
  </si>
  <si>
    <t>IST</t>
  </si>
  <si>
    <t>unverändert</t>
  </si>
  <si>
    <t>aktualisiert mit Prognose 2022 ohne ZL 07</t>
  </si>
  <si>
    <t>Rest auf Basis Prognose</t>
  </si>
  <si>
    <t>Prognose mit ZL 07</t>
  </si>
  <si>
    <t>Prognose bisher</t>
  </si>
  <si>
    <t>RDB ASTRA per März 2022</t>
  </si>
  <si>
    <t>Prognose v. Mai 2022</t>
  </si>
  <si>
    <t>SUMME</t>
  </si>
  <si>
    <t xml:space="preserve">AP SABA / ZL </t>
  </si>
  <si>
    <t>TP K</t>
  </si>
  <si>
    <t>TP T/G</t>
  </si>
  <si>
    <t>TP T/U</t>
  </si>
  <si>
    <t>PGV</t>
  </si>
  <si>
    <t>Noëlle besprechen /IST</t>
  </si>
  <si>
    <t>SABA Mehraufwand LE</t>
  </si>
  <si>
    <t>SABA Mehraufwand Hol/AeBo</t>
  </si>
  <si>
    <t>AP LE / AP Frick</t>
  </si>
  <si>
    <t>IG allg. PL</t>
  </si>
  <si>
    <t>Summe</t>
  </si>
  <si>
    <r>
      <t>TP BSA (</t>
    </r>
    <r>
      <rPr>
        <sz val="10"/>
        <color rgb="FFFF0000"/>
        <rFont val="Arial"/>
        <family val="2"/>
      </rPr>
      <t>Markus abholen</t>
    </r>
    <r>
      <rPr>
        <sz val="10"/>
        <color theme="1"/>
        <rFont val="Arial"/>
        <family val="2"/>
      </rPr>
      <t>)</t>
    </r>
  </si>
  <si>
    <t>Abgabe alles in Papierform</t>
  </si>
  <si>
    <t>um 162'000 erhöht</t>
  </si>
  <si>
    <t>FCh: Gegenprüfung mit Monatsaufrechnung</t>
  </si>
  <si>
    <t>fg: Stefan Roth, Aufwand PGV 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</si>
</sst>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#,##0_ ;\-#,##0\ 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color rgb="FF00610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0"/>
      <color theme="9" tint="-0.249977111117893"/>
      <name val="Arial"/>
      <family val="2"/>
    </font>
    <font>
      <b/>
      <sz val="10"/>
      <color theme="0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9" fillId="4" borderId="0" applyNumberFormat="0" applyBorder="0" applyAlignment="0" applyProtection="0"/>
  </cellStyleXfs>
  <cellXfs count="44">
    <xf numFmtId="0" fontId="0" fillId="0" borderId="0" xfId="0"/>
    <xf numFmtId="9" fontId="0" fillId="0" borderId="0" xfId="2" applyFont="1"/>
    <xf numFmtId="43" fontId="0" fillId="0" borderId="0" xfId="1" applyFont="1"/>
    <xf numFmtId="0" fontId="3" fillId="0" borderId="0" xfId="0" applyFont="1"/>
    <xf numFmtId="0" fontId="3" fillId="2" borderId="0" xfId="0" applyFont="1" applyFill="1"/>
    <xf numFmtId="43" fontId="0" fillId="2" borderId="0" xfId="1" applyFont="1" applyFill="1"/>
    <xf numFmtId="0" fontId="0" fillId="2" borderId="0" xfId="0" applyFill="1"/>
    <xf numFmtId="0" fontId="5" fillId="0" borderId="0" xfId="0" applyFont="1"/>
    <xf numFmtId="17" fontId="0" fillId="0" borderId="0" xfId="0" applyNumberForma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center"/>
    </xf>
    <xf numFmtId="43" fontId="6" fillId="0" borderId="0" xfId="1" applyFont="1"/>
    <xf numFmtId="9" fontId="6" fillId="0" borderId="0" xfId="2" applyFont="1"/>
    <xf numFmtId="0" fontId="7" fillId="0" borderId="0" xfId="0" applyFont="1"/>
    <xf numFmtId="164" fontId="7" fillId="0" borderId="0" xfId="1" applyNumberFormat="1" applyFont="1"/>
    <xf numFmtId="164" fontId="8" fillId="0" borderId="0" xfId="0" applyNumberFormat="1" applyFont="1"/>
    <xf numFmtId="0" fontId="8" fillId="0" borderId="0" xfId="0" applyFont="1" applyAlignment="1">
      <alignment horizontal="center"/>
    </xf>
    <xf numFmtId="43" fontId="8" fillId="0" borderId="0" xfId="1" applyFont="1"/>
    <xf numFmtId="0" fontId="8" fillId="0" borderId="0" xfId="0" applyFont="1"/>
    <xf numFmtId="9" fontId="8" fillId="0" borderId="0" xfId="2" applyFont="1"/>
    <xf numFmtId="43" fontId="7" fillId="2" borderId="0" xfId="1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0" fontId="0" fillId="2" borderId="0" xfId="2" applyNumberFormat="1" applyFont="1" applyFill="1"/>
    <xf numFmtId="0" fontId="6" fillId="0" borderId="0" xfId="0" applyFont="1"/>
    <xf numFmtId="164" fontId="5" fillId="5" borderId="0" xfId="1" applyNumberFormat="1" applyFont="1" applyFill="1"/>
    <xf numFmtId="0" fontId="11" fillId="0" borderId="0" xfId="0" applyFont="1"/>
    <xf numFmtId="0" fontId="9" fillId="4" borderId="0" xfId="4" applyAlignment="1">
      <alignment wrapText="1"/>
    </xf>
    <xf numFmtId="3" fontId="7" fillId="5" borderId="0" xfId="1" applyNumberFormat="1" applyFont="1" applyFill="1"/>
    <xf numFmtId="3" fontId="0" fillId="5" borderId="0" xfId="0" applyNumberFormat="1" applyFill="1"/>
    <xf numFmtId="3" fontId="5" fillId="5" borderId="0" xfId="1" applyNumberFormat="1" applyFont="1" applyFill="1"/>
    <xf numFmtId="3" fontId="11" fillId="5" borderId="0" xfId="0" applyNumberFormat="1" applyFont="1" applyFill="1"/>
    <xf numFmtId="3" fontId="7" fillId="6" borderId="0" xfId="1" applyNumberFormat="1" applyFont="1" applyFill="1"/>
    <xf numFmtId="3" fontId="0" fillId="6" borderId="0" xfId="0" applyNumberFormat="1" applyFill="1"/>
    <xf numFmtId="164" fontId="12" fillId="5" borderId="0" xfId="1" applyNumberFormat="1" applyFont="1" applyFill="1"/>
    <xf numFmtId="0" fontId="13" fillId="0" borderId="0" xfId="0" applyFont="1"/>
    <xf numFmtId="17" fontId="13" fillId="0" borderId="0" xfId="0" applyNumberFormat="1" applyFont="1" applyAlignment="1">
      <alignment horizontal="center"/>
    </xf>
    <xf numFmtId="164" fontId="13" fillId="0" borderId="0" xfId="0" applyNumberFormat="1" applyFont="1"/>
    <xf numFmtId="164" fontId="13" fillId="5" borderId="0" xfId="0" applyNumberFormat="1" applyFont="1" applyFill="1"/>
    <xf numFmtId="3" fontId="10" fillId="7" borderId="0" xfId="0" applyNumberFormat="1" applyFont="1" applyFill="1"/>
    <xf numFmtId="0" fontId="10" fillId="0" borderId="0" xfId="0" applyFont="1"/>
    <xf numFmtId="3" fontId="10" fillId="5" borderId="0" xfId="0" applyNumberFormat="1" applyFont="1" applyFill="1"/>
    <xf numFmtId="0" fontId="10" fillId="0" borderId="0" xfId="0" applyFont="1" applyAlignment="1">
      <alignment wrapText="1"/>
    </xf>
    <xf numFmtId="3" fontId="4" fillId="5" borderId="0" xfId="0" applyNumberFormat="1" applyFont="1" applyFill="1"/>
  </cellXfs>
  <cellStyles count="5">
    <cellStyle name="Gut" xfId="4" builtinId="26"/>
    <cellStyle name="Komma" xfId="1" builtinId="3"/>
    <cellStyle name="Normale 2" xfId="3"/>
    <cellStyle name="Prozent" xfId="2" builtinId="5"/>
    <cellStyle name="Standard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19050</xdr:rowOff>
    </xdr:from>
    <xdr:to>
      <xdr:col>3</xdr:col>
      <xdr:colOff>676275</xdr:colOff>
      <xdr:row>5</xdr:row>
      <xdr:rowOff>66675</xdr:rowOff>
    </xdr:to>
    <xdr:sp macro="" textlink="">
      <xdr:nvSpPr>
        <xdr:cNvPr id="2" name="Pfeil nach rechts 1"/>
        <xdr:cNvSpPr/>
      </xdr:nvSpPr>
      <xdr:spPr>
        <a:xfrm>
          <a:off x="3152775" y="504825"/>
          <a:ext cx="6762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104775</xdr:colOff>
      <xdr:row>3</xdr:row>
      <xdr:rowOff>76200</xdr:rowOff>
    </xdr:from>
    <xdr:to>
      <xdr:col>16</xdr:col>
      <xdr:colOff>19050</xdr:colOff>
      <xdr:row>5</xdr:row>
      <xdr:rowOff>123825</xdr:rowOff>
    </xdr:to>
    <xdr:sp macro="" textlink="">
      <xdr:nvSpPr>
        <xdr:cNvPr id="3" name="Pfeil nach rechts 2"/>
        <xdr:cNvSpPr/>
      </xdr:nvSpPr>
      <xdr:spPr>
        <a:xfrm>
          <a:off x="10125075" y="561975"/>
          <a:ext cx="6762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333375</xdr:colOff>
      <xdr:row>11</xdr:row>
      <xdr:rowOff>76200</xdr:rowOff>
    </xdr:from>
    <xdr:to>
      <xdr:col>15</xdr:col>
      <xdr:colOff>704850</xdr:colOff>
      <xdr:row>16</xdr:row>
      <xdr:rowOff>104775</xdr:rowOff>
    </xdr:to>
    <xdr:sp macro="" textlink="">
      <xdr:nvSpPr>
        <xdr:cNvPr id="4" name="Pfeil nach rechts 3"/>
        <xdr:cNvSpPr/>
      </xdr:nvSpPr>
      <xdr:spPr>
        <a:xfrm rot="5400000">
          <a:off x="9744075" y="1685925"/>
          <a:ext cx="6762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257174</xdr:colOff>
      <xdr:row>0</xdr:row>
      <xdr:rowOff>104774</xdr:rowOff>
    </xdr:from>
    <xdr:to>
      <xdr:col>35</xdr:col>
      <xdr:colOff>438149</xdr:colOff>
      <xdr:row>8</xdr:row>
      <xdr:rowOff>152399</xdr:rowOff>
    </xdr:to>
    <xdr:sp macro="" textlink="">
      <xdr:nvSpPr>
        <xdr:cNvPr id="5" name="Ellipse 4"/>
        <xdr:cNvSpPr/>
      </xdr:nvSpPr>
      <xdr:spPr>
        <a:xfrm>
          <a:off x="14706599" y="104774"/>
          <a:ext cx="11610975" cy="1343025"/>
        </a:xfrm>
        <a:prstGeom prst="ellipse">
          <a:avLst/>
        </a:prstGeom>
        <a:solidFill>
          <a:srgbClr val="C00000">
            <a:alpha val="1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19</xdr:col>
      <xdr:colOff>695325</xdr:colOff>
      <xdr:row>13</xdr:row>
      <xdr:rowOff>123825</xdr:rowOff>
    </xdr:from>
    <xdr:to>
      <xdr:col>34</xdr:col>
      <xdr:colOff>657225</xdr:colOff>
      <xdr:row>24</xdr:row>
      <xdr:rowOff>114300</xdr:rowOff>
    </xdr:to>
    <xdr:sp macro="" textlink="">
      <xdr:nvSpPr>
        <xdr:cNvPr id="6" name="Ellipse 5"/>
        <xdr:cNvSpPr/>
      </xdr:nvSpPr>
      <xdr:spPr>
        <a:xfrm>
          <a:off x="14382750" y="1905000"/>
          <a:ext cx="11391900" cy="1609725"/>
        </a:xfrm>
        <a:prstGeom prst="ellipse">
          <a:avLst/>
        </a:prstGeom>
        <a:solidFill>
          <a:srgbClr val="0070C0">
            <a:alpha val="10000"/>
          </a:srgb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M27" sqref="M27"/>
    </sheetView>
  </sheetViews>
  <sheetFormatPr baseColWidth="10" defaultRowHeight="12.75" x14ac:dyDescent="0.2"/>
  <cols>
    <col min="1" max="1" width="21.28515625" bestFit="1" customWidth="1"/>
    <col min="2" max="2" width="20.5703125" bestFit="1" customWidth="1"/>
    <col min="3" max="3" width="5.42578125" customWidth="1"/>
    <col min="4" max="4" width="25.7109375" customWidth="1"/>
    <col min="5" max="14" width="7.7109375" customWidth="1"/>
    <col min="15" max="15" width="7.7109375" style="35" customWidth="1"/>
    <col min="17" max="17" width="20.7109375" customWidth="1"/>
  </cols>
  <sheetData>
    <row r="1" spans="1:18" x14ac:dyDescent="0.2">
      <c r="A1" s="22" t="s">
        <v>2</v>
      </c>
      <c r="B1" s="22"/>
      <c r="Q1" s="10" t="s">
        <v>7</v>
      </c>
    </row>
    <row r="2" spans="1:18" x14ac:dyDescent="0.2">
      <c r="A2" s="4" t="s">
        <v>0</v>
      </c>
      <c r="B2" s="4" t="s">
        <v>1</v>
      </c>
      <c r="C2" s="3"/>
      <c r="D2" s="3"/>
      <c r="E2" t="s">
        <v>9</v>
      </c>
      <c r="F2" s="3"/>
      <c r="G2" s="3"/>
      <c r="H2" s="3"/>
      <c r="I2" s="3"/>
      <c r="J2" s="3"/>
      <c r="K2" s="3"/>
      <c r="L2" s="3"/>
      <c r="M2" s="3"/>
      <c r="N2" s="3"/>
      <c r="P2" s="3"/>
      <c r="Q2" s="3" t="s">
        <v>0</v>
      </c>
    </row>
    <row r="3" spans="1:18" x14ac:dyDescent="0.2">
      <c r="A3" s="5">
        <v>3923054.1</v>
      </c>
      <c r="B3" s="5">
        <v>4225129.3</v>
      </c>
      <c r="C3" s="2"/>
      <c r="Q3" s="5">
        <v>3923054.1</v>
      </c>
      <c r="R3" s="6" t="s">
        <v>3</v>
      </c>
    </row>
    <row r="4" spans="1:18" x14ac:dyDescent="0.2">
      <c r="A4" s="5">
        <v>3515191.7499999995</v>
      </c>
      <c r="B4" s="5">
        <v>3785861.4847499989</v>
      </c>
      <c r="C4" s="2"/>
    </row>
    <row r="5" spans="1:18" x14ac:dyDescent="0.2">
      <c r="A5" s="5">
        <v>407862.35000000056</v>
      </c>
      <c r="B5" s="5">
        <v>439267.81525000092</v>
      </c>
      <c r="C5" s="2"/>
      <c r="E5" s="8">
        <v>44652</v>
      </c>
      <c r="F5" s="8">
        <v>44682</v>
      </c>
      <c r="G5" s="8">
        <v>44713</v>
      </c>
      <c r="H5" s="8">
        <v>44743</v>
      </c>
      <c r="I5" s="8">
        <v>44774</v>
      </c>
      <c r="J5" s="8">
        <v>44805</v>
      </c>
      <c r="K5" s="8">
        <v>44835</v>
      </c>
      <c r="L5" s="8">
        <v>44866</v>
      </c>
      <c r="M5" s="8">
        <v>44896</v>
      </c>
      <c r="N5" s="8">
        <v>44927</v>
      </c>
      <c r="O5" s="36" t="s">
        <v>21</v>
      </c>
    </row>
    <row r="6" spans="1:18" x14ac:dyDescent="0.2">
      <c r="A6" s="6"/>
      <c r="B6" s="6"/>
    </row>
    <row r="7" spans="1:18" x14ac:dyDescent="0.2">
      <c r="A7" s="23">
        <f>A4/A3</f>
        <v>0.89603448242021422</v>
      </c>
      <c r="B7" s="23">
        <f>B4/B3</f>
        <v>0.89603446804574693</v>
      </c>
      <c r="C7" s="1"/>
      <c r="D7" s="24" t="s">
        <v>10</v>
      </c>
      <c r="E7" s="9">
        <f t="shared" ref="E7:M7" si="0">SUM(E8:E17)</f>
        <v>47000</v>
      </c>
      <c r="F7" s="9">
        <f t="shared" ref="F7" si="1">SUM(F8:F17)</f>
        <v>58800</v>
      </c>
      <c r="G7" s="9">
        <f t="shared" ref="G7" si="2">SUM(G8:G17)</f>
        <v>80000</v>
      </c>
      <c r="H7" s="9">
        <f t="shared" ref="H7" si="3">SUM(H8:H17)</f>
        <v>21000</v>
      </c>
      <c r="I7" s="9">
        <f t="shared" ref="I7" si="4">SUM(I8:I17)</f>
        <v>43000</v>
      </c>
      <c r="J7" s="9">
        <f t="shared" ref="J7" si="5">SUM(J8:J17)</f>
        <v>33750</v>
      </c>
      <c r="K7" s="9">
        <f t="shared" ref="K7" si="6">SUM(K8:K17)</f>
        <v>2000</v>
      </c>
      <c r="L7" s="9">
        <f t="shared" ref="L7" si="7">SUM(L8:L17)</f>
        <v>2000</v>
      </c>
      <c r="M7" s="9">
        <f t="shared" ref="M7" si="8">SUM(M8:M17)</f>
        <v>2000</v>
      </c>
      <c r="N7" s="9">
        <f t="shared" ref="N7" si="9">SUM(N8:N17)</f>
        <v>211000</v>
      </c>
      <c r="O7" s="37"/>
      <c r="P7" s="9">
        <f>SUM(E7:N7)</f>
        <v>500550</v>
      </c>
      <c r="Q7" s="11">
        <f>A4+P7</f>
        <v>4015741.7499999995</v>
      </c>
      <c r="R7" s="7" t="s">
        <v>4</v>
      </c>
    </row>
    <row r="8" spans="1:18" x14ac:dyDescent="0.2">
      <c r="A8" s="6"/>
      <c r="B8" s="6"/>
      <c r="D8" t="s">
        <v>20</v>
      </c>
      <c r="E8" s="25"/>
      <c r="F8" s="25"/>
      <c r="G8" s="34">
        <v>2000</v>
      </c>
      <c r="H8" s="34">
        <v>1000</v>
      </c>
      <c r="I8" s="34">
        <v>2000</v>
      </c>
      <c r="J8" s="34">
        <v>1000</v>
      </c>
      <c r="K8" s="34">
        <v>2000</v>
      </c>
      <c r="L8" s="34">
        <v>2000</v>
      </c>
      <c r="M8" s="34">
        <v>2000</v>
      </c>
      <c r="N8" s="34">
        <v>5000</v>
      </c>
      <c r="O8" s="38">
        <f>SUM(E8:N8)</f>
        <v>17000</v>
      </c>
      <c r="Q8" s="11">
        <f>Q3-Q7</f>
        <v>-92687.649999999441</v>
      </c>
      <c r="R8" s="7" t="s">
        <v>5</v>
      </c>
    </row>
    <row r="9" spans="1:18" x14ac:dyDescent="0.2">
      <c r="A9" s="6"/>
      <c r="B9" s="6"/>
      <c r="D9" t="s">
        <v>11</v>
      </c>
      <c r="E9" s="28">
        <v>40000</v>
      </c>
      <c r="F9" s="28">
        <v>50000</v>
      </c>
      <c r="G9" s="28">
        <v>57000</v>
      </c>
      <c r="H9" s="28">
        <v>15000</v>
      </c>
      <c r="I9" s="29"/>
      <c r="J9" s="30"/>
      <c r="K9" s="30"/>
      <c r="L9" s="30"/>
      <c r="M9" s="29"/>
      <c r="N9" s="29"/>
      <c r="O9" s="38">
        <f t="shared" ref="O9:O17" si="10">SUM(E9:N9)</f>
        <v>162000</v>
      </c>
      <c r="Q9" s="3"/>
    </row>
    <row r="10" spans="1:18" x14ac:dyDescent="0.2">
      <c r="A10" s="6"/>
      <c r="B10" s="6"/>
      <c r="D10" t="s">
        <v>18</v>
      </c>
      <c r="E10" s="28"/>
      <c r="F10" s="32">
        <v>2500</v>
      </c>
      <c r="G10" s="32"/>
      <c r="H10" s="28"/>
      <c r="I10" s="28">
        <v>35000</v>
      </c>
      <c r="J10" s="28">
        <v>11750</v>
      </c>
      <c r="K10" s="28"/>
      <c r="L10" s="28"/>
      <c r="M10" s="28"/>
      <c r="N10" s="28">
        <v>70500</v>
      </c>
      <c r="O10" s="38">
        <f t="shared" si="10"/>
        <v>119750</v>
      </c>
      <c r="Q10" s="3"/>
    </row>
    <row r="11" spans="1:18" x14ac:dyDescent="0.2">
      <c r="A11" s="6"/>
      <c r="B11" s="6"/>
      <c r="D11" t="s">
        <v>17</v>
      </c>
      <c r="E11" s="28"/>
      <c r="F11" s="28"/>
      <c r="G11" s="28">
        <v>2000</v>
      </c>
      <c r="H11" s="28"/>
      <c r="I11" s="28"/>
      <c r="J11" s="28"/>
      <c r="K11" s="28"/>
      <c r="L11" s="28"/>
      <c r="M11" s="28"/>
      <c r="N11" s="28"/>
      <c r="O11" s="38">
        <f t="shared" si="10"/>
        <v>2000</v>
      </c>
      <c r="Q11" s="3"/>
    </row>
    <row r="12" spans="1:18" x14ac:dyDescent="0.2">
      <c r="A12" s="21" t="s">
        <v>8</v>
      </c>
      <c r="B12" s="21"/>
      <c r="D12" t="s">
        <v>14</v>
      </c>
      <c r="E12" s="29">
        <v>5000</v>
      </c>
      <c r="F12" s="29">
        <v>5000</v>
      </c>
      <c r="G12" s="29">
        <v>5000</v>
      </c>
      <c r="H12" s="29">
        <v>2000</v>
      </c>
      <c r="I12" s="29">
        <v>2000</v>
      </c>
      <c r="J12" s="41">
        <v>15000</v>
      </c>
      <c r="K12" s="29"/>
      <c r="L12" s="29"/>
      <c r="M12" s="29"/>
      <c r="N12" s="29">
        <v>15000</v>
      </c>
      <c r="O12" s="38">
        <f t="shared" si="10"/>
        <v>49000</v>
      </c>
      <c r="Q12" s="12">
        <f>Q7/Q3</f>
        <v>1.0236264011755534</v>
      </c>
    </row>
    <row r="13" spans="1:18" x14ac:dyDescent="0.2">
      <c r="D13" s="26" t="s">
        <v>12</v>
      </c>
      <c r="E13" s="31"/>
      <c r="F13" s="31">
        <v>1000</v>
      </c>
      <c r="G13" s="31">
        <v>2000</v>
      </c>
      <c r="H13" s="31">
        <v>500</v>
      </c>
      <c r="I13" s="31">
        <v>1500</v>
      </c>
      <c r="J13" s="31">
        <v>500</v>
      </c>
      <c r="K13" s="31"/>
      <c r="L13" s="31"/>
      <c r="M13" s="31"/>
      <c r="N13" s="31">
        <v>9000</v>
      </c>
      <c r="O13" s="38">
        <f t="shared" si="10"/>
        <v>14500</v>
      </c>
    </row>
    <row r="14" spans="1:18" x14ac:dyDescent="0.2">
      <c r="D14" t="s">
        <v>13</v>
      </c>
      <c r="E14" s="29"/>
      <c r="F14" s="29"/>
      <c r="G14" s="31">
        <v>2000</v>
      </c>
      <c r="H14" s="31">
        <v>500</v>
      </c>
      <c r="I14" s="31">
        <v>1500</v>
      </c>
      <c r="J14" s="31">
        <v>500</v>
      </c>
      <c r="K14" s="31"/>
      <c r="L14" s="31"/>
      <c r="M14" s="31"/>
      <c r="N14" s="31">
        <v>9000</v>
      </c>
      <c r="O14" s="38">
        <f t="shared" si="10"/>
        <v>13500</v>
      </c>
    </row>
    <row r="15" spans="1:18" x14ac:dyDescent="0.2">
      <c r="D15" t="s">
        <v>22</v>
      </c>
      <c r="E15" s="29">
        <v>2000</v>
      </c>
      <c r="F15" s="39">
        <v>300</v>
      </c>
      <c r="G15" s="39">
        <v>5000</v>
      </c>
      <c r="H15" s="39">
        <v>2000</v>
      </c>
      <c r="I15" s="39">
        <v>1000</v>
      </c>
      <c r="J15" s="29"/>
      <c r="K15" s="29"/>
      <c r="L15" s="29"/>
      <c r="M15" s="29"/>
      <c r="N15" s="39">
        <v>5000</v>
      </c>
      <c r="O15" s="38">
        <f t="shared" si="10"/>
        <v>15300</v>
      </c>
    </row>
    <row r="16" spans="1:18" x14ac:dyDescent="0.2">
      <c r="D16" t="s">
        <v>19</v>
      </c>
      <c r="E16" s="29"/>
      <c r="F16" s="29"/>
      <c r="G16" s="33">
        <v>5000</v>
      </c>
      <c r="H16" s="29"/>
      <c r="I16" s="29"/>
      <c r="J16" s="41">
        <v>5000</v>
      </c>
      <c r="K16" s="29"/>
      <c r="L16" s="29"/>
      <c r="M16" s="29"/>
      <c r="N16" s="43">
        <v>7500</v>
      </c>
      <c r="O16" s="38">
        <f t="shared" si="10"/>
        <v>17500</v>
      </c>
    </row>
    <row r="17" spans="4:18" x14ac:dyDescent="0.2">
      <c r="D17" t="s">
        <v>15</v>
      </c>
      <c r="E17" s="29"/>
      <c r="F17" s="29"/>
      <c r="G17" s="29"/>
      <c r="H17" s="29"/>
      <c r="I17" s="29"/>
      <c r="J17" s="29"/>
      <c r="K17" s="29"/>
      <c r="L17" s="29"/>
      <c r="M17" s="29"/>
      <c r="N17" s="29">
        <v>90000</v>
      </c>
      <c r="O17" s="38">
        <f t="shared" si="10"/>
        <v>90000</v>
      </c>
    </row>
    <row r="18" spans="4:18" x14ac:dyDescent="0.2">
      <c r="Q18" s="16" t="s">
        <v>6</v>
      </c>
    </row>
    <row r="19" spans="4:18" ht="51" x14ac:dyDescent="0.2">
      <c r="E19" s="27" t="s">
        <v>16</v>
      </c>
      <c r="J19" s="42" t="s">
        <v>23</v>
      </c>
      <c r="Q19" s="3" t="s">
        <v>0</v>
      </c>
    </row>
    <row r="20" spans="4:18" x14ac:dyDescent="0.2">
      <c r="Q20" s="20">
        <f>A3+P22</f>
        <v>3923054.1</v>
      </c>
      <c r="R20" t="s">
        <v>24</v>
      </c>
    </row>
    <row r="22" spans="4:18" x14ac:dyDescent="0.2">
      <c r="D22" s="13"/>
      <c r="E22" s="14"/>
      <c r="F22" s="14"/>
      <c r="G22" s="14"/>
      <c r="H22" s="13"/>
      <c r="I22" s="13"/>
      <c r="J22" s="13"/>
      <c r="K22" s="13"/>
      <c r="L22" s="13"/>
      <c r="M22" s="13"/>
      <c r="N22" s="13"/>
      <c r="P22" s="15"/>
      <c r="Q22" s="17">
        <f>Q7+P22</f>
        <v>4015741.7499999995</v>
      </c>
    </row>
    <row r="23" spans="4:18" x14ac:dyDescent="0.2">
      <c r="D23" s="40" t="s">
        <v>25</v>
      </c>
      <c r="Q23" s="17">
        <f>Q20-Q22</f>
        <v>-92687.649999999441</v>
      </c>
    </row>
    <row r="24" spans="4:18" x14ac:dyDescent="0.2">
      <c r="Q24" s="18"/>
    </row>
    <row r="25" spans="4:18" x14ac:dyDescent="0.2">
      <c r="D25" t="s">
        <v>26</v>
      </c>
      <c r="Q25" s="19">
        <f>Q22/Q20</f>
        <v>1.0236264011755534</v>
      </c>
    </row>
  </sheetData>
  <mergeCells count="2">
    <mergeCell ref="A12:B12"/>
    <mergeCell ref="A1:B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Christian</dc:creator>
  <cp:lastModifiedBy>Fuchs Christian</cp:lastModifiedBy>
  <dcterms:created xsi:type="dcterms:W3CDTF">2022-04-07T05:49:22Z</dcterms:created>
  <dcterms:modified xsi:type="dcterms:W3CDTF">2022-05-20T13:26:31Z</dcterms:modified>
</cp:coreProperties>
</file>