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INGE-Budget\Phase EK\"/>
    </mc:Choice>
  </mc:AlternateContent>
  <bookViews>
    <workbookView xWindow="120" yWindow="90" windowWidth="28515" windowHeight="14625" activeTab="3"/>
  </bookViews>
  <sheets>
    <sheet name="Übersicht" sheetId="1" r:id="rId1"/>
    <sheet name="T-U" sheetId="2" r:id="rId2"/>
    <sheet name="K" sheetId="3" r:id="rId3"/>
    <sheet name="T-G" sheetId="4" r:id="rId4"/>
  </sheets>
  <calcPr calcId="162913"/>
</workbook>
</file>

<file path=xl/calcChain.xml><?xml version="1.0" encoding="utf-8"?>
<calcChain xmlns="http://schemas.openxmlformats.org/spreadsheetml/2006/main">
  <c r="H47" i="1" l="1"/>
  <c r="H41" i="1" s="1"/>
  <c r="F41" i="1"/>
  <c r="G41" i="1"/>
  <c r="E41" i="1"/>
  <c r="D41" i="1"/>
  <c r="E47" i="1"/>
  <c r="H29" i="4"/>
  <c r="H89" i="3"/>
  <c r="D47" i="1"/>
  <c r="E46" i="1"/>
  <c r="D45" i="1"/>
  <c r="D44" i="1"/>
  <c r="E43" i="1"/>
  <c r="D42" i="1"/>
  <c r="F11" i="3"/>
  <c r="G104" i="3"/>
  <c r="G106" i="3"/>
  <c r="G105" i="3"/>
  <c r="F105" i="3"/>
  <c r="G102" i="3"/>
  <c r="F103" i="3"/>
  <c r="F101" i="3"/>
  <c r="F100" i="3"/>
  <c r="F106" i="3" s="1"/>
  <c r="E50" i="1"/>
  <c r="G13" i="2"/>
  <c r="H13" i="2"/>
  <c r="I13" i="2"/>
  <c r="F13" i="2"/>
  <c r="H28" i="1"/>
  <c r="H33" i="1"/>
  <c r="E36" i="1"/>
  <c r="H36" i="1" s="1"/>
  <c r="D35" i="1"/>
  <c r="H35" i="1" s="1"/>
  <c r="E34" i="1"/>
  <c r="H34" i="1" s="1"/>
  <c r="G50" i="2"/>
  <c r="H50" i="2"/>
  <c r="I50" i="2"/>
  <c r="G32" i="1"/>
  <c r="G26" i="1" s="1"/>
  <c r="D32" i="1"/>
  <c r="G44" i="2"/>
  <c r="H44" i="2"/>
  <c r="I44" i="2"/>
  <c r="E30" i="1"/>
  <c r="H30" i="1" s="1"/>
  <c r="E29" i="1"/>
  <c r="H29" i="1" s="1"/>
  <c r="D28" i="1"/>
  <c r="H27" i="1"/>
  <c r="F26" i="1"/>
  <c r="H19" i="1"/>
  <c r="E7" i="1"/>
  <c r="F7" i="1"/>
  <c r="G7" i="1"/>
  <c r="D7" i="1"/>
  <c r="H24" i="1"/>
  <c r="E16" i="1"/>
  <c r="F16" i="1"/>
  <c r="G16" i="1"/>
  <c r="D16" i="1"/>
  <c r="G7" i="2"/>
  <c r="H7" i="2"/>
  <c r="I7" i="2"/>
  <c r="F7" i="2"/>
  <c r="H32" i="1" l="1"/>
  <c r="G68" i="2"/>
  <c r="F68" i="2"/>
  <c r="G64" i="2"/>
  <c r="F64" i="2"/>
  <c r="G60" i="2"/>
  <c r="F60" i="2"/>
  <c r="G56" i="2"/>
  <c r="F56" i="2"/>
  <c r="F50" i="2"/>
  <c r="F44" i="2"/>
  <c r="G35" i="2"/>
  <c r="F35" i="2"/>
  <c r="G21" i="2"/>
  <c r="F21" i="2"/>
  <c r="G29" i="3"/>
  <c r="F29" i="3"/>
  <c r="H10" i="4" l="1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G27" i="4"/>
  <c r="G31" i="4" s="1"/>
  <c r="G35" i="4" s="1"/>
  <c r="F27" i="4"/>
  <c r="F31" i="4" s="1"/>
  <c r="F35" i="4" s="1"/>
  <c r="H9" i="4"/>
  <c r="H27" i="4" l="1"/>
  <c r="E29" i="4" s="1"/>
  <c r="E31" i="4" s="1"/>
  <c r="E35" i="4" s="1"/>
  <c r="D29" i="4" l="1"/>
  <c r="D31" i="4" s="1"/>
  <c r="D35" i="4" s="1"/>
  <c r="H35" i="4" s="1"/>
  <c r="J95" i="2" s="1"/>
  <c r="H31" i="4"/>
  <c r="G11" i="3" l="1"/>
  <c r="F16" i="3"/>
  <c r="G16" i="3"/>
  <c r="F21" i="3"/>
  <c r="G21" i="3"/>
  <c r="F79" i="3"/>
  <c r="G79" i="3"/>
  <c r="F41" i="2"/>
  <c r="G41" i="2"/>
  <c r="H41" i="2"/>
  <c r="I41" i="2"/>
  <c r="J41" i="2" l="1"/>
  <c r="G87" i="3"/>
  <c r="G91" i="3" s="1"/>
  <c r="G95" i="3" s="1"/>
  <c r="F87" i="3"/>
  <c r="F91" i="3" s="1"/>
  <c r="F95" i="3" s="1"/>
  <c r="H29" i="3"/>
  <c r="H79" i="3"/>
  <c r="H9" i="3"/>
  <c r="H27" i="3"/>
  <c r="H21" i="3"/>
  <c r="H16" i="3"/>
  <c r="H11" i="3"/>
  <c r="G72" i="2"/>
  <c r="J72" i="2" s="1"/>
  <c r="H72" i="2"/>
  <c r="I72" i="2"/>
  <c r="H68" i="2"/>
  <c r="I68" i="2"/>
  <c r="H64" i="2"/>
  <c r="I64" i="2"/>
  <c r="H60" i="2"/>
  <c r="I60" i="2"/>
  <c r="H56" i="2"/>
  <c r="I56" i="2"/>
  <c r="J50" i="2"/>
  <c r="H35" i="2"/>
  <c r="I35" i="2"/>
  <c r="F32" i="2"/>
  <c r="G32" i="2"/>
  <c r="H32" i="2"/>
  <c r="I32" i="2"/>
  <c r="H21" i="2"/>
  <c r="I21" i="2"/>
  <c r="H18" i="1"/>
  <c r="D52" i="1"/>
  <c r="E52" i="1"/>
  <c r="F52" i="1"/>
  <c r="G52" i="1"/>
  <c r="D49" i="1"/>
  <c r="F49" i="1"/>
  <c r="G49" i="1"/>
  <c r="D11" i="1"/>
  <c r="E11" i="1"/>
  <c r="F11" i="1"/>
  <c r="F57" i="1" s="1"/>
  <c r="F59" i="1" s="1"/>
  <c r="G11" i="1"/>
  <c r="H55" i="1"/>
  <c r="H20" i="1"/>
  <c r="H9" i="1"/>
  <c r="H12" i="1"/>
  <c r="H13" i="1"/>
  <c r="H14" i="1"/>
  <c r="H17" i="1"/>
  <c r="H21" i="1"/>
  <c r="H22" i="1"/>
  <c r="H23" i="1"/>
  <c r="H53" i="1"/>
  <c r="H52" i="1" s="1"/>
  <c r="H8" i="1"/>
  <c r="D38" i="1"/>
  <c r="H38" i="1" s="1"/>
  <c r="D37" i="1"/>
  <c r="H50" i="1"/>
  <c r="H49" i="1" s="1"/>
  <c r="H46" i="1"/>
  <c r="H44" i="1"/>
  <c r="H45" i="1"/>
  <c r="G57" i="1" l="1"/>
  <c r="G59" i="1" s="1"/>
  <c r="G63" i="1" s="1"/>
  <c r="H7" i="1"/>
  <c r="D26" i="1"/>
  <c r="H16" i="1"/>
  <c r="J13" i="2"/>
  <c r="F84" i="2"/>
  <c r="F88" i="2" s="1"/>
  <c r="F92" i="2" s="1"/>
  <c r="J32" i="2"/>
  <c r="J56" i="2"/>
  <c r="J64" i="2"/>
  <c r="J60" i="2"/>
  <c r="J68" i="2"/>
  <c r="J44" i="2"/>
  <c r="E31" i="1" s="1"/>
  <c r="H31" i="1" s="1"/>
  <c r="I84" i="2"/>
  <c r="I88" i="2" s="1"/>
  <c r="I92" i="2" s="1"/>
  <c r="H84" i="2"/>
  <c r="H88" i="2" s="1"/>
  <c r="H92" i="2" s="1"/>
  <c r="J35" i="2"/>
  <c r="G84" i="2"/>
  <c r="G88" i="2" s="1"/>
  <c r="G92" i="2" s="1"/>
  <c r="J7" i="2"/>
  <c r="H42" i="1"/>
  <c r="H43" i="1"/>
  <c r="H37" i="1"/>
  <c r="J21" i="2"/>
  <c r="H87" i="3"/>
  <c r="E49" i="1"/>
  <c r="F63" i="1"/>
  <c r="H11" i="1"/>
  <c r="D57" i="1" l="1"/>
  <c r="D59" i="1" s="1"/>
  <c r="E26" i="1"/>
  <c r="E57" i="1" s="1"/>
  <c r="E59" i="1" s="1"/>
  <c r="H26" i="1"/>
  <c r="J84" i="2"/>
  <c r="E86" i="2" s="1"/>
  <c r="E88" i="2" s="1"/>
  <c r="E92" i="2" s="1"/>
  <c r="E89" i="3"/>
  <c r="E95" i="3" s="1"/>
  <c r="D89" i="3"/>
  <c r="D95" i="3" s="1"/>
  <c r="H57" i="1" l="1"/>
  <c r="H59" i="1" s="1"/>
  <c r="H61" i="1" s="1"/>
  <c r="D86" i="2"/>
  <c r="H95" i="3"/>
  <c r="J94" i="2" s="1"/>
  <c r="H91" i="3"/>
  <c r="H63" i="1" l="1"/>
  <c r="F67" i="1" s="1"/>
  <c r="D88" i="2"/>
  <c r="D92" i="2" s="1"/>
  <c r="J92" i="2" s="1"/>
  <c r="J97" i="2" s="1"/>
  <c r="J86" i="2"/>
  <c r="J88" i="2" s="1"/>
  <c r="E61" i="1"/>
  <c r="E63" i="1" s="1"/>
  <c r="D61" i="1"/>
  <c r="D63" i="1" s="1"/>
  <c r="D67" i="1" l="1"/>
  <c r="E67" i="1"/>
  <c r="G67" i="1"/>
</calcChain>
</file>

<file path=xl/sharedStrings.xml><?xml version="1.0" encoding="utf-8"?>
<sst xmlns="http://schemas.openxmlformats.org/spreadsheetml/2006/main" count="536" uniqueCount="355">
  <si>
    <t>N03 EP Rheinfelden - Frick</t>
  </si>
  <si>
    <t>Kalkulation Budget auf Basis Ingenieurvertrag</t>
  </si>
  <si>
    <t>Kap.</t>
  </si>
  <si>
    <t>U-Kap.</t>
  </si>
  <si>
    <t>Beschrieb</t>
  </si>
  <si>
    <t>AeBo</t>
  </si>
  <si>
    <t>JS</t>
  </si>
  <si>
    <t>Lei</t>
  </si>
  <si>
    <t>Hol</t>
  </si>
  <si>
    <t xml:space="preserve">PL </t>
  </si>
  <si>
    <t>S1</t>
  </si>
  <si>
    <t>Synthesebericht</t>
  </si>
  <si>
    <t>S2</t>
  </si>
  <si>
    <t>Identitätskarte</t>
  </si>
  <si>
    <t>S3</t>
  </si>
  <si>
    <t>Übersichtsplan / Syn. Plan</t>
  </si>
  <si>
    <t>S4</t>
  </si>
  <si>
    <t>Plan der Konzeptherausforderungen</t>
  </si>
  <si>
    <t>S5</t>
  </si>
  <si>
    <t>Inventarobjekt- Genehmigungsplan</t>
  </si>
  <si>
    <t>Vorschlag: als Kapitel im Synthesebericht führen</t>
  </si>
  <si>
    <t>Synthesedossier</t>
  </si>
  <si>
    <t>Dossier T-U</t>
  </si>
  <si>
    <t>In T. B. enthalten</t>
  </si>
  <si>
    <t>Projektauftrag</t>
  </si>
  <si>
    <t>Organisation und  Struktur</t>
  </si>
  <si>
    <t>Technischer Bericht</t>
  </si>
  <si>
    <t>Nutzungsvereinbarung</t>
  </si>
  <si>
    <t>in T. B. enthalten</t>
  </si>
  <si>
    <t>Grobterminplan</t>
  </si>
  <si>
    <t>Kostenschätzung</t>
  </si>
  <si>
    <t>Übersichten</t>
  </si>
  <si>
    <t>Objektverzeichnis K, T/G</t>
  </si>
  <si>
    <t>Genehmigungen</t>
  </si>
  <si>
    <t>Konfliktplan Umwelt</t>
  </si>
  <si>
    <t>Umweltnotiz</t>
  </si>
  <si>
    <t>Verkehrsführung</t>
  </si>
  <si>
    <t>Ereignismanagem. und Sicherheitsk.</t>
  </si>
  <si>
    <t>Unfallgeschehen - Schwerpunkte</t>
  </si>
  <si>
    <t>Verkehrsgutachten</t>
  </si>
  <si>
    <t>Von Verkehrsingenieur</t>
  </si>
  <si>
    <t>Installationen, Zufahrten / Deponien</t>
  </si>
  <si>
    <t>Gesamtprojekt</t>
  </si>
  <si>
    <t>Umwelt</t>
  </si>
  <si>
    <t>Landerwerb</t>
  </si>
  <si>
    <t>Strassenbau</t>
  </si>
  <si>
    <t>Situationen</t>
  </si>
  <si>
    <t>Längenprofile</t>
  </si>
  <si>
    <t>Normalprofile</t>
  </si>
  <si>
    <t>Querprofile</t>
  </si>
  <si>
    <t>Entwässerung</t>
  </si>
  <si>
    <t>Entwäserungssystem</t>
  </si>
  <si>
    <t>Normalprofile - Querprofile</t>
  </si>
  <si>
    <t>in Kap. 20 enthalten</t>
  </si>
  <si>
    <t>Situation Schadensbilder - Ausmass</t>
  </si>
  <si>
    <t>BSA Tiefbau</t>
  </si>
  <si>
    <t>FZRS</t>
  </si>
  <si>
    <t>Zäune</t>
  </si>
  <si>
    <t>Signalisation und Markierung</t>
  </si>
  <si>
    <t>Lärmschutz</t>
  </si>
  <si>
    <t>Lärmtechnischer Bericht EK</t>
  </si>
  <si>
    <t>Raumplanerische Grundlagen</t>
  </si>
  <si>
    <t>Akustische Beurteilung Gebäude - Ist</t>
  </si>
  <si>
    <t>Akust. Beurteilung Beläge-Bauwerke</t>
  </si>
  <si>
    <t>Akust. Beurt. Gebäude - Lösungsvorschl.</t>
  </si>
  <si>
    <t>Akustische Beurt. Gebäude - Normprüfung</t>
  </si>
  <si>
    <t>Konfliktplan Lärmschutz</t>
  </si>
  <si>
    <t>EDV-Archiv mit Modelldaten</t>
  </si>
  <si>
    <t>MISTRA LBK Sofo Formular</t>
  </si>
  <si>
    <t>Von PV Umwelt</t>
  </si>
  <si>
    <t>Bemerkung / Verweise / Leistungen Dritte</t>
  </si>
  <si>
    <t>Bemerkung zu Leistungserbringung in IG</t>
  </si>
  <si>
    <t>Grundlagen, erg. Zustandserfassung</t>
  </si>
  <si>
    <t>erg. Zustandserfassungen</t>
  </si>
  <si>
    <t>Lead JS</t>
  </si>
  <si>
    <t>Lead AeBo</t>
  </si>
  <si>
    <t>Angaben von TPL K und T/G</t>
  </si>
  <si>
    <t>AeBo mit Hol</t>
  </si>
  <si>
    <t>Phase EK, Grundleistungen - Übersicht</t>
  </si>
  <si>
    <t>Leistungspakete</t>
  </si>
  <si>
    <t>Wer</t>
  </si>
  <si>
    <t>Leipert</t>
  </si>
  <si>
    <t>Holinger</t>
  </si>
  <si>
    <t>Total</t>
  </si>
  <si>
    <t>Projektstart</t>
  </si>
  <si>
    <t xml:space="preserve">  Variantenstudie SABA</t>
  </si>
  <si>
    <t>Grundsatzentscheide (T.B. ProGen Kap. 5.3</t>
  </si>
  <si>
    <t xml:space="preserve">  AP Lärm ja/nein (Beihilfe PV Lärm)</t>
  </si>
  <si>
    <t xml:space="preserve">  </t>
  </si>
  <si>
    <t xml:space="preserve">  Setzungsmessungen Senkungsmulde Wasserloch </t>
  </si>
  <si>
    <t>FB T-U</t>
  </si>
  <si>
    <t>FB K</t>
  </si>
  <si>
    <t xml:space="preserve">  Strassenbau</t>
  </si>
  <si>
    <t>FBK T-G</t>
  </si>
  <si>
    <t>FB BSA</t>
  </si>
  <si>
    <t xml:space="preserve">  offene Strecke inkl 2 Anschlüsse</t>
  </si>
  <si>
    <t>Projektleitung</t>
  </si>
  <si>
    <t>Zwischentotal</t>
  </si>
  <si>
    <t>Phasentotal</t>
  </si>
  <si>
    <t>EP</t>
  </si>
  <si>
    <t>Anz.</t>
  </si>
  <si>
    <t xml:space="preserve">  Oelabscheider</t>
  </si>
  <si>
    <t xml:space="preserve">  LSW</t>
  </si>
  <si>
    <t xml:space="preserve">  Brücken</t>
  </si>
  <si>
    <t xml:space="preserve">  UEF</t>
  </si>
  <si>
    <t xml:space="preserve">  UNF</t>
  </si>
  <si>
    <t xml:space="preserve">  DL </t>
  </si>
  <si>
    <t xml:space="preserve">  SM</t>
  </si>
  <si>
    <t xml:space="preserve">  erg. ZU K und SM</t>
  </si>
  <si>
    <t xml:space="preserve">  BSA-Tiefbau</t>
  </si>
  <si>
    <t xml:space="preserve">  FZRS, Zäune</t>
  </si>
  <si>
    <t xml:space="preserve">  Ausbau VLS (in FB BSA enthalten)</t>
  </si>
  <si>
    <t xml:space="preserve">  RND best. BSA-Anlagen (in FB BSA enthalten)</t>
  </si>
  <si>
    <t xml:space="preserve">  Entwässerung</t>
  </si>
  <si>
    <t>Anteil in %</t>
  </si>
  <si>
    <t xml:space="preserve">  Massn. zum Schutz der Trinkwassernutzzonen</t>
  </si>
  <si>
    <t xml:space="preserve">  Grundlagenstudium, prüfen Vollständigkeit</t>
  </si>
  <si>
    <t>Kunstbauten, Stützmauern</t>
  </si>
  <si>
    <t>Belag, Kanal-TV, Zäune</t>
  </si>
  <si>
    <t>mittlerer Stundenansatz EK</t>
  </si>
  <si>
    <t>JS inkl Definition Notfallmanagement</t>
  </si>
  <si>
    <t>Akustische Globalbeurteilung</t>
  </si>
  <si>
    <t>AeBo: Koordination LSW zu PV Lärm</t>
  </si>
  <si>
    <t>AeBo: Koord. PV  inkl.Massn. zum Schutz Trinkwasserschutzzonen</t>
  </si>
  <si>
    <t>Liste von Verträgen, Vereinbar. Dienstbark.</t>
  </si>
  <si>
    <t>Zwischentotal exkl PL</t>
  </si>
  <si>
    <t>TOTAL [Std]</t>
  </si>
  <si>
    <t>Dossier K</t>
  </si>
  <si>
    <t>Grundlagen, ergänzende Zustandsuntersuchungen in Tabelle T-U enthalten</t>
  </si>
  <si>
    <t>K0</t>
  </si>
  <si>
    <t>Dossierinhalt</t>
  </si>
  <si>
    <t>K1</t>
  </si>
  <si>
    <t>IO-Plan / Genehm.plan / Projektperim.</t>
  </si>
  <si>
    <t>in Synthesedossier enthalten</t>
  </si>
  <si>
    <t>K2</t>
  </si>
  <si>
    <t>Überprüfungsbericht</t>
  </si>
  <si>
    <t>K3</t>
  </si>
  <si>
    <t>Nutzungsvereinbarungen</t>
  </si>
  <si>
    <t>Aufteilung der K gemäss Übersicht</t>
  </si>
  <si>
    <t>Beide</t>
  </si>
  <si>
    <t>K4</t>
  </si>
  <si>
    <t>K5</t>
  </si>
  <si>
    <t>Terminplan</t>
  </si>
  <si>
    <t>Von Dok. T-U, 10.5 übernommen</t>
  </si>
  <si>
    <t>K6</t>
  </si>
  <si>
    <t>Kostenschätzung +/-20%</t>
  </si>
  <si>
    <t>K7</t>
  </si>
  <si>
    <t>Variantenstiudium strateg. Varianten</t>
  </si>
  <si>
    <t>Keine, Konzeptvarianten in T. B. beschrieben</t>
  </si>
  <si>
    <t>K8</t>
  </si>
  <si>
    <t>Pläne</t>
  </si>
  <si>
    <t>K8.1</t>
  </si>
  <si>
    <t>K8.2</t>
  </si>
  <si>
    <t>Übersichtsplan 1:25'000</t>
  </si>
  <si>
    <t>Bauwerksskizzen</t>
  </si>
  <si>
    <t>K8.3</t>
  </si>
  <si>
    <t>Syn. Schadenpl. oder Tabelle</t>
  </si>
  <si>
    <t>Tabellen in T.B.</t>
  </si>
  <si>
    <t xml:space="preserve">je Objektkategorie 1 NV </t>
  </si>
  <si>
    <t>Je Objektkategorie 1 ÜB</t>
  </si>
  <si>
    <t>je Objektkategorie 1 T.B.</t>
  </si>
  <si>
    <t>1 Heft über alle Objekte</t>
  </si>
  <si>
    <t>K2.1</t>
  </si>
  <si>
    <t>Brücken</t>
  </si>
  <si>
    <t>UEF</t>
  </si>
  <si>
    <t>UNF</t>
  </si>
  <si>
    <t>DL</t>
  </si>
  <si>
    <t>K2.2</t>
  </si>
  <si>
    <t>K2.3</t>
  </si>
  <si>
    <t>K2.4</t>
  </si>
  <si>
    <t>K3.1</t>
  </si>
  <si>
    <t>K3.2</t>
  </si>
  <si>
    <t>K3.3</t>
  </si>
  <si>
    <t>K3.4</t>
  </si>
  <si>
    <t>K4.1</t>
  </si>
  <si>
    <t>K4.2</t>
  </si>
  <si>
    <t>K4.3</t>
  </si>
  <si>
    <t>K4.4</t>
  </si>
  <si>
    <t>K8.4</t>
  </si>
  <si>
    <t>Syn. Plan Normkonform. oder Tabelle</t>
  </si>
  <si>
    <t>K9</t>
  </si>
  <si>
    <t>Anhänge</t>
  </si>
  <si>
    <t>K9.1</t>
  </si>
  <si>
    <t>K9.2</t>
  </si>
  <si>
    <t>K9.3</t>
  </si>
  <si>
    <t>K9.4</t>
  </si>
  <si>
    <t>K9.6</t>
  </si>
  <si>
    <t>Liste projektspezifischer Grundlagen</t>
  </si>
  <si>
    <t>1 Liste über alle Objekte</t>
  </si>
  <si>
    <t>Bericht Geologie / Geotechnik</t>
  </si>
  <si>
    <t>Von Drittplaner</t>
  </si>
  <si>
    <t>Überwachungsplan</t>
  </si>
  <si>
    <t>K8.5</t>
  </si>
  <si>
    <t>Massnahmenpläne</t>
  </si>
  <si>
    <t>K8.5.1</t>
  </si>
  <si>
    <t xml:space="preserve">BR Möhlinbach Zeiningen </t>
  </si>
  <si>
    <t>K8.5.2</t>
  </si>
  <si>
    <t>K8.5.3</t>
  </si>
  <si>
    <t>K8.5.4</t>
  </si>
  <si>
    <t>K8.5.5</t>
  </si>
  <si>
    <t>K8.5.6</t>
  </si>
  <si>
    <t>K8.5.7</t>
  </si>
  <si>
    <t>K8.5.8</t>
  </si>
  <si>
    <t>K8.5.9</t>
  </si>
  <si>
    <t>K8.5.10</t>
  </si>
  <si>
    <t>K8.5.11</t>
  </si>
  <si>
    <t>K8.5.12</t>
  </si>
  <si>
    <t>K8.5.13</t>
  </si>
  <si>
    <t>K8.5.14</t>
  </si>
  <si>
    <t>K8.5.15</t>
  </si>
  <si>
    <t>K8.5.16</t>
  </si>
  <si>
    <t>BR über KS 491</t>
  </si>
  <si>
    <t>BR Sisselnbach Oeschgen/Frick</t>
  </si>
  <si>
    <t>UEF Wallweg Mühlin</t>
  </si>
  <si>
    <t>UEF Schützenstrasse Möhlin</t>
  </si>
  <si>
    <t>UEF KS 493 Jauchgasse Zeiningen</t>
  </si>
  <si>
    <t>UEF SBB Mumpf</t>
  </si>
  <si>
    <t>UEF FG Steinacker Mumpf</t>
  </si>
  <si>
    <t>UEF Bahnhofstrasse (Ost) Mumpf</t>
  </si>
  <si>
    <t>UEF FG Braubühl Mumpf</t>
  </si>
  <si>
    <t>UEF Weingartenweg Eiken</t>
  </si>
  <si>
    <t>UEFKS 465 Oeschgen</t>
  </si>
  <si>
    <t>UEF FG Dotzmattweg Frick</t>
  </si>
  <si>
    <t>UEF Büttihaldenweg Frick</t>
  </si>
  <si>
    <t>UEF Rampe 200+400 AS Frick</t>
  </si>
  <si>
    <t>K8.5.17</t>
  </si>
  <si>
    <t>K8.5.18</t>
  </si>
  <si>
    <t>K8.5.19</t>
  </si>
  <si>
    <t>K8.5.20</t>
  </si>
  <si>
    <t>K8.5.21</t>
  </si>
  <si>
    <t>K8.5.22</t>
  </si>
  <si>
    <t>K8.5.23</t>
  </si>
  <si>
    <t>K8.5.24</t>
  </si>
  <si>
    <t>K8.5.25</t>
  </si>
  <si>
    <t>K8.5.26</t>
  </si>
  <si>
    <t>K8.5.27</t>
  </si>
  <si>
    <t>K8.5.28</t>
  </si>
  <si>
    <t>K8.5.29</t>
  </si>
  <si>
    <t>K8.5.30</t>
  </si>
  <si>
    <t>K8.5.31</t>
  </si>
  <si>
    <t>UNF Talmattweg Möhlin</t>
  </si>
  <si>
    <t>UNF Bahnhofstrasse (West) Mumpf</t>
  </si>
  <si>
    <t>UNF FG bei Rastplatz Mumpf</t>
  </si>
  <si>
    <t>UNF Seemattstrasse Stein</t>
  </si>
  <si>
    <t>UNF KS 292 Zürcherstrasse Stein inkl LSW</t>
  </si>
  <si>
    <t>UNF FG Bahnhof Stein-Säckingen</t>
  </si>
  <si>
    <t>UNF SBB-Linie Stein-Koblenz Münchwilen</t>
  </si>
  <si>
    <t>UNFRohrmattweg Münchwilen</t>
  </si>
  <si>
    <t>UNF Rampe 100 AS Eiken</t>
  </si>
  <si>
    <t>UNFKS 462 Kaistenbergstrasse Frick</t>
  </si>
  <si>
    <t>UNFKS 292 bei Rampe 200+400 AS Frick</t>
  </si>
  <si>
    <t>DL WLK bei Gehren zeiningen</t>
  </si>
  <si>
    <t>DL WLK Bbeim Bahnhof Steinen</t>
  </si>
  <si>
    <t>DL Münchwilerbach Münchwilen</t>
  </si>
  <si>
    <t>DL WLK Rohrmatt Münchenwilen</t>
  </si>
  <si>
    <t>DL Dorfbach Eiken</t>
  </si>
  <si>
    <t>K8.5.32</t>
  </si>
  <si>
    <t>K8.5.33</t>
  </si>
  <si>
    <t>K8.5.34</t>
  </si>
  <si>
    <t>K8.5.35</t>
  </si>
  <si>
    <t>K8.5.36</t>
  </si>
  <si>
    <t>K8.5.37</t>
  </si>
  <si>
    <t>DL WLK Bläie Eiken</t>
  </si>
  <si>
    <t>DL Foliweidbach Oeschgen</t>
  </si>
  <si>
    <t>DL WLK Zegli Oeschgen</t>
  </si>
  <si>
    <t>DL WLK Lütimatt 01 Oeschgen</t>
  </si>
  <si>
    <t>DL WLK Lütimatt 02 Oeschgen</t>
  </si>
  <si>
    <t>DL WLK Rach Frick</t>
  </si>
  <si>
    <t>K8.5.38</t>
  </si>
  <si>
    <t>K8.5.39</t>
  </si>
  <si>
    <t>K8.5.40</t>
  </si>
  <si>
    <t>DL Büttihalde Frick</t>
  </si>
  <si>
    <t>DL 01 Sisselnbach Frick (inkl Rohrbrücke)</t>
  </si>
  <si>
    <t>DL 02 Sisselnbach Frick</t>
  </si>
  <si>
    <t>keine bestehend</t>
  </si>
  <si>
    <t>Methodik Naturgefahren</t>
  </si>
  <si>
    <t>nicht erforderlich</t>
  </si>
  <si>
    <t xml:space="preserve">K9.5 </t>
  </si>
  <si>
    <t>Expertenbericht</t>
  </si>
  <si>
    <t>Prüfbericht</t>
  </si>
  <si>
    <t>Phase EK, Grundleistungen: Grunldagen, erg. ZU, Synthese, FB T-U</t>
  </si>
  <si>
    <t>Phase EK, Grundleistungen: FB K</t>
  </si>
  <si>
    <t>TOTAL (CHF)</t>
  </si>
  <si>
    <t>Engineering BR</t>
  </si>
  <si>
    <t>Engineering UEF</t>
  </si>
  <si>
    <t>Engineering UNF</t>
  </si>
  <si>
    <t>Engineering DL</t>
  </si>
  <si>
    <t>gem. FHB werden in EK keine Massnahmenpläne
erstellt</t>
  </si>
  <si>
    <t>Lead AeBo, Textbausteine von Partnern</t>
  </si>
  <si>
    <t>Lead AeBo, Textbausteine JS und Hol</t>
  </si>
  <si>
    <t>10%, Davon 80% AeBo / 20% JS</t>
  </si>
  <si>
    <t>Projektleitung 10% (AeBo 8% / JS 2%)</t>
  </si>
  <si>
    <t>Sämtliche Leistungen, Engineering, Sitzungen, 
Koordination, sind einzurechnen</t>
  </si>
  <si>
    <t>Phase EK, Grundleistungen: FB T-G</t>
  </si>
  <si>
    <t>Dossier T-G</t>
  </si>
  <si>
    <t>Auszug aus der Landeskarte</t>
  </si>
  <si>
    <t>1 NV für alle Objekte</t>
  </si>
  <si>
    <t>Nutzungsvereinbarung  (Entwurf)</t>
  </si>
  <si>
    <t>Liste projektspezifische Grundlagen</t>
  </si>
  <si>
    <t xml:space="preserve">Engineering </t>
  </si>
  <si>
    <t>Syn. Schadenplan oder Tabelle</t>
  </si>
  <si>
    <t>Engineering</t>
  </si>
  <si>
    <t>Zuarbeit JS</t>
  </si>
  <si>
    <t>TOTAL K</t>
  </si>
  <si>
    <t>Total T-G</t>
  </si>
  <si>
    <t>TOTAL</t>
  </si>
  <si>
    <t>Stand 23.05.2019</t>
  </si>
  <si>
    <t>Stand 23.05.2019.2019</t>
  </si>
  <si>
    <t>Spezifisches (T.B. ProGen)</t>
  </si>
  <si>
    <t xml:space="preserve">  Fremdwassermessung</t>
  </si>
  <si>
    <t xml:space="preserve">  erg. ZU Belag (JS), Kanal-TV (AeBo)</t>
  </si>
  <si>
    <t>AeBo: Kanal-TV (Einl.), JS Belag (Konzept, Offertanfrage)</t>
  </si>
  <si>
    <t>Fremdwassermessung</t>
  </si>
  <si>
    <t xml:space="preserve">Hol, (AeBo) </t>
  </si>
  <si>
    <t xml:space="preserve">  Inspektionen fehlender Objekte: keine bekannt </t>
  </si>
  <si>
    <t>Dritte</t>
  </si>
  <si>
    <t>CAD-Grundstrkutur, IO-Plan</t>
  </si>
  <si>
    <t>Studium, Vollständigkeit, Einarbeitung</t>
  </si>
  <si>
    <t xml:space="preserve">  Aufbereiten CAD-Grundlage, IO-Plan</t>
  </si>
  <si>
    <t>AeBo, JS K / JS SM (ZE auf Mauerrückseite, vgl Bem. Sfo)</t>
  </si>
  <si>
    <t>Einholen, Koordination Textbaust. Dritter</t>
  </si>
  <si>
    <t>inkl Sign.portale, Bach-/Flussverbauungen, Unterhaltswege</t>
  </si>
  <si>
    <r>
      <t xml:space="preserve">  </t>
    </r>
    <r>
      <rPr>
        <sz val="10"/>
        <color theme="1"/>
        <rFont val="Arial"/>
        <family val="2"/>
      </rPr>
      <t>Gesamtprojekt T-U</t>
    </r>
  </si>
  <si>
    <t xml:space="preserve">  Landerwerb</t>
  </si>
  <si>
    <t xml:space="preserve">  Signalisation und Markierung</t>
  </si>
  <si>
    <t>inkl hydraulische Überprüfung Leitungsnetz unter Berücksichtigung der Varianten SABA</t>
  </si>
  <si>
    <t>inkl Aufnahmen vor Ort</t>
  </si>
  <si>
    <t>JS, exkl Erstellen neuer Skizzen</t>
  </si>
  <si>
    <t>1 T.B. für alle Objekte</t>
  </si>
  <si>
    <t>Platzhalter für Einrechnen sämtlicher
Ingenieuraufwände, inkl. Statik, stat. Triage,
Sitzungswesen, Koordination IG-intern und Extern
Leistungen Dritter: Lieferung Geländemodell,
geologischer Bericht (charakterische Rechn-
werte der bodenkennwerte), Berichte zu den
geotechnischen Kontrollen 2019</t>
  </si>
  <si>
    <t>JS / Annahme, dass von 8 Winkelstützmauern eine wesentliche Gefährdung ausgeht und daher diese einer stat. Überprüfung unterzogen werden müssen, z.T. evtl "nur" innere Sicherheit</t>
  </si>
  <si>
    <t>Beide, Zuarbeiten JS</t>
  </si>
  <si>
    <t>JS, exkl Überprüfung Abflusskapazität und faunagereche Gestaltung</t>
  </si>
  <si>
    <t>Beide, Textbausteine JS</t>
  </si>
  <si>
    <t>JS, exkl faunagereche Gestaltung</t>
  </si>
  <si>
    <t xml:space="preserve">Triage gem. K4 </t>
  </si>
  <si>
    <t>Aufwandschätzung aufgrund vorlieg. Unterlagen sehr grob</t>
  </si>
  <si>
    <t>eingerechnet, stat. Überprüfung einzelner Bauteile, Anprall</t>
  </si>
  <si>
    <t>Stützen, Schubtragsicherheit. Bei DL Annahme, keine stat. Überpr.</t>
  </si>
  <si>
    <t>Beide, exklusive Zeichnen neuer Bauwerksskizzen</t>
  </si>
  <si>
    <t>Aufteilung Zwischentotal exkl PL auf Objektkategorien</t>
  </si>
  <si>
    <t>UEF JS</t>
  </si>
  <si>
    <t>UEF AeBo</t>
  </si>
  <si>
    <t>Allgem. Teile K0, K6, K8.1ff, K9</t>
  </si>
  <si>
    <t xml:space="preserve">  Objektartunabhängiger Anteil</t>
  </si>
  <si>
    <t>Diverses 10%</t>
  </si>
  <si>
    <t>Phasentotal gemäss Vertrag</t>
  </si>
  <si>
    <t xml:space="preserve">  Beihilfe, Einbezug Resultate von Dritten </t>
  </si>
  <si>
    <t xml:space="preserve">  Verkehsführung, unter Mitwirkung Dritter</t>
  </si>
  <si>
    <r>
      <t xml:space="preserve">  </t>
    </r>
    <r>
      <rPr>
        <sz val="10"/>
        <color theme="1"/>
        <rFont val="Arial"/>
        <family val="2"/>
      </rPr>
      <t xml:space="preserve">Umwelt (u.a. UWN)durch Dritter, eingerechnet Koord.  </t>
    </r>
  </si>
  <si>
    <t xml:space="preserve">  SABA (nur Variantenstudie)</t>
  </si>
  <si>
    <t>Von PV Umwelt (eingerechnet Koordination)</t>
  </si>
  <si>
    <t>JS inkl. Setzungsmulde Wasserloch Rheinfelden (unter Beizug</t>
  </si>
  <si>
    <t>Geotechniker)</t>
  </si>
  <si>
    <t>Platzhalter für Einrechnen sämtlicher
Ingenieuraufw., inkl. stat. Prüf. einz. BWT (exkl. 
DL), Beihilfe Inspektionen, Sitzungswesen,
Koordination IG-intern und Extern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</si>
</sst>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  <numFmt numFmtId="166" formatCode="_ * #,##0.0_ ;_ * \-#,##0.0_ ;_ * &quot;-&quot;?_ ;_ @_ 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 Narrow"/>
      <family val="2"/>
    </font>
    <font>
      <sz val="9"/>
      <color theme="1"/>
      <name val="Arial"/>
      <family val="2"/>
    </font>
    <font>
      <sz val="9"/>
      <color theme="1"/>
      <name val="Arial Narrow"/>
      <family val="2"/>
    </font>
    <font>
      <b/>
      <sz val="9"/>
      <color theme="1"/>
      <name val="Arial"/>
      <family val="2"/>
    </font>
    <font>
      <b/>
      <sz val="10"/>
      <color theme="1"/>
      <name val="Arial Narrow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3" fillId="0" borderId="0" xfId="0" applyFont="1" applyAlignment="1">
      <alignment horizontal="left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164" fontId="2" fillId="0" borderId="0" xfId="1" applyNumberFormat="1" applyFont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164" fontId="2" fillId="0" borderId="1" xfId="0" applyNumberFormat="1" applyFont="1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left"/>
    </xf>
    <xf numFmtId="164" fontId="0" fillId="0" borderId="1" xfId="1" applyNumberFormat="1" applyFont="1" applyBorder="1"/>
    <xf numFmtId="164" fontId="2" fillId="0" borderId="1" xfId="1" applyNumberFormat="1" applyFont="1" applyBorder="1" applyAlignment="1">
      <alignment horizontal="left"/>
    </xf>
    <xf numFmtId="164" fontId="2" fillId="0" borderId="1" xfId="1" applyNumberFormat="1" applyFont="1" applyBorder="1"/>
    <xf numFmtId="164" fontId="0" fillId="0" borderId="1" xfId="1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0" fillId="0" borderId="1" xfId="0" applyNumberFormat="1" applyBorder="1"/>
    <xf numFmtId="164" fontId="0" fillId="0" borderId="0" xfId="1" applyNumberFormat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164" fontId="0" fillId="3" borderId="0" xfId="1" applyNumberFormat="1" applyFont="1" applyFill="1"/>
    <xf numFmtId="0" fontId="0" fillId="4" borderId="0" xfId="0" applyFill="1" applyAlignment="1">
      <alignment horizontal="center"/>
    </xf>
    <xf numFmtId="0" fontId="0" fillId="4" borderId="0" xfId="0" applyFill="1"/>
    <xf numFmtId="164" fontId="0" fillId="4" borderId="0" xfId="1" applyNumberFormat="1" applyFont="1" applyFill="1"/>
    <xf numFmtId="0" fontId="2" fillId="3" borderId="0" xfId="0" applyFont="1" applyFill="1"/>
    <xf numFmtId="0" fontId="2" fillId="4" borderId="0" xfId="0" applyFont="1" applyFill="1"/>
    <xf numFmtId="164" fontId="2" fillId="2" borderId="1" xfId="1" applyNumberFormat="1" applyFont="1" applyFill="1" applyBorder="1"/>
    <xf numFmtId="164" fontId="2" fillId="0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0" fillId="0" borderId="1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6" fillId="0" borderId="5" xfId="0" applyFont="1" applyBorder="1"/>
    <xf numFmtId="0" fontId="0" fillId="0" borderId="5" xfId="0" applyBorder="1"/>
    <xf numFmtId="0" fontId="6" fillId="0" borderId="4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8" fillId="0" borderId="5" xfId="0" applyFont="1" applyBorder="1"/>
    <xf numFmtId="2" fontId="8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7" fillId="0" borderId="5" xfId="0" applyFont="1" applyBorder="1"/>
    <xf numFmtId="0" fontId="2" fillId="3" borderId="6" xfId="0" applyFont="1" applyFill="1" applyBorder="1" applyAlignment="1">
      <alignment horizontal="center"/>
    </xf>
    <xf numFmtId="164" fontId="2" fillId="0" borderId="6" xfId="1" applyNumberFormat="1" applyFont="1" applyFill="1" applyBorder="1"/>
    <xf numFmtId="164" fontId="2" fillId="3" borderId="6" xfId="1" applyNumberFormat="1" applyFont="1" applyFill="1" applyBorder="1"/>
    <xf numFmtId="164" fontId="2" fillId="0" borderId="6" xfId="1" applyNumberFormat="1" applyFont="1" applyBorder="1"/>
    <xf numFmtId="0" fontId="0" fillId="2" borderId="7" xfId="0" applyFill="1" applyBorder="1" applyAlignment="1">
      <alignment horizontal="center"/>
    </xf>
    <xf numFmtId="164" fontId="0" fillId="2" borderId="7" xfId="1" applyNumberFormat="1" applyFont="1" applyFill="1" applyBorder="1"/>
    <xf numFmtId="164" fontId="0" fillId="0" borderId="7" xfId="1" applyNumberFormat="1" applyFont="1" applyFill="1" applyBorder="1"/>
    <xf numFmtId="164" fontId="0" fillId="0" borderId="7" xfId="1" applyNumberFormat="1" applyFont="1" applyBorder="1"/>
    <xf numFmtId="0" fontId="2" fillId="3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64" fontId="0" fillId="0" borderId="6" xfId="1" applyNumberFormat="1" applyFont="1" applyBorder="1"/>
    <xf numFmtId="0" fontId="2" fillId="2" borderId="7" xfId="0" applyFont="1" applyFill="1" applyBorder="1"/>
    <xf numFmtId="0" fontId="0" fillId="2" borderId="7" xfId="0" applyFill="1" applyBorder="1"/>
    <xf numFmtId="0" fontId="2" fillId="5" borderId="7" xfId="0" applyFont="1" applyFill="1" applyBorder="1"/>
    <xf numFmtId="0" fontId="0" fillId="5" borderId="7" xfId="0" applyFill="1" applyBorder="1"/>
    <xf numFmtId="164" fontId="0" fillId="5" borderId="7" xfId="1" applyNumberFormat="1" applyFont="1" applyFill="1" applyBorder="1"/>
    <xf numFmtId="0" fontId="0" fillId="5" borderId="7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0" borderId="7" xfId="0" applyFont="1" applyBorder="1"/>
    <xf numFmtId="0" fontId="0" fillId="0" borderId="7" xfId="0" applyBorder="1" applyAlignment="1">
      <alignment vertical="top"/>
    </xf>
    <xf numFmtId="0" fontId="0" fillId="0" borderId="9" xfId="0" applyBorder="1"/>
    <xf numFmtId="0" fontId="2" fillId="3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2" fillId="6" borderId="6" xfId="1" applyNumberFormat="1" applyFont="1" applyFill="1" applyBorder="1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2" fillId="6" borderId="0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7" xfId="0" applyFill="1" applyBorder="1" applyAlignment="1">
      <alignment horizontal="center"/>
    </xf>
    <xf numFmtId="164" fontId="0" fillId="6" borderId="0" xfId="1" applyNumberFormat="1" applyFont="1" applyFill="1"/>
    <xf numFmtId="164" fontId="0" fillId="6" borderId="7" xfId="1" applyNumberFormat="1" applyFont="1" applyFill="1" applyBorder="1"/>
    <xf numFmtId="164" fontId="2" fillId="6" borderId="1" xfId="1" applyNumberFormat="1" applyFont="1" applyFill="1" applyBorder="1"/>
    <xf numFmtId="0" fontId="0" fillId="0" borderId="0" xfId="0" applyFont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5" fontId="0" fillId="0" borderId="8" xfId="1" applyNumberFormat="1" applyFont="1" applyBorder="1" applyAlignment="1">
      <alignment vertical="center"/>
    </xf>
    <xf numFmtId="165" fontId="0" fillId="0" borderId="1" xfId="1" applyNumberFormat="1" applyFont="1" applyBorder="1"/>
    <xf numFmtId="165" fontId="0" fillId="0" borderId="0" xfId="1" applyNumberFormat="1" applyFont="1" applyBorder="1" applyAlignment="1">
      <alignment vertical="center"/>
    </xf>
    <xf numFmtId="164" fontId="0" fillId="0" borderId="0" xfId="1" applyNumberFormat="1" applyFont="1" applyBorder="1"/>
    <xf numFmtId="164" fontId="11" fillId="0" borderId="0" xfId="1" applyNumberFormat="1" applyFont="1" applyBorder="1"/>
    <xf numFmtId="165" fontId="0" fillId="0" borderId="1" xfId="1" applyNumberFormat="1" applyFont="1" applyBorder="1" applyAlignment="1">
      <alignment vertical="center"/>
    </xf>
    <xf numFmtId="164" fontId="11" fillId="0" borderId="1" xfId="1" applyNumberFormat="1" applyFont="1" applyBorder="1"/>
    <xf numFmtId="0" fontId="6" fillId="7" borderId="0" xfId="0" applyFont="1" applyFill="1" applyBorder="1"/>
    <xf numFmtId="0" fontId="6" fillId="7" borderId="5" xfId="0" applyFont="1" applyFill="1" applyBorder="1"/>
    <xf numFmtId="0" fontId="0" fillId="7" borderId="0" xfId="0" applyFill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7" xfId="0" applyFill="1" applyBorder="1"/>
    <xf numFmtId="0" fontId="10" fillId="0" borderId="7" xfId="0" applyFont="1" applyBorder="1"/>
    <xf numFmtId="0" fontId="0" fillId="0" borderId="7" xfId="0" applyBorder="1" applyAlignment="1">
      <alignment vertical="center"/>
    </xf>
    <xf numFmtId="0" fontId="2" fillId="0" borderId="9" xfId="0" quotePrefix="1" applyFont="1" applyBorder="1" applyAlignment="1">
      <alignment vertical="top" wrapText="1"/>
    </xf>
    <xf numFmtId="0" fontId="2" fillId="0" borderId="8" xfId="0" applyFont="1" applyBorder="1"/>
    <xf numFmtId="0" fontId="0" fillId="0" borderId="6" xfId="0" applyBorder="1" applyAlignment="1">
      <alignment horizontal="center"/>
    </xf>
    <xf numFmtId="164" fontId="0" fillId="6" borderId="6" xfId="1" applyNumberFormat="1" applyFont="1" applyFill="1" applyBorder="1"/>
    <xf numFmtId="164" fontId="0" fillId="6" borderId="1" xfId="1" applyNumberFormat="1" applyFont="1" applyFill="1" applyBorder="1"/>
    <xf numFmtId="0" fontId="2" fillId="0" borderId="1" xfId="0" applyFont="1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left"/>
    </xf>
    <xf numFmtId="164" fontId="0" fillId="0" borderId="0" xfId="1" applyNumberFormat="1" applyFont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2" fillId="6" borderId="2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0" fillId="3" borderId="1" xfId="0" applyFill="1" applyBorder="1"/>
    <xf numFmtId="164" fontId="11" fillId="2" borderId="1" xfId="1" applyNumberFormat="1" applyFont="1" applyFill="1" applyBorder="1"/>
    <xf numFmtId="164" fontId="11" fillId="3" borderId="1" xfId="1" applyNumberFormat="1" applyFont="1" applyFill="1" applyBorder="1"/>
    <xf numFmtId="166" fontId="0" fillId="3" borderId="1" xfId="0" applyNumberFormat="1" applyFill="1" applyBorder="1"/>
    <xf numFmtId="164" fontId="2" fillId="3" borderId="1" xfId="1" applyNumberFormat="1" applyFont="1" applyFill="1" applyBorder="1"/>
    <xf numFmtId="0" fontId="2" fillId="2" borderId="5" xfId="0" applyFont="1" applyFill="1" applyBorder="1" applyAlignment="1">
      <alignment horizontal="center"/>
    </xf>
    <xf numFmtId="165" fontId="0" fillId="3" borderId="8" xfId="1" applyNumberFormat="1" applyFont="1" applyFill="1" applyBorder="1" applyAlignment="1">
      <alignment vertical="center"/>
    </xf>
    <xf numFmtId="166" fontId="0" fillId="2" borderId="1" xfId="0" applyNumberFormat="1" applyFill="1" applyBorder="1"/>
    <xf numFmtId="165" fontId="0" fillId="2" borderId="1" xfId="1" applyNumberFormat="1" applyFont="1" applyFill="1" applyBorder="1"/>
    <xf numFmtId="165" fontId="12" fillId="2" borderId="1" xfId="1" applyNumberFormat="1" applyFont="1" applyFill="1" applyBorder="1"/>
    <xf numFmtId="0" fontId="2" fillId="6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5" fontId="0" fillId="2" borderId="1" xfId="0" applyNumberFormat="1" applyFill="1" applyBorder="1"/>
    <xf numFmtId="164" fontId="0" fillId="3" borderId="1" xfId="0" applyNumberFormat="1" applyFill="1" applyBorder="1"/>
    <xf numFmtId="0" fontId="13" fillId="2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164" fontId="13" fillId="2" borderId="1" xfId="1" applyNumberFormat="1" applyFont="1" applyFill="1" applyBorder="1"/>
    <xf numFmtId="164" fontId="12" fillId="0" borderId="7" xfId="1" applyNumberFormat="1" applyFont="1" applyBorder="1"/>
    <xf numFmtId="164" fontId="12" fillId="6" borderId="1" xfId="1" applyNumberFormat="1" applyFont="1" applyFill="1" applyBorder="1"/>
    <xf numFmtId="0" fontId="13" fillId="2" borderId="1" xfId="0" applyFont="1" applyFill="1" applyBorder="1" applyAlignment="1">
      <alignment horizontal="center" vertical="center"/>
    </xf>
    <xf numFmtId="164" fontId="2" fillId="0" borderId="6" xfId="1" applyNumberFormat="1" applyFont="1" applyBorder="1" applyAlignment="1">
      <alignment vertic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164" fontId="2" fillId="0" borderId="0" xfId="1" applyNumberFormat="1" applyFont="1" applyBorder="1"/>
    <xf numFmtId="0" fontId="0" fillId="2" borderId="7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4" fontId="11" fillId="0" borderId="0" xfId="1" applyNumberFormat="1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 vertical="center"/>
    </xf>
    <xf numFmtId="2" fontId="9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0" fillId="0" borderId="7" xfId="0" quotePrefix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2" xfId="0" quotePrefix="1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0" fontId="0" fillId="7" borderId="7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2" fillId="2" borderId="7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164" fontId="1" fillId="0" borderId="1" xfId="1" applyNumberFormat="1" applyFont="1" applyBorder="1"/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5" xfId="0" applyFont="1" applyFill="1" applyBorder="1"/>
    <xf numFmtId="0" fontId="2" fillId="0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13" fillId="3" borderId="5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43" fontId="0" fillId="0" borderId="0" xfId="1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43" fontId="0" fillId="0" borderId="0" xfId="0" applyNumberFormat="1" applyBorder="1"/>
    <xf numFmtId="164" fontId="2" fillId="0" borderId="11" xfId="1" applyNumberFormat="1" applyFont="1" applyBorder="1"/>
    <xf numFmtId="0" fontId="2" fillId="0" borderId="12" xfId="0" applyFont="1" applyBorder="1"/>
    <xf numFmtId="164" fontId="2" fillId="0" borderId="10" xfId="1" applyNumberFormat="1" applyFont="1" applyBorder="1"/>
    <xf numFmtId="164" fontId="2" fillId="0" borderId="13" xfId="1" applyNumberFormat="1" applyFont="1" applyBorder="1"/>
    <xf numFmtId="164" fontId="2" fillId="0" borderId="5" xfId="1" applyNumberFormat="1" applyFont="1" applyBorder="1"/>
    <xf numFmtId="0" fontId="2" fillId="0" borderId="14" xfId="0" applyFont="1" applyBorder="1"/>
    <xf numFmtId="164" fontId="2" fillId="0" borderId="15" xfId="1" applyNumberFormat="1" applyFont="1" applyBorder="1"/>
    <xf numFmtId="164" fontId="2" fillId="0" borderId="2" xfId="1" applyNumberFormat="1" applyFont="1" applyBorder="1"/>
    <xf numFmtId="164" fontId="2" fillId="0" borderId="7" xfId="1" applyNumberFormat="1" applyFont="1" applyBorder="1"/>
    <xf numFmtId="164" fontId="2" fillId="0" borderId="9" xfId="1" applyNumberFormat="1" applyFont="1" applyBorder="1"/>
    <xf numFmtId="0" fontId="3" fillId="0" borderId="0" xfId="0" applyFont="1" applyBorder="1"/>
    <xf numFmtId="164" fontId="2" fillId="0" borderId="0" xfId="0" applyNumberFormat="1" applyFont="1" applyBorder="1"/>
    <xf numFmtId="0" fontId="0" fillId="8" borderId="1" xfId="0" applyFill="1" applyBorder="1"/>
    <xf numFmtId="0" fontId="2" fillId="8" borderId="1" xfId="0" applyFont="1" applyFill="1" applyBorder="1" applyAlignment="1">
      <alignment horizontal="left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4" xfId="0" applyBorder="1" applyAlignment="1">
      <alignment horizontal="left"/>
    </xf>
    <xf numFmtId="164" fontId="0" fillId="0" borderId="5" xfId="1" applyNumberFormat="1" applyFont="1" applyBorder="1"/>
    <xf numFmtId="164" fontId="0" fillId="0" borderId="3" xfId="1" applyNumberFormat="1" applyFont="1" applyBorder="1"/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7" borderId="1" xfId="0" applyFont="1" applyFill="1" applyBorder="1"/>
    <xf numFmtId="164" fontId="2" fillId="7" borderId="1" xfId="0" applyNumberFormat="1" applyFont="1" applyFill="1" applyBorder="1"/>
    <xf numFmtId="0" fontId="0" fillId="0" borderId="2" xfId="0" quotePrefix="1" applyFont="1" applyBorder="1" applyAlignment="1">
      <alignment horizontal="left" vertical="top" wrapText="1"/>
    </xf>
    <xf numFmtId="0" fontId="0" fillId="0" borderId="9" xfId="0" quotePrefix="1" applyFont="1" applyBorder="1" applyAlignment="1">
      <alignment horizontal="left" vertical="top" wrapText="1"/>
    </xf>
    <xf numFmtId="0" fontId="0" fillId="0" borderId="9" xfId="0" quotePrefix="1" applyFont="1" applyBorder="1" applyAlignment="1">
      <alignment vertical="top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workbookViewId="0">
      <selection activeCell="K32" sqref="K32"/>
    </sheetView>
  </sheetViews>
  <sheetFormatPr baseColWidth="10" defaultRowHeight="12.75" x14ac:dyDescent="0.2"/>
  <cols>
    <col min="1" max="1" width="45.42578125" customWidth="1"/>
    <col min="2" max="2" width="4.85546875" customWidth="1"/>
    <col min="3" max="3" width="7.5703125" customWidth="1"/>
    <col min="4" max="7" width="8.7109375" customWidth="1"/>
    <col min="8" max="8" width="9.7109375" customWidth="1"/>
    <col min="9" max="9" width="9" customWidth="1"/>
  </cols>
  <sheetData>
    <row r="1" spans="1:9" ht="15.75" x14ac:dyDescent="0.25">
      <c r="A1" s="1" t="s">
        <v>0</v>
      </c>
      <c r="B1" s="1"/>
      <c r="C1" s="1"/>
    </row>
    <row r="2" spans="1:9" ht="18" x14ac:dyDescent="0.25">
      <c r="A2" s="2" t="s">
        <v>1</v>
      </c>
      <c r="B2" s="2"/>
      <c r="C2" s="2"/>
    </row>
    <row r="3" spans="1:9" ht="15.75" x14ac:dyDescent="0.25">
      <c r="A3" s="1" t="s">
        <v>78</v>
      </c>
      <c r="B3" s="1"/>
      <c r="C3" s="1"/>
      <c r="G3" s="232" t="s">
        <v>306</v>
      </c>
      <c r="H3" s="232"/>
      <c r="I3" s="232"/>
    </row>
    <row r="5" spans="1:9" ht="15" x14ac:dyDescent="0.25">
      <c r="A5" s="6" t="s">
        <v>79</v>
      </c>
      <c r="B5" s="13"/>
      <c r="C5" s="14"/>
      <c r="D5" s="229" t="s">
        <v>80</v>
      </c>
      <c r="E5" s="230"/>
      <c r="F5" s="230"/>
      <c r="G5" s="230"/>
      <c r="H5" s="230"/>
      <c r="I5" s="231"/>
    </row>
    <row r="6" spans="1:9" x14ac:dyDescent="0.2">
      <c r="A6" s="10"/>
      <c r="B6" s="15" t="s">
        <v>100</v>
      </c>
      <c r="C6" s="15" t="s">
        <v>99</v>
      </c>
      <c r="D6" s="15" t="s">
        <v>5</v>
      </c>
      <c r="E6" s="15" t="s">
        <v>6</v>
      </c>
      <c r="F6" s="15" t="s">
        <v>81</v>
      </c>
      <c r="G6" s="15" t="s">
        <v>82</v>
      </c>
      <c r="H6" s="225" t="s">
        <v>83</v>
      </c>
      <c r="I6" s="224" t="s">
        <v>315</v>
      </c>
    </row>
    <row r="7" spans="1:9" x14ac:dyDescent="0.2">
      <c r="A7" s="163" t="s">
        <v>84</v>
      </c>
      <c r="B7" s="163"/>
      <c r="C7" s="163"/>
      <c r="D7" s="18">
        <f>D8+D9</f>
        <v>20000</v>
      </c>
      <c r="E7" s="18">
        <f t="shared" ref="E7:H7" si="0">E8+E9</f>
        <v>20000</v>
      </c>
      <c r="F7" s="18">
        <f t="shared" si="0"/>
        <v>3000</v>
      </c>
      <c r="G7" s="18">
        <f t="shared" si="0"/>
        <v>2000</v>
      </c>
      <c r="H7" s="18">
        <f t="shared" si="0"/>
        <v>45000</v>
      </c>
      <c r="I7" s="17"/>
    </row>
    <row r="8" spans="1:9" x14ac:dyDescent="0.2">
      <c r="A8" s="165" t="s">
        <v>116</v>
      </c>
      <c r="B8" s="19"/>
      <c r="C8" s="20"/>
      <c r="D8" s="21">
        <v>12000</v>
      </c>
      <c r="E8" s="21">
        <v>12000</v>
      </c>
      <c r="F8" s="21">
        <v>3000</v>
      </c>
      <c r="G8" s="21">
        <v>2000</v>
      </c>
      <c r="H8" s="21">
        <f>SUM(D8:G8)</f>
        <v>29000</v>
      </c>
      <c r="I8" s="17"/>
    </row>
    <row r="9" spans="1:9" x14ac:dyDescent="0.2">
      <c r="A9" s="165" t="s">
        <v>318</v>
      </c>
      <c r="B9" s="19"/>
      <c r="C9" s="20"/>
      <c r="D9" s="21">
        <v>8000</v>
      </c>
      <c r="E9" s="21">
        <v>8000</v>
      </c>
      <c r="F9" s="21"/>
      <c r="G9" s="21"/>
      <c r="H9" s="21">
        <f t="shared" ref="H9:H55" si="1">SUM(D9:G9)</f>
        <v>16000</v>
      </c>
      <c r="I9" s="17"/>
    </row>
    <row r="10" spans="1:9" x14ac:dyDescent="0.2">
      <c r="A10" s="226"/>
      <c r="B10" s="124"/>
      <c r="C10" s="125"/>
      <c r="D10" s="103"/>
      <c r="E10" s="103"/>
      <c r="F10" s="103"/>
      <c r="G10" s="103"/>
      <c r="H10" s="227"/>
      <c r="I10" s="75"/>
    </row>
    <row r="11" spans="1:9" x14ac:dyDescent="0.2">
      <c r="A11" s="163" t="s">
        <v>86</v>
      </c>
      <c r="B11" s="164"/>
      <c r="C11" s="22"/>
      <c r="D11" s="23">
        <f t="shared" ref="D11:G11" si="2">D12+D13+D14</f>
        <v>3000</v>
      </c>
      <c r="E11" s="23">
        <f t="shared" si="2"/>
        <v>0</v>
      </c>
      <c r="F11" s="23">
        <f t="shared" si="2"/>
        <v>0</v>
      </c>
      <c r="G11" s="23">
        <f t="shared" si="2"/>
        <v>15000</v>
      </c>
      <c r="H11" s="23">
        <f>H12+H13+H14</f>
        <v>18000</v>
      </c>
      <c r="I11" s="17"/>
    </row>
    <row r="12" spans="1:9" x14ac:dyDescent="0.2">
      <c r="A12" s="165" t="s">
        <v>85</v>
      </c>
      <c r="B12" s="19"/>
      <c r="C12" s="20"/>
      <c r="D12" s="21"/>
      <c r="E12" s="21"/>
      <c r="F12" s="21"/>
      <c r="G12" s="21">
        <v>15000</v>
      </c>
      <c r="H12" s="21">
        <f t="shared" si="1"/>
        <v>15000</v>
      </c>
      <c r="I12" s="17"/>
    </row>
    <row r="13" spans="1:9" x14ac:dyDescent="0.2">
      <c r="A13" s="165" t="s">
        <v>87</v>
      </c>
      <c r="B13" s="19"/>
      <c r="C13" s="20"/>
      <c r="D13" s="21">
        <v>3000</v>
      </c>
      <c r="E13" s="21"/>
      <c r="F13" s="21"/>
      <c r="G13" s="21"/>
      <c r="H13" s="21">
        <f t="shared" si="1"/>
        <v>3000</v>
      </c>
      <c r="I13" s="17"/>
    </row>
    <row r="14" spans="1:9" x14ac:dyDescent="0.2">
      <c r="A14" s="165" t="s">
        <v>111</v>
      </c>
      <c r="B14" s="19"/>
      <c r="C14" s="20"/>
      <c r="D14" s="21"/>
      <c r="E14" s="21"/>
      <c r="F14" s="21"/>
      <c r="G14" s="21"/>
      <c r="H14" s="21">
        <f t="shared" si="1"/>
        <v>0</v>
      </c>
      <c r="I14" s="17"/>
    </row>
    <row r="15" spans="1:9" x14ac:dyDescent="0.2">
      <c r="A15" s="226" t="s">
        <v>88</v>
      </c>
      <c r="B15" s="124"/>
      <c r="C15" s="125"/>
      <c r="D15" s="47"/>
      <c r="E15" s="47"/>
      <c r="F15" s="47"/>
      <c r="G15" s="47"/>
      <c r="H15" s="227"/>
      <c r="I15" s="75"/>
    </row>
    <row r="16" spans="1:9" x14ac:dyDescent="0.2">
      <c r="A16" s="163" t="s">
        <v>308</v>
      </c>
      <c r="B16" s="164"/>
      <c r="C16" s="22"/>
      <c r="D16" s="23">
        <f>SUM(D17:D24)</f>
        <v>56000</v>
      </c>
      <c r="E16" s="23">
        <f>SUM(E17:E24)</f>
        <v>46000</v>
      </c>
      <c r="F16" s="23">
        <f>SUM(F17:F24)</f>
        <v>0</v>
      </c>
      <c r="G16" s="23">
        <f>SUM(G17:G24)</f>
        <v>20000</v>
      </c>
      <c r="H16" s="23">
        <f>SUM(H17:H24)</f>
        <v>122000</v>
      </c>
      <c r="I16" s="17"/>
    </row>
    <row r="17" spans="1:9" x14ac:dyDescent="0.2">
      <c r="A17" s="165" t="s">
        <v>310</v>
      </c>
      <c r="B17" s="19"/>
      <c r="C17" s="20"/>
      <c r="D17" s="24">
        <v>32000</v>
      </c>
      <c r="E17" s="24">
        <v>12000</v>
      </c>
      <c r="F17" s="24"/>
      <c r="G17" s="24"/>
      <c r="H17" s="21">
        <f t="shared" si="1"/>
        <v>44000</v>
      </c>
      <c r="I17" s="17"/>
    </row>
    <row r="18" spans="1:9" x14ac:dyDescent="0.2">
      <c r="A18" s="165" t="s">
        <v>108</v>
      </c>
      <c r="B18" s="19"/>
      <c r="C18" s="20"/>
      <c r="D18" s="24">
        <v>10000</v>
      </c>
      <c r="E18" s="24">
        <v>24000</v>
      </c>
      <c r="F18" s="24"/>
      <c r="G18" s="24"/>
      <c r="H18" s="21">
        <f t="shared" si="1"/>
        <v>34000</v>
      </c>
      <c r="I18" s="17"/>
    </row>
    <row r="19" spans="1:9" x14ac:dyDescent="0.2">
      <c r="A19" s="165" t="s">
        <v>309</v>
      </c>
      <c r="B19" s="19"/>
      <c r="C19" s="20"/>
      <c r="D19" s="24">
        <v>4000</v>
      </c>
      <c r="E19" s="24"/>
      <c r="F19" s="24"/>
      <c r="G19" s="24">
        <v>20000</v>
      </c>
      <c r="H19" s="21">
        <f t="shared" si="1"/>
        <v>24000</v>
      </c>
      <c r="I19" s="17"/>
    </row>
    <row r="20" spans="1:9" x14ac:dyDescent="0.2">
      <c r="A20" s="165" t="s">
        <v>314</v>
      </c>
      <c r="B20" s="190"/>
      <c r="C20" s="191"/>
      <c r="D20" s="221"/>
      <c r="E20" s="221"/>
      <c r="F20" s="221"/>
      <c r="G20" s="221"/>
      <c r="H20" s="221">
        <f t="shared" si="1"/>
        <v>0</v>
      </c>
      <c r="I20" s="17"/>
    </row>
    <row r="21" spans="1:9" x14ac:dyDescent="0.2">
      <c r="A21" s="192" t="s">
        <v>115</v>
      </c>
      <c r="B21" s="19"/>
      <c r="C21" s="20"/>
      <c r="D21" s="24"/>
      <c r="E21" s="24"/>
      <c r="F21" s="24"/>
      <c r="G21" s="24"/>
      <c r="H21" s="21">
        <f t="shared" si="1"/>
        <v>0</v>
      </c>
      <c r="I21" s="221"/>
    </row>
    <row r="22" spans="1:9" x14ac:dyDescent="0.2">
      <c r="A22" s="165" t="s">
        <v>112</v>
      </c>
      <c r="B22" s="19"/>
      <c r="C22" s="20"/>
      <c r="D22" s="24"/>
      <c r="E22" s="24"/>
      <c r="F22" s="24"/>
      <c r="G22" s="24"/>
      <c r="H22" s="21">
        <f t="shared" si="1"/>
        <v>0</v>
      </c>
      <c r="I22" s="17"/>
    </row>
    <row r="23" spans="1:9" x14ac:dyDescent="0.2">
      <c r="A23" s="192" t="s">
        <v>89</v>
      </c>
      <c r="B23" s="19"/>
      <c r="C23" s="20"/>
      <c r="D23" s="24"/>
      <c r="E23" s="24"/>
      <c r="F23" s="24"/>
      <c r="G23" s="24"/>
      <c r="H23" s="21">
        <f t="shared" si="1"/>
        <v>0</v>
      </c>
      <c r="I23" s="221"/>
    </row>
    <row r="24" spans="1:9" x14ac:dyDescent="0.2">
      <c r="A24" s="193" t="s">
        <v>347</v>
      </c>
      <c r="B24" s="19"/>
      <c r="C24" s="20"/>
      <c r="D24" s="24">
        <v>10000</v>
      </c>
      <c r="E24" s="24">
        <v>10000</v>
      </c>
      <c r="F24" s="24"/>
      <c r="G24" s="24"/>
      <c r="H24" s="21">
        <f t="shared" si="1"/>
        <v>20000</v>
      </c>
      <c r="I24" s="223"/>
    </row>
    <row r="25" spans="1:9" x14ac:dyDescent="0.2">
      <c r="A25" s="226"/>
      <c r="B25" s="124"/>
      <c r="C25" s="125"/>
      <c r="D25" s="47"/>
      <c r="E25" s="47"/>
      <c r="F25" s="47"/>
      <c r="G25" s="47"/>
      <c r="H25" s="227"/>
      <c r="I25" s="75"/>
    </row>
    <row r="26" spans="1:9" x14ac:dyDescent="0.2">
      <c r="A26" s="163" t="s">
        <v>90</v>
      </c>
      <c r="B26" s="164"/>
      <c r="C26" s="22"/>
      <c r="D26" s="23">
        <f>SUM(D27:D38)</f>
        <v>253600</v>
      </c>
      <c r="E26" s="23">
        <f>SUM(E27:E38)</f>
        <v>180800</v>
      </c>
      <c r="F26" s="23">
        <f>SUM(F27:F38)</f>
        <v>0</v>
      </c>
      <c r="G26" s="23">
        <f>SUM(G27:G38)</f>
        <v>6400</v>
      </c>
      <c r="H26" s="23">
        <f>SUM(H27:H38)</f>
        <v>440800</v>
      </c>
      <c r="I26" s="17"/>
    </row>
    <row r="27" spans="1:9" x14ac:dyDescent="0.2">
      <c r="A27" s="163" t="s">
        <v>322</v>
      </c>
      <c r="B27" s="164"/>
      <c r="C27" s="22"/>
      <c r="D27" s="195">
        <v>24000</v>
      </c>
      <c r="E27" s="195">
        <v>44000</v>
      </c>
      <c r="F27" s="195">
        <v>0</v>
      </c>
      <c r="G27" s="195">
        <v>0</v>
      </c>
      <c r="H27" s="21">
        <f t="shared" si="1"/>
        <v>68000</v>
      </c>
      <c r="I27" s="17"/>
    </row>
    <row r="28" spans="1:9" x14ac:dyDescent="0.2">
      <c r="A28" s="222" t="s">
        <v>349</v>
      </c>
      <c r="B28" s="164"/>
      <c r="C28" s="22"/>
      <c r="D28" s="195">
        <f>'T-U'!J32*80</f>
        <v>4800</v>
      </c>
      <c r="E28" s="195"/>
      <c r="F28" s="195"/>
      <c r="G28" s="195"/>
      <c r="H28" s="21">
        <f t="shared" si="1"/>
        <v>4800</v>
      </c>
      <c r="I28" s="221"/>
    </row>
    <row r="29" spans="1:9" x14ac:dyDescent="0.2">
      <c r="A29" s="192" t="s">
        <v>348</v>
      </c>
      <c r="B29" s="164"/>
      <c r="C29" s="22"/>
      <c r="D29" s="195"/>
      <c r="E29" s="195">
        <f>'T-U'!J35*80</f>
        <v>52000</v>
      </c>
      <c r="F29" s="195"/>
      <c r="G29" s="195"/>
      <c r="H29" s="21">
        <f t="shared" si="1"/>
        <v>52000</v>
      </c>
      <c r="I29" s="221"/>
    </row>
    <row r="30" spans="1:9" x14ac:dyDescent="0.2">
      <c r="A30" s="165" t="s">
        <v>323</v>
      </c>
      <c r="B30" s="164"/>
      <c r="C30" s="22"/>
      <c r="D30" s="195"/>
      <c r="E30" s="195">
        <f>'T-U'!J41*80</f>
        <v>12000</v>
      </c>
      <c r="F30" s="195"/>
      <c r="G30" s="195"/>
      <c r="H30" s="21">
        <f t="shared" si="1"/>
        <v>12000</v>
      </c>
      <c r="I30" s="17"/>
    </row>
    <row r="31" spans="1:9" x14ac:dyDescent="0.2">
      <c r="A31" s="165" t="s">
        <v>92</v>
      </c>
      <c r="B31" s="19"/>
      <c r="C31" s="20"/>
      <c r="D31" s="21"/>
      <c r="E31" s="21">
        <f>'T-U'!J44*80</f>
        <v>52000</v>
      </c>
      <c r="F31" s="21"/>
      <c r="G31" s="21"/>
      <c r="H31" s="21">
        <f t="shared" si="1"/>
        <v>52000</v>
      </c>
      <c r="I31" s="17"/>
    </row>
    <row r="32" spans="1:9" x14ac:dyDescent="0.2">
      <c r="A32" s="165" t="s">
        <v>113</v>
      </c>
      <c r="B32" s="19"/>
      <c r="C32" s="20"/>
      <c r="D32" s="21">
        <f>'T-U'!F50*80</f>
        <v>95200</v>
      </c>
      <c r="E32" s="21">
        <v>0</v>
      </c>
      <c r="F32" s="21">
        <v>0</v>
      </c>
      <c r="G32" s="21">
        <f>'T-U'!I51*80</f>
        <v>6400</v>
      </c>
      <c r="H32" s="21">
        <f t="shared" si="1"/>
        <v>101600</v>
      </c>
      <c r="I32" s="17"/>
    </row>
    <row r="33" spans="1:19" x14ac:dyDescent="0.2">
      <c r="A33" s="165" t="s">
        <v>350</v>
      </c>
      <c r="B33" s="19"/>
      <c r="C33" s="20"/>
      <c r="D33" s="21">
        <v>0</v>
      </c>
      <c r="E33" s="21">
        <v>0</v>
      </c>
      <c r="F33" s="21">
        <v>0</v>
      </c>
      <c r="G33" s="21">
        <v>0</v>
      </c>
      <c r="H33" s="21">
        <f t="shared" si="1"/>
        <v>0</v>
      </c>
      <c r="I33" s="17"/>
    </row>
    <row r="34" spans="1:19" x14ac:dyDescent="0.2">
      <c r="A34" s="165" t="s">
        <v>109</v>
      </c>
      <c r="B34" s="19"/>
      <c r="C34" s="20"/>
      <c r="D34" s="21"/>
      <c r="E34" s="21">
        <f>'T-U'!J56*80</f>
        <v>10400</v>
      </c>
      <c r="F34" s="21"/>
      <c r="G34" s="21"/>
      <c r="H34" s="21">
        <f t="shared" si="1"/>
        <v>10400</v>
      </c>
      <c r="I34" s="17"/>
    </row>
    <row r="35" spans="1:19" x14ac:dyDescent="0.2">
      <c r="A35" s="165" t="s">
        <v>110</v>
      </c>
      <c r="B35" s="19"/>
      <c r="C35" s="20"/>
      <c r="D35" s="21">
        <f>('T-U'!J60+'T-U'!J64)*80</f>
        <v>37600</v>
      </c>
      <c r="E35" s="21"/>
      <c r="F35" s="21"/>
      <c r="G35" s="21"/>
      <c r="H35" s="21">
        <f t="shared" si="1"/>
        <v>37600</v>
      </c>
      <c r="I35" s="17"/>
    </row>
    <row r="36" spans="1:19" x14ac:dyDescent="0.2">
      <c r="A36" s="165" t="s">
        <v>324</v>
      </c>
      <c r="B36" s="19"/>
      <c r="C36" s="20"/>
      <c r="D36" s="21"/>
      <c r="E36" s="21">
        <f>'T-U'!J68*80</f>
        <v>10400</v>
      </c>
      <c r="F36" s="21"/>
      <c r="G36" s="21"/>
      <c r="H36" s="21">
        <f t="shared" si="1"/>
        <v>10400</v>
      </c>
      <c r="I36" s="17"/>
    </row>
    <row r="37" spans="1:19" x14ac:dyDescent="0.2">
      <c r="A37" s="165" t="s">
        <v>101</v>
      </c>
      <c r="B37" s="19">
        <v>12</v>
      </c>
      <c r="C37" s="20">
        <v>3000</v>
      </c>
      <c r="D37" s="21">
        <f>B37*C37</f>
        <v>36000</v>
      </c>
      <c r="E37" s="21"/>
      <c r="F37" s="21"/>
      <c r="G37" s="21"/>
      <c r="H37" s="21">
        <f t="shared" si="1"/>
        <v>36000</v>
      </c>
      <c r="I37" s="17"/>
    </row>
    <row r="38" spans="1:19" x14ac:dyDescent="0.2">
      <c r="A38" s="165" t="s">
        <v>102</v>
      </c>
      <c r="B38" s="19">
        <v>14</v>
      </c>
      <c r="C38" s="20">
        <v>4000</v>
      </c>
      <c r="D38" s="21">
        <f>B38*C38</f>
        <v>56000</v>
      </c>
      <c r="E38" s="21"/>
      <c r="F38" s="21"/>
      <c r="G38" s="21"/>
      <c r="H38" s="21">
        <f t="shared" si="1"/>
        <v>56000</v>
      </c>
      <c r="I38" s="17"/>
    </row>
    <row r="39" spans="1:19" x14ac:dyDescent="0.2">
      <c r="A39" s="226"/>
      <c r="B39" s="124"/>
      <c r="C39" s="125"/>
      <c r="D39" s="103"/>
      <c r="E39" s="103"/>
      <c r="F39" s="103"/>
      <c r="G39" s="103"/>
      <c r="H39" s="227"/>
      <c r="I39" s="75"/>
    </row>
    <row r="40" spans="1:19" x14ac:dyDescent="0.2">
      <c r="A40" s="226"/>
      <c r="B40" s="124"/>
      <c r="C40" s="125"/>
      <c r="D40" s="103"/>
      <c r="E40" s="103"/>
      <c r="F40" s="103"/>
      <c r="G40" s="103"/>
      <c r="H40" s="227"/>
      <c r="I40" s="75"/>
    </row>
    <row r="41" spans="1:19" x14ac:dyDescent="0.2">
      <c r="A41" s="163" t="s">
        <v>91</v>
      </c>
      <c r="B41" s="164"/>
      <c r="C41" s="22"/>
      <c r="D41" s="23">
        <f>SUM(D42:D47)</f>
        <v>157600</v>
      </c>
      <c r="E41" s="23">
        <f>SUM(E42:E47)</f>
        <v>78800</v>
      </c>
      <c r="F41" s="23">
        <f t="shared" ref="F41:H41" si="3">SUM(F42:F47)</f>
        <v>0</v>
      </c>
      <c r="G41" s="23">
        <f t="shared" si="3"/>
        <v>0</v>
      </c>
      <c r="H41" s="23">
        <f t="shared" si="3"/>
        <v>236400</v>
      </c>
      <c r="I41" s="17"/>
    </row>
    <row r="42" spans="1:19" x14ac:dyDescent="0.2">
      <c r="A42" s="165" t="s">
        <v>103</v>
      </c>
      <c r="B42" s="19">
        <v>3</v>
      </c>
      <c r="C42" s="20">
        <v>12500</v>
      </c>
      <c r="D42" s="21">
        <f>K!F100*80</f>
        <v>37600</v>
      </c>
      <c r="E42" s="21"/>
      <c r="F42" s="21"/>
      <c r="G42" s="21"/>
      <c r="H42" s="21">
        <f t="shared" si="1"/>
        <v>37600</v>
      </c>
      <c r="I42" s="17"/>
      <c r="L42" s="123"/>
      <c r="M42" s="124"/>
      <c r="N42" s="125"/>
      <c r="O42" s="126"/>
      <c r="P42" s="126"/>
      <c r="Q42" s="126"/>
      <c r="R42" s="126"/>
      <c r="S42" s="103"/>
    </row>
    <row r="43" spans="1:19" x14ac:dyDescent="0.2">
      <c r="A43" s="165" t="s">
        <v>104</v>
      </c>
      <c r="B43" s="19">
        <v>4</v>
      </c>
      <c r="C43" s="20">
        <v>9400</v>
      </c>
      <c r="D43" s="21"/>
      <c r="E43" s="21">
        <f>K!G102*80</f>
        <v>37600</v>
      </c>
      <c r="F43" s="21"/>
      <c r="G43" s="21"/>
      <c r="H43" s="21">
        <f t="shared" si="1"/>
        <v>37600</v>
      </c>
      <c r="I43" s="17"/>
    </row>
    <row r="44" spans="1:19" x14ac:dyDescent="0.2">
      <c r="A44" s="165" t="s">
        <v>104</v>
      </c>
      <c r="B44" s="19">
        <v>9</v>
      </c>
      <c r="C44" s="20">
        <v>5800</v>
      </c>
      <c r="D44" s="21">
        <f>K!F101*80</f>
        <v>52400</v>
      </c>
      <c r="E44" s="21"/>
      <c r="F44" s="21"/>
      <c r="G44" s="21"/>
      <c r="H44" s="21">
        <f t="shared" si="1"/>
        <v>52400</v>
      </c>
      <c r="I44" s="17"/>
    </row>
    <row r="45" spans="1:19" x14ac:dyDescent="0.2">
      <c r="A45" s="165" t="s">
        <v>105</v>
      </c>
      <c r="B45" s="19">
        <v>11</v>
      </c>
      <c r="C45" s="20">
        <v>3800</v>
      </c>
      <c r="D45" s="21">
        <f>K!F103*80</f>
        <v>41600</v>
      </c>
      <c r="E45" s="21"/>
      <c r="F45" s="21"/>
      <c r="G45" s="21"/>
      <c r="H45" s="21">
        <f t="shared" si="1"/>
        <v>41600</v>
      </c>
      <c r="I45" s="17"/>
    </row>
    <row r="46" spans="1:19" x14ac:dyDescent="0.2">
      <c r="A46" s="165" t="s">
        <v>106</v>
      </c>
      <c r="B46" s="19">
        <v>14</v>
      </c>
      <c r="C46" s="20">
        <v>2000</v>
      </c>
      <c r="D46" s="21"/>
      <c r="E46" s="21">
        <f>K!G104*80</f>
        <v>28400</v>
      </c>
      <c r="F46" s="21"/>
      <c r="G46" s="21"/>
      <c r="H46" s="21">
        <f t="shared" si="1"/>
        <v>28400</v>
      </c>
      <c r="I46" s="17"/>
    </row>
    <row r="47" spans="1:19" x14ac:dyDescent="0.2">
      <c r="A47" s="165" t="s">
        <v>344</v>
      </c>
      <c r="B47" s="19"/>
      <c r="C47" s="20"/>
      <c r="D47" s="21">
        <f>K!F105*80</f>
        <v>26000</v>
      </c>
      <c r="E47" s="21">
        <f>K!G105*80</f>
        <v>12800</v>
      </c>
      <c r="F47" s="21"/>
      <c r="G47" s="21"/>
      <c r="H47" s="21">
        <f t="shared" si="1"/>
        <v>38800</v>
      </c>
      <c r="I47" s="17"/>
    </row>
    <row r="48" spans="1:19" x14ac:dyDescent="0.2">
      <c r="A48" s="226"/>
      <c r="B48" s="124"/>
      <c r="C48" s="125"/>
      <c r="D48" s="103"/>
      <c r="E48" s="103"/>
      <c r="F48" s="103"/>
      <c r="G48" s="103"/>
      <c r="H48" s="227"/>
      <c r="I48" s="75"/>
    </row>
    <row r="49" spans="1:9" x14ac:dyDescent="0.2">
      <c r="A49" s="163" t="s">
        <v>93</v>
      </c>
      <c r="B49" s="164"/>
      <c r="C49" s="22"/>
      <c r="D49" s="23">
        <f t="shared" ref="D49:G49" si="4">D50</f>
        <v>0</v>
      </c>
      <c r="E49" s="23">
        <f t="shared" si="4"/>
        <v>70800</v>
      </c>
      <c r="F49" s="23">
        <f t="shared" si="4"/>
        <v>0</v>
      </c>
      <c r="G49" s="23">
        <f t="shared" si="4"/>
        <v>0</v>
      </c>
      <c r="H49" s="23">
        <f>H50</f>
        <v>70800</v>
      </c>
      <c r="I49" s="17"/>
    </row>
    <row r="50" spans="1:9" x14ac:dyDescent="0.2">
      <c r="A50" s="165" t="s">
        <v>107</v>
      </c>
      <c r="B50" s="19">
        <v>12</v>
      </c>
      <c r="C50" s="20">
        <v>5900</v>
      </c>
      <c r="D50" s="21"/>
      <c r="E50" s="21">
        <f>'T-G'!H27*80</f>
        <v>70800</v>
      </c>
      <c r="F50" s="21"/>
      <c r="G50" s="21"/>
      <c r="H50" s="21">
        <f t="shared" si="1"/>
        <v>70800</v>
      </c>
      <c r="I50" s="17"/>
    </row>
    <row r="51" spans="1:9" x14ac:dyDescent="0.2">
      <c r="A51" s="226"/>
      <c r="B51" s="124"/>
      <c r="C51" s="125"/>
      <c r="D51" s="103"/>
      <c r="E51" s="103"/>
      <c r="F51" s="103"/>
      <c r="G51" s="103"/>
      <c r="H51" s="227"/>
      <c r="I51" s="75"/>
    </row>
    <row r="52" spans="1:9" x14ac:dyDescent="0.2">
      <c r="A52" s="163" t="s">
        <v>94</v>
      </c>
      <c r="B52" s="164"/>
      <c r="C52" s="22"/>
      <c r="D52" s="23">
        <f t="shared" ref="D52:G52" si="5">D53</f>
        <v>0</v>
      </c>
      <c r="E52" s="23">
        <f t="shared" si="5"/>
        <v>0</v>
      </c>
      <c r="F52" s="23">
        <f t="shared" si="5"/>
        <v>123000</v>
      </c>
      <c r="G52" s="23">
        <f t="shared" si="5"/>
        <v>0</v>
      </c>
      <c r="H52" s="23">
        <f>H53</f>
        <v>123000</v>
      </c>
      <c r="I52" s="17"/>
    </row>
    <row r="53" spans="1:9" x14ac:dyDescent="0.2">
      <c r="A53" s="165" t="s">
        <v>95</v>
      </c>
      <c r="B53" s="19"/>
      <c r="C53" s="20"/>
      <c r="D53" s="21"/>
      <c r="E53" s="21"/>
      <c r="F53" s="21">
        <v>123000</v>
      </c>
      <c r="G53" s="21"/>
      <c r="H53" s="21">
        <f t="shared" si="1"/>
        <v>123000</v>
      </c>
      <c r="I53" s="17"/>
    </row>
    <row r="54" spans="1:9" x14ac:dyDescent="0.2">
      <c r="A54" s="46"/>
      <c r="B54" s="124"/>
      <c r="C54" s="103"/>
      <c r="D54" s="103"/>
      <c r="E54" s="103"/>
      <c r="F54" s="103"/>
      <c r="G54" s="103"/>
      <c r="H54" s="227"/>
      <c r="I54" s="75"/>
    </row>
    <row r="55" spans="1:9" x14ac:dyDescent="0.2">
      <c r="A55" s="25" t="s">
        <v>21</v>
      </c>
      <c r="B55" s="164"/>
      <c r="C55" s="23"/>
      <c r="D55" s="23">
        <v>24000</v>
      </c>
      <c r="E55" s="23">
        <v>4000</v>
      </c>
      <c r="F55" s="21"/>
      <c r="G55" s="21"/>
      <c r="H55" s="23">
        <f t="shared" si="1"/>
        <v>28000</v>
      </c>
      <c r="I55" s="17"/>
    </row>
    <row r="56" spans="1:9" x14ac:dyDescent="0.2">
      <c r="A56" s="46"/>
      <c r="B56" s="124"/>
      <c r="C56" s="103"/>
      <c r="D56" s="103"/>
      <c r="E56" s="103"/>
      <c r="F56" s="103"/>
      <c r="G56" s="103"/>
      <c r="H56" s="227"/>
      <c r="I56" s="75"/>
    </row>
    <row r="57" spans="1:9" x14ac:dyDescent="0.2">
      <c r="A57" s="115" t="s">
        <v>345</v>
      </c>
      <c r="B57" s="116"/>
      <c r="C57" s="67"/>
      <c r="D57" s="67">
        <f>0.1*(D7+D11+D16+D26+D41+D49+D52+D55)</f>
        <v>51420</v>
      </c>
      <c r="E57" s="67">
        <f>0.1*(E7+E11+E16+E26+E41+E49+E52+E55)</f>
        <v>40040</v>
      </c>
      <c r="F57" s="67">
        <f>0.1*(F7+F11+F16+F26+F41+F49+F52+F55)</f>
        <v>12600</v>
      </c>
      <c r="G57" s="67">
        <f>0.1*(G7+G11+G16+G26+G41+G49+G52+G55)</f>
        <v>4340</v>
      </c>
      <c r="H57" s="228">
        <f>0.1*(H7+H11+H16+H26+H41+H49+H52+H55)</f>
        <v>108400</v>
      </c>
      <c r="I57" s="75"/>
    </row>
    <row r="58" spans="1:9" x14ac:dyDescent="0.2">
      <c r="A58" s="46"/>
      <c r="B58" s="124"/>
      <c r="C58" s="103"/>
      <c r="D58" s="103"/>
      <c r="E58" s="103"/>
      <c r="F58" s="103"/>
      <c r="G58" s="103"/>
      <c r="H58" s="213"/>
      <c r="I58" s="75"/>
    </row>
    <row r="59" spans="1:9" ht="15" x14ac:dyDescent="0.25">
      <c r="A59" s="26" t="s">
        <v>97</v>
      </c>
      <c r="B59" s="162"/>
      <c r="C59" s="27"/>
      <c r="D59" s="28">
        <f>D57+D55+D53+D49+D41+D26+D11+D16+D7</f>
        <v>565620</v>
      </c>
      <c r="E59" s="28">
        <f>E57+E55+E53+E49+E41+E26+E11+E16+E7</f>
        <v>440440</v>
      </c>
      <c r="F59" s="28">
        <f>F57+F55+F53+F49+F41+F26+F11+F16+F7</f>
        <v>138600</v>
      </c>
      <c r="G59" s="28">
        <f>G57+G55+G53+G49+G41+G26+G11+G16+G7</f>
        <v>47740</v>
      </c>
      <c r="H59" s="18">
        <f>H57+H55+H53+H49+H41+H26+H11+H16+H7</f>
        <v>1192400</v>
      </c>
      <c r="I59" s="75"/>
    </row>
    <row r="60" spans="1:9" x14ac:dyDescent="0.2">
      <c r="A60" s="46"/>
      <c r="B60" s="47"/>
      <c r="C60" s="103"/>
      <c r="D60" s="103"/>
      <c r="E60" s="103"/>
      <c r="F60" s="103"/>
      <c r="G60" s="103"/>
      <c r="H60" s="213"/>
      <c r="I60" s="75"/>
    </row>
    <row r="61" spans="1:9" x14ac:dyDescent="0.2">
      <c r="A61" s="25" t="s">
        <v>291</v>
      </c>
      <c r="B61" s="25"/>
      <c r="C61" s="23"/>
      <c r="D61" s="21">
        <f>0.8*H61</f>
        <v>95392</v>
      </c>
      <c r="E61" s="21">
        <f>0.2*H61</f>
        <v>23848</v>
      </c>
      <c r="F61" s="21"/>
      <c r="G61" s="21"/>
      <c r="H61" s="18">
        <f>0.1*H59</f>
        <v>119240</v>
      </c>
      <c r="I61" s="75"/>
    </row>
    <row r="62" spans="1:9" x14ac:dyDescent="0.2">
      <c r="A62" s="46"/>
      <c r="B62" s="47"/>
      <c r="C62" s="47"/>
      <c r="D62" s="103"/>
      <c r="E62" s="103"/>
      <c r="F62" s="103"/>
      <c r="G62" s="103"/>
      <c r="H62" s="227"/>
      <c r="I62" s="75"/>
    </row>
    <row r="63" spans="1:9" ht="15" x14ac:dyDescent="0.25">
      <c r="A63" s="233" t="s">
        <v>98</v>
      </c>
      <c r="B63" s="26"/>
      <c r="C63" s="26"/>
      <c r="D63" s="18">
        <f t="shared" ref="D63:G63" si="6">D59+D61</f>
        <v>661012</v>
      </c>
      <c r="E63" s="18">
        <f t="shared" si="6"/>
        <v>464288</v>
      </c>
      <c r="F63" s="18">
        <f t="shared" si="6"/>
        <v>138600</v>
      </c>
      <c r="G63" s="18">
        <f t="shared" si="6"/>
        <v>47740</v>
      </c>
      <c r="H63" s="234">
        <f>H59+H61</f>
        <v>1311640</v>
      </c>
      <c r="I63" s="80"/>
    </row>
    <row r="64" spans="1:9" ht="15" x14ac:dyDescent="0.25">
      <c r="A64" s="219"/>
      <c r="B64" s="219"/>
      <c r="C64" s="219"/>
      <c r="D64" s="220"/>
      <c r="E64" s="220"/>
      <c r="F64" s="220"/>
      <c r="G64" s="220"/>
      <c r="H64" s="220"/>
    </row>
    <row r="65" spans="1:9" ht="15" x14ac:dyDescent="0.25">
      <c r="A65" s="233" t="s">
        <v>346</v>
      </c>
      <c r="B65" s="26"/>
      <c r="C65" s="26"/>
      <c r="D65" s="18"/>
      <c r="E65" s="18"/>
      <c r="F65" s="18"/>
      <c r="G65" s="18"/>
      <c r="H65" s="234">
        <v>1030475</v>
      </c>
      <c r="I65" s="220"/>
    </row>
    <row r="66" spans="1:9" x14ac:dyDescent="0.2">
      <c r="D66" s="5"/>
      <c r="E66" s="5"/>
      <c r="F66" s="5"/>
      <c r="G66" s="5"/>
      <c r="H66" s="5"/>
      <c r="I66" s="12"/>
    </row>
    <row r="67" spans="1:9" hidden="1" x14ac:dyDescent="0.2">
      <c r="A67" s="17" t="s">
        <v>114</v>
      </c>
      <c r="B67" s="17"/>
      <c r="C67" s="17"/>
      <c r="D67" s="21">
        <f>100*D63/$H63</f>
        <v>50.395840322039582</v>
      </c>
      <c r="E67" s="21">
        <f t="shared" ref="E67:G67" si="7">100*E63/$H63</f>
        <v>35.397517611539755</v>
      </c>
      <c r="F67" s="21">
        <f t="shared" si="7"/>
        <v>10.566923851056693</v>
      </c>
      <c r="G67" s="21">
        <f t="shared" si="7"/>
        <v>3.6397182153639718</v>
      </c>
      <c r="H67" s="5"/>
    </row>
    <row r="68" spans="1:9" x14ac:dyDescent="0.2">
      <c r="A68" s="7"/>
      <c r="B68" s="7"/>
      <c r="C68" s="7"/>
      <c r="D68" s="5"/>
      <c r="E68" s="5"/>
      <c r="F68" s="5"/>
      <c r="G68" s="5"/>
      <c r="H68" s="5"/>
    </row>
    <row r="69" spans="1:9" x14ac:dyDescent="0.2">
      <c r="A69" s="8"/>
      <c r="B69" s="8"/>
      <c r="C69" s="8"/>
    </row>
    <row r="70" spans="1:9" x14ac:dyDescent="0.2">
      <c r="A70" s="8"/>
      <c r="B70" s="8"/>
      <c r="C70" s="8"/>
    </row>
    <row r="71" spans="1:9" x14ac:dyDescent="0.2">
      <c r="A71" s="8"/>
      <c r="B71" s="8"/>
      <c r="C71" s="8"/>
    </row>
    <row r="72" spans="1:9" x14ac:dyDescent="0.2">
      <c r="A72" s="8"/>
      <c r="B72" s="8"/>
      <c r="C72" s="8"/>
    </row>
  </sheetData>
  <mergeCells count="2">
    <mergeCell ref="D5:I5"/>
    <mergeCell ref="G3:I3"/>
  </mergeCells>
  <pageMargins left="0.70866141732283472" right="0.70866141732283472" top="0.78740157480314965" bottom="0.78740157480314965" header="0.31496062992125984" footer="0.31496062992125984"/>
  <pageSetup paperSize="9" scale="80" orientation="portrait" r:id="rId1"/>
  <headerFooter>
    <oddFooter>&amp;LIG RF-BB
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>
      <selection activeCell="L3" sqref="L3"/>
    </sheetView>
  </sheetViews>
  <sheetFormatPr baseColWidth="10" defaultRowHeight="12.75" x14ac:dyDescent="0.2"/>
  <cols>
    <col min="1" max="1" width="3.5703125" customWidth="1"/>
    <col min="2" max="2" width="5.140625" customWidth="1"/>
    <col min="3" max="3" width="29" customWidth="1"/>
    <col min="4" max="5" width="6.28515625" customWidth="1"/>
    <col min="6" max="6" width="7.28515625" customWidth="1"/>
    <col min="7" max="7" width="7.140625" customWidth="1"/>
    <col min="8" max="9" width="6.28515625" customWidth="1"/>
    <col min="10" max="10" width="9" customWidth="1"/>
    <col min="11" max="11" width="41.85546875" customWidth="1"/>
    <col min="12" max="12" width="59" customWidth="1"/>
  </cols>
  <sheetData>
    <row r="1" spans="1:12" ht="15.75" x14ac:dyDescent="0.25">
      <c r="A1" s="1" t="s">
        <v>0</v>
      </c>
    </row>
    <row r="2" spans="1:12" ht="18" x14ac:dyDescent="0.25">
      <c r="A2" s="2" t="s">
        <v>1</v>
      </c>
    </row>
    <row r="3" spans="1:12" ht="15.75" x14ac:dyDescent="0.25">
      <c r="A3" s="1" t="s">
        <v>280</v>
      </c>
      <c r="L3" s="160" t="s">
        <v>306</v>
      </c>
    </row>
    <row r="5" spans="1:12" x14ac:dyDescent="0.2">
      <c r="A5" s="42" t="s">
        <v>2</v>
      </c>
      <c r="B5" s="42" t="s">
        <v>3</v>
      </c>
      <c r="C5" s="25" t="s">
        <v>4</v>
      </c>
      <c r="D5" s="173" t="s">
        <v>9</v>
      </c>
      <c r="E5" s="174"/>
      <c r="F5" s="65" t="s">
        <v>5</v>
      </c>
      <c r="G5" s="40" t="s">
        <v>6</v>
      </c>
      <c r="H5" s="66" t="s">
        <v>7</v>
      </c>
      <c r="I5" s="41" t="s">
        <v>8</v>
      </c>
      <c r="J5" s="74" t="s">
        <v>83</v>
      </c>
      <c r="K5" s="25" t="s">
        <v>70</v>
      </c>
      <c r="L5" s="16" t="s">
        <v>71</v>
      </c>
    </row>
    <row r="6" spans="1:12" x14ac:dyDescent="0.2">
      <c r="A6" s="43"/>
      <c r="B6" s="44"/>
      <c r="C6" s="45"/>
      <c r="D6" s="57" t="s">
        <v>5</v>
      </c>
      <c r="E6" s="40" t="s">
        <v>6</v>
      </c>
      <c r="F6" s="36"/>
      <c r="G6" s="68"/>
      <c r="H6" s="37"/>
      <c r="I6" s="70"/>
      <c r="J6" s="11"/>
      <c r="K6" s="75"/>
      <c r="L6" s="170" t="s">
        <v>292</v>
      </c>
    </row>
    <row r="7" spans="1:12" ht="15" x14ac:dyDescent="0.25">
      <c r="A7" s="175" t="s">
        <v>72</v>
      </c>
      <c r="B7" s="175"/>
      <c r="C7" s="175"/>
      <c r="D7" s="83"/>
      <c r="E7" s="84"/>
      <c r="F7" s="189">
        <f>SUM(F8:F12)</f>
        <v>920</v>
      </c>
      <c r="G7" s="189">
        <f t="shared" ref="G7:I7" si="0">SUM(G8:G12)</f>
        <v>800</v>
      </c>
      <c r="H7" s="189">
        <f t="shared" si="0"/>
        <v>40</v>
      </c>
      <c r="I7" s="189">
        <f t="shared" si="0"/>
        <v>275</v>
      </c>
      <c r="J7" s="58">
        <f>SUM(D7:I7)</f>
        <v>2035</v>
      </c>
      <c r="K7" s="75"/>
      <c r="L7" s="171"/>
    </row>
    <row r="8" spans="1:12" x14ac:dyDescent="0.2">
      <c r="A8" s="46"/>
      <c r="B8" s="47"/>
      <c r="C8" s="48" t="s">
        <v>317</v>
      </c>
      <c r="D8" s="91"/>
      <c r="E8" s="92"/>
      <c r="F8" s="31">
        <v>250</v>
      </c>
      <c r="G8" s="69">
        <v>250</v>
      </c>
      <c r="H8" s="34">
        <v>40</v>
      </c>
      <c r="I8" s="71">
        <v>25</v>
      </c>
      <c r="J8" s="5"/>
      <c r="K8" s="75"/>
      <c r="L8" s="75"/>
    </row>
    <row r="9" spans="1:12" x14ac:dyDescent="0.2">
      <c r="A9" s="46"/>
      <c r="B9" s="47"/>
      <c r="C9" s="48" t="s">
        <v>316</v>
      </c>
      <c r="D9" s="91"/>
      <c r="E9" s="92"/>
      <c r="F9" s="31">
        <v>100</v>
      </c>
      <c r="G9" s="188">
        <v>100</v>
      </c>
      <c r="H9" s="34"/>
      <c r="I9" s="71"/>
      <c r="J9" s="5"/>
      <c r="K9" s="75"/>
      <c r="L9" s="75"/>
    </row>
    <row r="10" spans="1:12" x14ac:dyDescent="0.2">
      <c r="A10" s="46"/>
      <c r="B10" s="47"/>
      <c r="C10" s="48" t="s">
        <v>73</v>
      </c>
      <c r="D10" s="91"/>
      <c r="E10" s="92"/>
      <c r="F10" s="31">
        <v>400</v>
      </c>
      <c r="G10" s="188">
        <v>150</v>
      </c>
      <c r="H10" s="34"/>
      <c r="I10" s="71"/>
      <c r="J10" s="5"/>
      <c r="K10" s="75" t="s">
        <v>118</v>
      </c>
      <c r="L10" s="75" t="s">
        <v>311</v>
      </c>
    </row>
    <row r="11" spans="1:12" x14ac:dyDescent="0.2">
      <c r="A11" s="46"/>
      <c r="B11" s="47"/>
      <c r="C11" s="48" t="s">
        <v>73</v>
      </c>
      <c r="D11" s="91"/>
      <c r="E11" s="92"/>
      <c r="F11" s="31">
        <v>120</v>
      </c>
      <c r="G11" s="188">
        <v>300</v>
      </c>
      <c r="H11" s="34"/>
      <c r="I11" s="71"/>
      <c r="J11" s="5"/>
      <c r="K11" s="75" t="s">
        <v>117</v>
      </c>
      <c r="L11" s="75" t="s">
        <v>319</v>
      </c>
    </row>
    <row r="12" spans="1:12" x14ac:dyDescent="0.2">
      <c r="A12" s="46"/>
      <c r="B12" s="47"/>
      <c r="C12" s="48" t="s">
        <v>312</v>
      </c>
      <c r="D12" s="91"/>
      <c r="E12" s="92"/>
      <c r="F12" s="31">
        <v>50</v>
      </c>
      <c r="G12" s="69"/>
      <c r="H12" s="34"/>
      <c r="I12" s="71">
        <v>250</v>
      </c>
      <c r="J12" s="5"/>
      <c r="K12" s="75"/>
      <c r="L12" s="75" t="s">
        <v>313</v>
      </c>
    </row>
    <row r="13" spans="1:12" ht="15" x14ac:dyDescent="0.25">
      <c r="A13" s="175" t="s">
        <v>21</v>
      </c>
      <c r="B13" s="175"/>
      <c r="C13" s="175"/>
      <c r="D13" s="83"/>
      <c r="E13" s="84"/>
      <c r="F13" s="200">
        <f>SUM(F14:F19)</f>
        <v>385</v>
      </c>
      <c r="G13" s="200">
        <f t="shared" ref="G13:I13" si="1">SUM(G14:G19)</f>
        <v>50</v>
      </c>
      <c r="H13" s="200">
        <f t="shared" si="1"/>
        <v>0</v>
      </c>
      <c r="I13" s="200">
        <f t="shared" si="1"/>
        <v>0</v>
      </c>
      <c r="J13" s="60">
        <f>SUM(D13:I13)</f>
        <v>435</v>
      </c>
      <c r="K13" s="75"/>
      <c r="L13" s="75"/>
    </row>
    <row r="14" spans="1:12" x14ac:dyDescent="0.2">
      <c r="A14" s="50" t="s">
        <v>10</v>
      </c>
      <c r="B14" s="47"/>
      <c r="C14" s="48" t="s">
        <v>11</v>
      </c>
      <c r="D14" s="93"/>
      <c r="E14" s="94"/>
      <c r="F14" s="32">
        <v>120</v>
      </c>
      <c r="G14" s="62">
        <v>50</v>
      </c>
      <c r="H14" s="35"/>
      <c r="I14" s="72"/>
      <c r="J14" s="5"/>
      <c r="K14" s="75"/>
      <c r="L14" s="75" t="s">
        <v>288</v>
      </c>
    </row>
    <row r="15" spans="1:12" x14ac:dyDescent="0.2">
      <c r="A15" s="50" t="s">
        <v>12</v>
      </c>
      <c r="B15" s="47"/>
      <c r="C15" s="48" t="s">
        <v>13</v>
      </c>
      <c r="D15" s="93"/>
      <c r="E15" s="94"/>
      <c r="F15" s="32">
        <v>10</v>
      </c>
      <c r="G15" s="94"/>
      <c r="H15" s="93"/>
      <c r="I15" s="94"/>
      <c r="J15" s="5"/>
      <c r="K15" s="75"/>
      <c r="L15" s="75"/>
    </row>
    <row r="16" spans="1:12" x14ac:dyDescent="0.2">
      <c r="A16" s="50" t="s">
        <v>14</v>
      </c>
      <c r="B16" s="47"/>
      <c r="C16" s="48" t="s">
        <v>15</v>
      </c>
      <c r="D16" s="93"/>
      <c r="E16" s="94"/>
      <c r="F16" s="32">
        <v>70</v>
      </c>
      <c r="G16" s="94"/>
      <c r="H16" s="93"/>
      <c r="I16" s="94"/>
      <c r="J16" s="5"/>
      <c r="K16" s="75"/>
      <c r="L16" s="75"/>
    </row>
    <row r="17" spans="1:12" x14ac:dyDescent="0.2">
      <c r="A17" s="50" t="s">
        <v>16</v>
      </c>
      <c r="B17" s="47"/>
      <c r="C17" s="48" t="s">
        <v>17</v>
      </c>
      <c r="D17" s="93"/>
      <c r="E17" s="94"/>
      <c r="F17" s="32">
        <v>5</v>
      </c>
      <c r="G17" s="94"/>
      <c r="H17" s="93"/>
      <c r="I17" s="94"/>
      <c r="J17" s="5"/>
      <c r="K17" s="75" t="s">
        <v>20</v>
      </c>
      <c r="L17" s="75"/>
    </row>
    <row r="18" spans="1:12" x14ac:dyDescent="0.2">
      <c r="A18" s="50" t="s">
        <v>18</v>
      </c>
      <c r="B18" s="47"/>
      <c r="C18" s="48" t="s">
        <v>19</v>
      </c>
      <c r="D18" s="93"/>
      <c r="E18" s="94"/>
      <c r="F18" s="32">
        <v>100</v>
      </c>
      <c r="G18" s="94"/>
      <c r="H18" s="93"/>
      <c r="I18" s="94"/>
      <c r="J18" s="5"/>
      <c r="K18" s="75"/>
      <c r="L18" s="75"/>
    </row>
    <row r="19" spans="1:12" x14ac:dyDescent="0.2">
      <c r="A19" s="46"/>
      <c r="B19" s="47"/>
      <c r="C19" s="48" t="s">
        <v>320</v>
      </c>
      <c r="D19" s="93"/>
      <c r="E19" s="94"/>
      <c r="F19" s="32">
        <v>80</v>
      </c>
      <c r="G19" s="62"/>
      <c r="H19" s="35"/>
      <c r="I19" s="72"/>
      <c r="J19" s="5"/>
      <c r="K19" s="75"/>
      <c r="L19" s="75"/>
    </row>
    <row r="20" spans="1:12" ht="15" x14ac:dyDescent="0.25">
      <c r="A20" s="176" t="s">
        <v>22</v>
      </c>
      <c r="B20" s="177"/>
      <c r="C20" s="178"/>
      <c r="D20" s="93"/>
      <c r="E20" s="94"/>
      <c r="F20" s="32"/>
      <c r="G20" s="62"/>
      <c r="H20" s="35"/>
      <c r="I20" s="72"/>
      <c r="J20" s="5"/>
      <c r="K20" s="75"/>
      <c r="L20" s="75"/>
    </row>
    <row r="21" spans="1:12" x14ac:dyDescent="0.2">
      <c r="A21" s="16"/>
      <c r="B21" s="166" t="s">
        <v>42</v>
      </c>
      <c r="C21" s="166"/>
      <c r="D21" s="83"/>
      <c r="E21" s="84"/>
      <c r="F21" s="57">
        <f>SUM(F22:F31)</f>
        <v>302</v>
      </c>
      <c r="G21" s="40">
        <f>SUM(G22:G31)</f>
        <v>540</v>
      </c>
      <c r="H21" s="66">
        <f t="shared" ref="H21:I21" si="2">SUM(H23:H31)</f>
        <v>0</v>
      </c>
      <c r="I21" s="41">
        <f t="shared" si="2"/>
        <v>0</v>
      </c>
      <c r="J21" s="60">
        <f>SUM(D21:I21)</f>
        <v>842</v>
      </c>
      <c r="K21" s="75"/>
      <c r="L21" s="75"/>
    </row>
    <row r="22" spans="1:12" x14ac:dyDescent="0.2">
      <c r="A22" s="154"/>
      <c r="B22" s="155"/>
      <c r="C22" s="194" t="s">
        <v>301</v>
      </c>
      <c r="D22" s="89"/>
      <c r="E22" s="90"/>
      <c r="F22" s="32"/>
      <c r="G22" s="62">
        <v>275</v>
      </c>
      <c r="H22" s="156"/>
      <c r="I22" s="157"/>
      <c r="J22" s="158"/>
      <c r="K22" s="75"/>
      <c r="L22" s="75" t="s">
        <v>321</v>
      </c>
    </row>
    <row r="23" spans="1:12" x14ac:dyDescent="0.2">
      <c r="A23" s="46"/>
      <c r="B23" s="51">
        <v>10.1</v>
      </c>
      <c r="C23" s="48" t="s">
        <v>24</v>
      </c>
      <c r="D23" s="93"/>
      <c r="E23" s="94"/>
      <c r="F23" s="32">
        <v>5</v>
      </c>
      <c r="G23" s="62"/>
      <c r="H23" s="93"/>
      <c r="I23" s="94"/>
      <c r="J23" s="5"/>
      <c r="K23" s="75"/>
      <c r="L23" s="75"/>
    </row>
    <row r="24" spans="1:12" x14ac:dyDescent="0.2">
      <c r="A24" s="46"/>
      <c r="B24" s="51">
        <v>10.199999999999999</v>
      </c>
      <c r="C24" s="48" t="s">
        <v>25</v>
      </c>
      <c r="D24" s="93"/>
      <c r="E24" s="94"/>
      <c r="F24" s="32">
        <v>5</v>
      </c>
      <c r="G24" s="62"/>
      <c r="H24" s="93"/>
      <c r="I24" s="94"/>
      <c r="J24" s="5"/>
      <c r="K24" s="75" t="s">
        <v>23</v>
      </c>
      <c r="L24" s="75"/>
    </row>
    <row r="25" spans="1:12" x14ac:dyDescent="0.2">
      <c r="A25" s="46"/>
      <c r="B25" s="51">
        <v>10.3</v>
      </c>
      <c r="C25" s="48" t="s">
        <v>26</v>
      </c>
      <c r="D25" s="93"/>
      <c r="E25" s="94"/>
      <c r="F25" s="32">
        <v>100</v>
      </c>
      <c r="G25" s="62">
        <v>50</v>
      </c>
      <c r="H25" s="93"/>
      <c r="I25" s="72"/>
      <c r="J25" s="5"/>
      <c r="K25" s="75"/>
      <c r="L25" s="75" t="s">
        <v>289</v>
      </c>
    </row>
    <row r="26" spans="1:12" x14ac:dyDescent="0.2">
      <c r="A26" s="46"/>
      <c r="B26" s="51">
        <v>10.4</v>
      </c>
      <c r="C26" s="48" t="s">
        <v>27</v>
      </c>
      <c r="D26" s="93"/>
      <c r="E26" s="94"/>
      <c r="F26" s="32">
        <v>2</v>
      </c>
      <c r="G26" s="62">
        <v>55</v>
      </c>
      <c r="H26" s="93"/>
      <c r="I26" s="94"/>
      <c r="J26" s="5"/>
      <c r="K26" s="75" t="s">
        <v>28</v>
      </c>
      <c r="L26" s="75" t="s">
        <v>74</v>
      </c>
    </row>
    <row r="27" spans="1:12" x14ac:dyDescent="0.2">
      <c r="A27" s="46"/>
      <c r="B27" s="51">
        <v>10.5</v>
      </c>
      <c r="C27" s="48" t="s">
        <v>29</v>
      </c>
      <c r="D27" s="93"/>
      <c r="E27" s="94"/>
      <c r="F27" s="32">
        <v>30</v>
      </c>
      <c r="G27" s="62">
        <v>15</v>
      </c>
      <c r="H27" s="93"/>
      <c r="I27" s="94"/>
      <c r="J27" s="5"/>
      <c r="K27" s="75"/>
      <c r="L27" s="75" t="s">
        <v>302</v>
      </c>
    </row>
    <row r="28" spans="1:12" x14ac:dyDescent="0.2">
      <c r="A28" s="46"/>
      <c r="B28" s="51">
        <v>10.6</v>
      </c>
      <c r="C28" s="48" t="s">
        <v>30</v>
      </c>
      <c r="D28" s="93"/>
      <c r="E28" s="94"/>
      <c r="F28" s="32">
        <v>60</v>
      </c>
      <c r="G28" s="62">
        <v>120</v>
      </c>
      <c r="H28" s="93"/>
      <c r="I28" s="94"/>
      <c r="J28" s="5"/>
      <c r="K28" s="75"/>
      <c r="L28" s="75" t="s">
        <v>74</v>
      </c>
    </row>
    <row r="29" spans="1:12" x14ac:dyDescent="0.2">
      <c r="A29" s="46"/>
      <c r="B29" s="51">
        <v>10.7</v>
      </c>
      <c r="C29" s="48" t="s">
        <v>31</v>
      </c>
      <c r="D29" s="93"/>
      <c r="E29" s="94"/>
      <c r="F29" s="32">
        <v>80</v>
      </c>
      <c r="G29" s="62"/>
      <c r="H29" s="93"/>
      <c r="I29" s="94"/>
      <c r="J29" s="5"/>
      <c r="K29" s="75"/>
      <c r="L29" s="75" t="s">
        <v>75</v>
      </c>
    </row>
    <row r="30" spans="1:12" x14ac:dyDescent="0.2">
      <c r="A30" s="46"/>
      <c r="B30" s="51">
        <v>10.8</v>
      </c>
      <c r="C30" s="48" t="s">
        <v>32</v>
      </c>
      <c r="D30" s="93"/>
      <c r="E30" s="94"/>
      <c r="F30" s="32">
        <v>5</v>
      </c>
      <c r="G30" s="62">
        <v>5</v>
      </c>
      <c r="H30" s="93"/>
      <c r="I30" s="94"/>
      <c r="J30" s="5"/>
      <c r="K30" s="75"/>
      <c r="L30" s="75" t="s">
        <v>76</v>
      </c>
    </row>
    <row r="31" spans="1:12" x14ac:dyDescent="0.2">
      <c r="A31" s="46"/>
      <c r="B31" s="51">
        <v>10.9</v>
      </c>
      <c r="C31" s="48" t="s">
        <v>33</v>
      </c>
      <c r="D31" s="93"/>
      <c r="E31" s="94"/>
      <c r="F31" s="32">
        <v>15</v>
      </c>
      <c r="G31" s="62">
        <v>20</v>
      </c>
      <c r="H31" s="93"/>
      <c r="I31" s="94"/>
      <c r="J31" s="5"/>
      <c r="K31" s="75"/>
      <c r="L31" s="75" t="s">
        <v>75</v>
      </c>
    </row>
    <row r="32" spans="1:12" x14ac:dyDescent="0.2">
      <c r="A32" s="17"/>
      <c r="B32" s="166" t="s">
        <v>43</v>
      </c>
      <c r="C32" s="166"/>
      <c r="D32" s="83"/>
      <c r="E32" s="84"/>
      <c r="F32" s="57">
        <f t="shared" ref="F32:I32" si="3">SUM(F33:F34)</f>
        <v>60</v>
      </c>
      <c r="G32" s="40">
        <f t="shared" si="3"/>
        <v>0</v>
      </c>
      <c r="H32" s="66">
        <f t="shared" si="3"/>
        <v>0</v>
      </c>
      <c r="I32" s="41">
        <f t="shared" si="3"/>
        <v>0</v>
      </c>
      <c r="J32" s="60">
        <f>SUM(D32:I32)</f>
        <v>60</v>
      </c>
      <c r="K32" s="75"/>
      <c r="L32" s="75"/>
    </row>
    <row r="33" spans="1:12" x14ac:dyDescent="0.2">
      <c r="A33" s="46"/>
      <c r="B33" s="51">
        <v>11.2</v>
      </c>
      <c r="C33" s="48" t="s">
        <v>35</v>
      </c>
      <c r="D33" s="93"/>
      <c r="E33" s="94"/>
      <c r="F33" s="32">
        <v>60</v>
      </c>
      <c r="G33" s="94"/>
      <c r="H33" s="93"/>
      <c r="I33" s="94"/>
      <c r="J33" s="5"/>
      <c r="K33" s="75" t="s">
        <v>351</v>
      </c>
      <c r="L33" s="78" t="s">
        <v>123</v>
      </c>
    </row>
    <row r="34" spans="1:12" x14ac:dyDescent="0.2">
      <c r="A34" s="46"/>
      <c r="B34" s="51">
        <v>11.2</v>
      </c>
      <c r="C34" s="48" t="s">
        <v>34</v>
      </c>
      <c r="D34" s="93"/>
      <c r="E34" s="94"/>
      <c r="F34" s="32"/>
      <c r="G34" s="94"/>
      <c r="H34" s="93"/>
      <c r="I34" s="94"/>
      <c r="J34" s="5"/>
      <c r="K34" s="75" t="s">
        <v>351</v>
      </c>
      <c r="L34" s="75"/>
    </row>
    <row r="35" spans="1:12" x14ac:dyDescent="0.2">
      <c r="A35" s="17"/>
      <c r="B35" s="166" t="s">
        <v>36</v>
      </c>
      <c r="C35" s="166"/>
      <c r="D35" s="83"/>
      <c r="E35" s="84"/>
      <c r="F35" s="57">
        <f>SUM(F36:F40)</f>
        <v>0</v>
      </c>
      <c r="G35" s="40">
        <f>SUM(G36:G40)</f>
        <v>650</v>
      </c>
      <c r="H35" s="66">
        <f t="shared" ref="H35:I35" si="4">SUM(H37:H40)</f>
        <v>0</v>
      </c>
      <c r="I35" s="41">
        <f t="shared" si="4"/>
        <v>0</v>
      </c>
      <c r="J35" s="74">
        <f>SUM(D35:I35)</f>
        <v>650</v>
      </c>
      <c r="K35" s="75"/>
      <c r="L35" s="75" t="s">
        <v>120</v>
      </c>
    </row>
    <row r="36" spans="1:12" x14ac:dyDescent="0.2">
      <c r="A36" s="46"/>
      <c r="B36" s="155"/>
      <c r="C36" s="194" t="s">
        <v>301</v>
      </c>
      <c r="D36" s="89"/>
      <c r="E36" s="90"/>
      <c r="F36" s="91"/>
      <c r="G36" s="159">
        <v>200</v>
      </c>
      <c r="H36" s="156"/>
      <c r="I36" s="157"/>
      <c r="J36" s="86"/>
      <c r="K36" s="75"/>
      <c r="L36" s="75"/>
    </row>
    <row r="37" spans="1:12" x14ac:dyDescent="0.2">
      <c r="A37" s="46"/>
      <c r="B37" s="51">
        <v>12.1</v>
      </c>
      <c r="C37" s="48" t="s">
        <v>36</v>
      </c>
      <c r="D37" s="91"/>
      <c r="E37" s="92"/>
      <c r="F37" s="91"/>
      <c r="G37" s="61">
        <v>250</v>
      </c>
      <c r="H37" s="33"/>
      <c r="I37" s="73"/>
      <c r="J37" s="4"/>
      <c r="K37" s="75"/>
      <c r="L37" s="75"/>
    </row>
    <row r="38" spans="1:12" x14ac:dyDescent="0.2">
      <c r="A38" s="46"/>
      <c r="B38" s="51">
        <v>12.2</v>
      </c>
      <c r="C38" s="48" t="s">
        <v>37</v>
      </c>
      <c r="D38" s="91"/>
      <c r="E38" s="92"/>
      <c r="F38" s="91"/>
      <c r="G38" s="61">
        <v>200</v>
      </c>
      <c r="H38" s="33"/>
      <c r="I38" s="73"/>
      <c r="J38" s="4"/>
      <c r="K38" s="75"/>
      <c r="L38" s="75"/>
    </row>
    <row r="39" spans="1:12" x14ac:dyDescent="0.2">
      <c r="A39" s="46"/>
      <c r="B39" s="51">
        <v>12.3</v>
      </c>
      <c r="C39" s="48" t="s">
        <v>38</v>
      </c>
      <c r="D39" s="91"/>
      <c r="E39" s="92"/>
      <c r="F39" s="91"/>
      <c r="G39" s="92"/>
      <c r="H39" s="91"/>
      <c r="I39" s="92"/>
      <c r="J39" s="4"/>
      <c r="K39" s="75" t="s">
        <v>40</v>
      </c>
      <c r="L39" s="75"/>
    </row>
    <row r="40" spans="1:12" x14ac:dyDescent="0.2">
      <c r="A40" s="46"/>
      <c r="B40" s="51">
        <v>12.4</v>
      </c>
      <c r="C40" s="48" t="s">
        <v>39</v>
      </c>
      <c r="D40" s="91"/>
      <c r="E40" s="92"/>
      <c r="F40" s="91"/>
      <c r="G40" s="92"/>
      <c r="H40" s="91"/>
      <c r="I40" s="92"/>
      <c r="J40" s="4"/>
      <c r="K40" s="75" t="s">
        <v>40</v>
      </c>
      <c r="L40" s="75"/>
    </row>
    <row r="41" spans="1:12" x14ac:dyDescent="0.2">
      <c r="A41" s="17"/>
      <c r="B41" s="166" t="s">
        <v>44</v>
      </c>
      <c r="C41" s="166"/>
      <c r="D41" s="83"/>
      <c r="E41" s="84"/>
      <c r="F41" s="57">
        <f t="shared" ref="F41:I41" si="5">SUM(F42:F43)</f>
        <v>0</v>
      </c>
      <c r="G41" s="40">
        <f t="shared" si="5"/>
        <v>150</v>
      </c>
      <c r="H41" s="66">
        <f t="shared" si="5"/>
        <v>0</v>
      </c>
      <c r="I41" s="41">
        <f t="shared" si="5"/>
        <v>0</v>
      </c>
      <c r="J41" s="74">
        <f>SUM(D41:I41)</f>
        <v>150</v>
      </c>
      <c r="K41" s="75"/>
      <c r="L41" s="75" t="s">
        <v>6</v>
      </c>
    </row>
    <row r="42" spans="1:12" x14ac:dyDescent="0.2">
      <c r="A42" s="46"/>
      <c r="B42" s="51">
        <v>13.1</v>
      </c>
      <c r="C42" s="48" t="s">
        <v>124</v>
      </c>
      <c r="D42" s="91"/>
      <c r="E42" s="92"/>
      <c r="F42" s="91"/>
      <c r="G42" s="61">
        <v>50</v>
      </c>
      <c r="H42" s="33"/>
      <c r="I42" s="73"/>
      <c r="J42" s="4"/>
      <c r="K42" s="75"/>
      <c r="L42" s="75"/>
    </row>
    <row r="43" spans="1:12" x14ac:dyDescent="0.2">
      <c r="A43" s="46"/>
      <c r="B43" s="51">
        <v>13.2</v>
      </c>
      <c r="C43" s="48" t="s">
        <v>41</v>
      </c>
      <c r="D43" s="91"/>
      <c r="E43" s="92"/>
      <c r="F43" s="91"/>
      <c r="G43" s="61">
        <v>100</v>
      </c>
      <c r="H43" s="33"/>
      <c r="I43" s="73"/>
      <c r="J43" s="4"/>
      <c r="K43" s="75"/>
      <c r="L43" s="75"/>
    </row>
    <row r="44" spans="1:12" x14ac:dyDescent="0.2">
      <c r="A44" s="17"/>
      <c r="B44" s="166" t="s">
        <v>45</v>
      </c>
      <c r="C44" s="166"/>
      <c r="D44" s="83"/>
      <c r="E44" s="84"/>
      <c r="F44" s="189">
        <f>SUM(F45:F49)</f>
        <v>0</v>
      </c>
      <c r="G44" s="189">
        <f t="shared" ref="G44:I44" si="6">SUM(G45:G49)</f>
        <v>650</v>
      </c>
      <c r="H44" s="189">
        <f t="shared" si="6"/>
        <v>0</v>
      </c>
      <c r="I44" s="189">
        <f t="shared" si="6"/>
        <v>0</v>
      </c>
      <c r="J44" s="74">
        <f>SUM(D44:I44)</f>
        <v>650</v>
      </c>
      <c r="K44" s="75"/>
      <c r="L44" s="75" t="s">
        <v>352</v>
      </c>
    </row>
    <row r="45" spans="1:12" x14ac:dyDescent="0.2">
      <c r="A45" s="46"/>
      <c r="B45" s="196"/>
      <c r="C45" s="194" t="s">
        <v>301</v>
      </c>
      <c r="D45" s="89"/>
      <c r="E45" s="90"/>
      <c r="F45" s="91"/>
      <c r="G45" s="159">
        <v>200</v>
      </c>
      <c r="H45" s="156"/>
      <c r="I45" s="157"/>
      <c r="J45" s="86"/>
      <c r="K45" s="75"/>
      <c r="L45" s="75" t="s">
        <v>353</v>
      </c>
    </row>
    <row r="46" spans="1:12" x14ac:dyDescent="0.2">
      <c r="A46" s="46"/>
      <c r="B46" s="197">
        <v>20.100000000000001</v>
      </c>
      <c r="C46" s="198" t="s">
        <v>46</v>
      </c>
      <c r="D46" s="91"/>
      <c r="E46" s="92"/>
      <c r="F46" s="91"/>
      <c r="G46" s="61">
        <v>200</v>
      </c>
      <c r="H46" s="91"/>
      <c r="I46" s="92"/>
      <c r="J46" s="4"/>
      <c r="K46" s="75"/>
      <c r="L46" s="75"/>
    </row>
    <row r="47" spans="1:12" x14ac:dyDescent="0.2">
      <c r="A47" s="46"/>
      <c r="B47" s="197">
        <v>20.2</v>
      </c>
      <c r="C47" s="198" t="s">
        <v>47</v>
      </c>
      <c r="D47" s="91"/>
      <c r="E47" s="92"/>
      <c r="F47" s="91"/>
      <c r="G47" s="61">
        <v>80</v>
      </c>
      <c r="H47" s="91"/>
      <c r="I47" s="92"/>
      <c r="J47" s="4"/>
      <c r="K47" s="75"/>
      <c r="L47" s="75"/>
    </row>
    <row r="48" spans="1:12" x14ac:dyDescent="0.2">
      <c r="A48" s="46"/>
      <c r="B48" s="197">
        <v>20.3</v>
      </c>
      <c r="C48" s="198" t="s">
        <v>48</v>
      </c>
      <c r="D48" s="91"/>
      <c r="E48" s="92"/>
      <c r="F48" s="91"/>
      <c r="G48" s="61">
        <v>110</v>
      </c>
      <c r="H48" s="91"/>
      <c r="I48" s="92"/>
      <c r="J48" s="4"/>
      <c r="K48" s="75"/>
      <c r="L48" s="75"/>
    </row>
    <row r="49" spans="1:12" x14ac:dyDescent="0.2">
      <c r="A49" s="46"/>
      <c r="B49" s="197">
        <v>20.399999999999999</v>
      </c>
      <c r="C49" s="198" t="s">
        <v>49</v>
      </c>
      <c r="D49" s="91"/>
      <c r="E49" s="92"/>
      <c r="F49" s="91"/>
      <c r="G49" s="61">
        <v>60</v>
      </c>
      <c r="H49" s="91"/>
      <c r="I49" s="92"/>
      <c r="J49" s="4"/>
      <c r="K49" s="75"/>
      <c r="L49" s="75"/>
    </row>
    <row r="50" spans="1:12" x14ac:dyDescent="0.2">
      <c r="A50" s="17"/>
      <c r="B50" s="199" t="s">
        <v>50</v>
      </c>
      <c r="C50" s="199"/>
      <c r="D50" s="83"/>
      <c r="E50" s="84"/>
      <c r="F50" s="189">
        <f>SUM(F51:F55)</f>
        <v>1190</v>
      </c>
      <c r="G50" s="189">
        <f t="shared" ref="G50:I50" si="7">SUM(G51:G55)</f>
        <v>0</v>
      </c>
      <c r="H50" s="189">
        <f t="shared" si="7"/>
        <v>0</v>
      </c>
      <c r="I50" s="189">
        <f t="shared" si="7"/>
        <v>80</v>
      </c>
      <c r="J50" s="74">
        <f>SUM(D50:I50)</f>
        <v>1270</v>
      </c>
      <c r="K50" s="75"/>
      <c r="L50" s="75" t="s">
        <v>77</v>
      </c>
    </row>
    <row r="51" spans="1:12" x14ac:dyDescent="0.2">
      <c r="A51" s="46"/>
      <c r="B51" s="196"/>
      <c r="C51" s="194" t="s">
        <v>301</v>
      </c>
      <c r="D51" s="89"/>
      <c r="E51" s="90"/>
      <c r="F51" s="81">
        <v>750</v>
      </c>
      <c r="G51" s="92"/>
      <c r="H51" s="156"/>
      <c r="I51" s="157">
        <v>80</v>
      </c>
      <c r="J51" s="86"/>
      <c r="K51" s="75"/>
      <c r="L51" s="75"/>
    </row>
    <row r="52" spans="1:12" ht="12.75" customHeight="1" x14ac:dyDescent="0.2">
      <c r="A52" s="46"/>
      <c r="B52" s="51">
        <v>30.1</v>
      </c>
      <c r="C52" s="48" t="s">
        <v>51</v>
      </c>
      <c r="D52" s="91"/>
      <c r="E52" s="92"/>
      <c r="F52" s="30">
        <v>120</v>
      </c>
      <c r="G52" s="92"/>
      <c r="H52" s="91"/>
      <c r="I52" s="73"/>
      <c r="J52" s="4"/>
      <c r="K52" s="75"/>
      <c r="L52" s="172" t="s">
        <v>325</v>
      </c>
    </row>
    <row r="53" spans="1:12" x14ac:dyDescent="0.2">
      <c r="A53" s="46"/>
      <c r="B53" s="51">
        <v>30.2</v>
      </c>
      <c r="C53" s="48" t="s">
        <v>46</v>
      </c>
      <c r="D53" s="91"/>
      <c r="E53" s="92"/>
      <c r="F53" s="30">
        <v>120</v>
      </c>
      <c r="G53" s="92"/>
      <c r="H53" s="91"/>
      <c r="I53" s="73"/>
      <c r="J53" s="4"/>
      <c r="K53" s="75"/>
      <c r="L53" s="172"/>
    </row>
    <row r="54" spans="1:12" x14ac:dyDescent="0.2">
      <c r="A54" s="46"/>
      <c r="B54" s="51">
        <v>30.3</v>
      </c>
      <c r="C54" s="48" t="s">
        <v>52</v>
      </c>
      <c r="D54" s="91"/>
      <c r="E54" s="92"/>
      <c r="F54" s="30">
        <v>100</v>
      </c>
      <c r="G54" s="92"/>
      <c r="H54" s="91"/>
      <c r="I54" s="73"/>
      <c r="J54" s="4"/>
      <c r="K54" s="75" t="s">
        <v>53</v>
      </c>
      <c r="L54" s="172"/>
    </row>
    <row r="55" spans="1:12" x14ac:dyDescent="0.2">
      <c r="A55" s="46"/>
      <c r="B55" s="51">
        <v>30.4</v>
      </c>
      <c r="C55" s="48" t="s">
        <v>54</v>
      </c>
      <c r="D55" s="91"/>
      <c r="E55" s="92"/>
      <c r="F55" s="30">
        <v>100</v>
      </c>
      <c r="G55" s="92"/>
      <c r="H55" s="91"/>
      <c r="I55" s="73"/>
      <c r="J55" s="4"/>
      <c r="K55" s="75"/>
      <c r="L55" s="172"/>
    </row>
    <row r="56" spans="1:12" x14ac:dyDescent="0.2">
      <c r="A56" s="17"/>
      <c r="B56" s="166" t="s">
        <v>55</v>
      </c>
      <c r="C56" s="166"/>
      <c r="D56" s="83"/>
      <c r="E56" s="84"/>
      <c r="F56" s="57">
        <f>SUM(F57:F59)</f>
        <v>0</v>
      </c>
      <c r="G56" s="40">
        <f>SUM(G57:G59)</f>
        <v>130</v>
      </c>
      <c r="H56" s="66">
        <f t="shared" ref="H56:I56" si="8">SUM(H58:H59)</f>
        <v>0</v>
      </c>
      <c r="I56" s="41">
        <f t="shared" si="8"/>
        <v>0</v>
      </c>
      <c r="J56" s="74">
        <f>SUM(D56:I56)</f>
        <v>130</v>
      </c>
      <c r="K56" s="75"/>
      <c r="L56" s="79" t="s">
        <v>6</v>
      </c>
    </row>
    <row r="57" spans="1:12" x14ac:dyDescent="0.2">
      <c r="A57" s="46"/>
      <c r="B57" s="155"/>
      <c r="C57" s="194" t="s">
        <v>301</v>
      </c>
      <c r="D57" s="89"/>
      <c r="E57" s="90"/>
      <c r="F57" s="91"/>
      <c r="G57" s="159">
        <v>70</v>
      </c>
      <c r="H57" s="156"/>
      <c r="I57" s="157"/>
      <c r="J57" s="86"/>
      <c r="K57" s="75"/>
      <c r="L57" s="79"/>
    </row>
    <row r="58" spans="1:12" x14ac:dyDescent="0.2">
      <c r="A58" s="46"/>
      <c r="B58" s="51">
        <v>40.1</v>
      </c>
      <c r="C58" s="48" t="s">
        <v>46</v>
      </c>
      <c r="D58" s="91"/>
      <c r="E58" s="92"/>
      <c r="F58" s="91"/>
      <c r="G58" s="61">
        <v>60</v>
      </c>
      <c r="H58" s="91"/>
      <c r="I58" s="92"/>
      <c r="J58" s="4"/>
      <c r="K58" s="75"/>
      <c r="L58" s="75"/>
    </row>
    <row r="59" spans="1:12" x14ac:dyDescent="0.2">
      <c r="A59" s="46"/>
      <c r="B59" s="51">
        <v>40.200000000000003</v>
      </c>
      <c r="C59" s="48" t="s">
        <v>52</v>
      </c>
      <c r="D59" s="91"/>
      <c r="E59" s="92"/>
      <c r="F59" s="91"/>
      <c r="G59" s="61"/>
      <c r="H59" s="91"/>
      <c r="I59" s="92"/>
      <c r="J59" s="4"/>
      <c r="K59" s="75" t="s">
        <v>53</v>
      </c>
      <c r="L59" s="75"/>
    </row>
    <row r="60" spans="1:12" x14ac:dyDescent="0.2">
      <c r="A60" s="17"/>
      <c r="B60" s="166" t="s">
        <v>56</v>
      </c>
      <c r="C60" s="166"/>
      <c r="D60" s="83"/>
      <c r="E60" s="84"/>
      <c r="F60" s="57">
        <f>SUM(F61:F63)</f>
        <v>310</v>
      </c>
      <c r="G60" s="40">
        <f>SUM(G61:G63)</f>
        <v>0</v>
      </c>
      <c r="H60" s="66">
        <f t="shared" ref="H60:I60" si="9">SUM(H62:H63)</f>
        <v>0</v>
      </c>
      <c r="I60" s="41">
        <f t="shared" si="9"/>
        <v>0</v>
      </c>
      <c r="J60" s="74">
        <f>SUM(D60:I60)</f>
        <v>310</v>
      </c>
      <c r="K60" s="75"/>
      <c r="L60" s="75" t="s">
        <v>5</v>
      </c>
    </row>
    <row r="61" spans="1:12" x14ac:dyDescent="0.2">
      <c r="A61" s="46"/>
      <c r="B61" s="155"/>
      <c r="C61" s="194" t="s">
        <v>301</v>
      </c>
      <c r="D61" s="89"/>
      <c r="E61" s="90"/>
      <c r="F61" s="81">
        <v>160</v>
      </c>
      <c r="G61" s="92"/>
      <c r="H61" s="156"/>
      <c r="I61" s="157"/>
      <c r="J61" s="86"/>
      <c r="K61" s="75"/>
      <c r="L61" s="75"/>
    </row>
    <row r="62" spans="1:12" x14ac:dyDescent="0.2">
      <c r="A62" s="46"/>
      <c r="B62" s="47">
        <v>50.1</v>
      </c>
      <c r="C62" s="49" t="s">
        <v>46</v>
      </c>
      <c r="D62" s="91"/>
      <c r="E62" s="92"/>
      <c r="F62" s="30">
        <v>100</v>
      </c>
      <c r="G62" s="92"/>
      <c r="H62" s="91"/>
      <c r="I62" s="92"/>
      <c r="J62" s="4"/>
      <c r="K62" s="75"/>
      <c r="L62" s="75"/>
    </row>
    <row r="63" spans="1:12" x14ac:dyDescent="0.2">
      <c r="A63" s="46"/>
      <c r="B63" s="47">
        <v>50.2</v>
      </c>
      <c r="C63" s="49" t="s">
        <v>52</v>
      </c>
      <c r="D63" s="91"/>
      <c r="E63" s="92"/>
      <c r="F63" s="30">
        <v>50</v>
      </c>
      <c r="G63" s="92"/>
      <c r="H63" s="91"/>
      <c r="I63" s="92"/>
      <c r="J63" s="4"/>
      <c r="K63" s="75" t="s">
        <v>53</v>
      </c>
      <c r="L63" s="75"/>
    </row>
    <row r="64" spans="1:12" x14ac:dyDescent="0.2">
      <c r="A64" s="17"/>
      <c r="B64" s="166" t="s">
        <v>57</v>
      </c>
      <c r="C64" s="166"/>
      <c r="D64" s="83"/>
      <c r="E64" s="84"/>
      <c r="F64" s="57">
        <f>SUM(F65:F67)</f>
        <v>160</v>
      </c>
      <c r="G64" s="40">
        <f>SUM(G65:G67)</f>
        <v>0</v>
      </c>
      <c r="H64" s="66">
        <f t="shared" ref="H64:I64" si="10">SUM(H66:H67)</f>
        <v>0</v>
      </c>
      <c r="I64" s="41">
        <f t="shared" si="10"/>
        <v>0</v>
      </c>
      <c r="J64" s="74">
        <f>SUM(D64:I64)</f>
        <v>160</v>
      </c>
      <c r="K64" s="75"/>
      <c r="L64" s="75" t="s">
        <v>5</v>
      </c>
    </row>
    <row r="65" spans="1:12" x14ac:dyDescent="0.2">
      <c r="A65" s="46"/>
      <c r="B65" s="155"/>
      <c r="C65" s="194" t="s">
        <v>301</v>
      </c>
      <c r="D65" s="89"/>
      <c r="E65" s="90"/>
      <c r="F65" s="81">
        <v>60</v>
      </c>
      <c r="G65" s="92"/>
      <c r="H65" s="156"/>
      <c r="I65" s="157"/>
      <c r="J65" s="86"/>
      <c r="K65" s="75"/>
      <c r="L65" s="75"/>
    </row>
    <row r="66" spans="1:12" x14ac:dyDescent="0.2">
      <c r="A66" s="46"/>
      <c r="B66" s="47">
        <v>60.1</v>
      </c>
      <c r="C66" s="49" t="s">
        <v>46</v>
      </c>
      <c r="D66" s="91"/>
      <c r="E66" s="92"/>
      <c r="F66" s="30">
        <v>70</v>
      </c>
      <c r="G66" s="92"/>
      <c r="H66" s="91"/>
      <c r="I66" s="92"/>
      <c r="J66" s="4"/>
      <c r="K66" s="75"/>
      <c r="L66" s="75"/>
    </row>
    <row r="67" spans="1:12" x14ac:dyDescent="0.2">
      <c r="A67" s="46"/>
      <c r="B67" s="47">
        <v>60.2</v>
      </c>
      <c r="C67" s="49" t="s">
        <v>52</v>
      </c>
      <c r="D67" s="91"/>
      <c r="E67" s="92"/>
      <c r="F67" s="30">
        <v>30</v>
      </c>
      <c r="G67" s="92"/>
      <c r="H67" s="91"/>
      <c r="I67" s="92"/>
      <c r="J67" s="4"/>
      <c r="K67" s="75" t="s">
        <v>53</v>
      </c>
      <c r="L67" s="75"/>
    </row>
    <row r="68" spans="1:12" x14ac:dyDescent="0.2">
      <c r="A68" s="17"/>
      <c r="B68" s="166" t="s">
        <v>58</v>
      </c>
      <c r="C68" s="166"/>
      <c r="D68" s="83"/>
      <c r="E68" s="84"/>
      <c r="F68" s="57">
        <f>SUM(F69:F71)</f>
        <v>0</v>
      </c>
      <c r="G68" s="40">
        <f>SUM(G69:G71)</f>
        <v>130</v>
      </c>
      <c r="H68" s="66">
        <f t="shared" ref="H68:I68" si="11">SUM(H70:H71)</f>
        <v>0</v>
      </c>
      <c r="I68" s="41">
        <f t="shared" si="11"/>
        <v>0</v>
      </c>
      <c r="J68" s="74">
        <f>SUM(D68:I68)</f>
        <v>130</v>
      </c>
      <c r="K68" s="75"/>
      <c r="L68" s="75" t="s">
        <v>6</v>
      </c>
    </row>
    <row r="69" spans="1:12" x14ac:dyDescent="0.2">
      <c r="A69" s="46"/>
      <c r="B69" s="155"/>
      <c r="C69" s="194" t="s">
        <v>301</v>
      </c>
      <c r="D69" s="89"/>
      <c r="E69" s="90"/>
      <c r="F69" s="91"/>
      <c r="G69" s="159">
        <v>80</v>
      </c>
      <c r="H69" s="156"/>
      <c r="I69" s="157"/>
      <c r="J69" s="86"/>
      <c r="K69" s="75"/>
      <c r="L69" s="75"/>
    </row>
    <row r="70" spans="1:12" x14ac:dyDescent="0.2">
      <c r="A70" s="46"/>
      <c r="B70" s="51">
        <v>70.099999999999994</v>
      </c>
      <c r="C70" s="48" t="s">
        <v>46</v>
      </c>
      <c r="D70" s="91"/>
      <c r="E70" s="92"/>
      <c r="F70" s="91"/>
      <c r="G70" s="61">
        <v>50</v>
      </c>
      <c r="H70" s="91"/>
      <c r="I70" s="92"/>
      <c r="J70" s="4"/>
      <c r="K70" s="75"/>
      <c r="L70" s="75"/>
    </row>
    <row r="71" spans="1:12" x14ac:dyDescent="0.2">
      <c r="A71" s="46"/>
      <c r="B71" s="51">
        <v>70.2</v>
      </c>
      <c r="C71" s="48" t="s">
        <v>52</v>
      </c>
      <c r="D71" s="91"/>
      <c r="E71" s="92"/>
      <c r="F71" s="91"/>
      <c r="G71" s="61"/>
      <c r="H71" s="91"/>
      <c r="I71" s="92"/>
      <c r="J71" s="4"/>
      <c r="K71" s="75" t="s">
        <v>53</v>
      </c>
      <c r="L71" s="75"/>
    </row>
    <row r="72" spans="1:12" x14ac:dyDescent="0.2">
      <c r="A72" s="17"/>
      <c r="B72" s="166" t="s">
        <v>59</v>
      </c>
      <c r="C72" s="166"/>
      <c r="D72" s="83"/>
      <c r="E72" s="84"/>
      <c r="F72" s="57">
        <v>40</v>
      </c>
      <c r="G72" s="40">
        <f t="shared" ref="G72:I72" si="12">SUM(G73:G82)</f>
        <v>0</v>
      </c>
      <c r="H72" s="66">
        <f t="shared" si="12"/>
        <v>0</v>
      </c>
      <c r="I72" s="41">
        <f t="shared" si="12"/>
        <v>0</v>
      </c>
      <c r="J72" s="74">
        <f>SUM(D72:I72)</f>
        <v>40</v>
      </c>
      <c r="K72" s="75"/>
      <c r="L72" s="75" t="s">
        <v>122</v>
      </c>
    </row>
    <row r="73" spans="1:12" x14ac:dyDescent="0.2">
      <c r="A73" s="46"/>
      <c r="B73" s="52">
        <v>80.099999999999994</v>
      </c>
      <c r="C73" s="48" t="s">
        <v>60</v>
      </c>
      <c r="D73" s="91"/>
      <c r="E73" s="92"/>
      <c r="F73" s="91"/>
      <c r="G73" s="92"/>
      <c r="H73" s="91"/>
      <c r="I73" s="92"/>
      <c r="J73" s="4"/>
      <c r="K73" s="168" t="s">
        <v>69</v>
      </c>
      <c r="L73" s="75"/>
    </row>
    <row r="74" spans="1:12" x14ac:dyDescent="0.2">
      <c r="A74" s="46"/>
      <c r="B74" s="52">
        <v>80.2</v>
      </c>
      <c r="C74" s="48" t="s">
        <v>121</v>
      </c>
      <c r="D74" s="91"/>
      <c r="E74" s="92"/>
      <c r="F74" s="91"/>
      <c r="G74" s="92"/>
      <c r="H74" s="91"/>
      <c r="I74" s="92"/>
      <c r="J74" s="4"/>
      <c r="K74" s="168"/>
      <c r="L74" s="75"/>
    </row>
    <row r="75" spans="1:12" x14ac:dyDescent="0.2">
      <c r="A75" s="46"/>
      <c r="B75" s="52">
        <v>80.3</v>
      </c>
      <c r="C75" s="48" t="s">
        <v>61</v>
      </c>
      <c r="D75" s="91"/>
      <c r="E75" s="92"/>
      <c r="F75" s="91"/>
      <c r="G75" s="92"/>
      <c r="H75" s="91"/>
      <c r="I75" s="92"/>
      <c r="J75" s="4"/>
      <c r="K75" s="168"/>
      <c r="L75" s="75"/>
    </row>
    <row r="76" spans="1:12" ht="13.5" x14ac:dyDescent="0.25">
      <c r="A76" s="46"/>
      <c r="B76" s="52">
        <v>80.400000000000006</v>
      </c>
      <c r="C76" s="53" t="s">
        <v>62</v>
      </c>
      <c r="D76" s="91"/>
      <c r="E76" s="92"/>
      <c r="F76" s="91"/>
      <c r="G76" s="92"/>
      <c r="H76" s="91"/>
      <c r="I76" s="92"/>
      <c r="J76" s="4"/>
      <c r="K76" s="168"/>
      <c r="L76" s="75"/>
    </row>
    <row r="77" spans="1:12" ht="13.5" x14ac:dyDescent="0.25">
      <c r="A77" s="46"/>
      <c r="B77" s="52">
        <v>80.5</v>
      </c>
      <c r="C77" s="53" t="s">
        <v>65</v>
      </c>
      <c r="D77" s="91"/>
      <c r="E77" s="92"/>
      <c r="F77" s="91"/>
      <c r="G77" s="92"/>
      <c r="H77" s="91"/>
      <c r="I77" s="92"/>
      <c r="J77" s="4"/>
      <c r="K77" s="168"/>
      <c r="L77" s="75"/>
    </row>
    <row r="78" spans="1:12" ht="13.5" x14ac:dyDescent="0.25">
      <c r="A78" s="46"/>
      <c r="B78" s="52">
        <v>80.599999999999994</v>
      </c>
      <c r="C78" s="53" t="s">
        <v>64</v>
      </c>
      <c r="D78" s="91"/>
      <c r="E78" s="92"/>
      <c r="F78" s="91"/>
      <c r="G78" s="92"/>
      <c r="H78" s="91"/>
      <c r="I78" s="92"/>
      <c r="J78" s="4"/>
      <c r="K78" s="168"/>
      <c r="L78" s="75"/>
    </row>
    <row r="79" spans="1:12" x14ac:dyDescent="0.2">
      <c r="A79" s="46"/>
      <c r="B79" s="52">
        <v>80.7</v>
      </c>
      <c r="C79" s="48" t="s">
        <v>63</v>
      </c>
      <c r="D79" s="91"/>
      <c r="E79" s="92"/>
      <c r="F79" s="91"/>
      <c r="G79" s="92"/>
      <c r="H79" s="91"/>
      <c r="I79" s="92"/>
      <c r="J79" s="4"/>
      <c r="K79" s="168"/>
      <c r="L79" s="75"/>
    </row>
    <row r="80" spans="1:12" ht="13.5" x14ac:dyDescent="0.25">
      <c r="A80" s="46"/>
      <c r="B80" s="52">
        <v>80.800000000000097</v>
      </c>
      <c r="C80" s="53" t="s">
        <v>66</v>
      </c>
      <c r="D80" s="91"/>
      <c r="E80" s="92"/>
      <c r="F80" s="91"/>
      <c r="G80" s="92"/>
      <c r="H80" s="91"/>
      <c r="I80" s="92"/>
      <c r="J80" s="4"/>
      <c r="K80" s="168"/>
      <c r="L80" s="75"/>
    </row>
    <row r="81" spans="1:12" ht="13.5" x14ac:dyDescent="0.25">
      <c r="A81" s="46"/>
      <c r="B81" s="52">
        <v>80.900000000000105</v>
      </c>
      <c r="C81" s="53" t="s">
        <v>67</v>
      </c>
      <c r="D81" s="91"/>
      <c r="E81" s="92"/>
      <c r="F81" s="91"/>
      <c r="G81" s="92"/>
      <c r="H81" s="91"/>
      <c r="I81" s="92"/>
      <c r="J81" s="4"/>
      <c r="K81" s="168"/>
      <c r="L81" s="75"/>
    </row>
    <row r="82" spans="1:12" ht="13.5" x14ac:dyDescent="0.25">
      <c r="A82" s="46"/>
      <c r="B82" s="54">
        <v>80.099999999999994</v>
      </c>
      <c r="C82" s="53" t="s">
        <v>68</v>
      </c>
      <c r="D82" s="91"/>
      <c r="E82" s="92"/>
      <c r="F82" s="91"/>
      <c r="G82" s="92"/>
      <c r="H82" s="91"/>
      <c r="I82" s="92"/>
      <c r="J82" s="4"/>
      <c r="K82" s="168"/>
      <c r="L82" s="75"/>
    </row>
    <row r="83" spans="1:12" x14ac:dyDescent="0.2">
      <c r="A83" s="46"/>
      <c r="B83" s="55"/>
      <c r="C83" s="56"/>
      <c r="D83" s="93"/>
      <c r="E83" s="94"/>
      <c r="F83" s="29"/>
      <c r="G83" s="64"/>
      <c r="H83" s="5"/>
      <c r="I83" s="64"/>
      <c r="J83" s="5"/>
      <c r="K83" s="76"/>
      <c r="L83" s="75"/>
    </row>
    <row r="84" spans="1:12" x14ac:dyDescent="0.2">
      <c r="A84" s="17"/>
      <c r="B84" s="169" t="s">
        <v>125</v>
      </c>
      <c r="C84" s="169"/>
      <c r="D84" s="85"/>
      <c r="E84" s="95"/>
      <c r="F84" s="58">
        <f>F7+F13+F21+F32+F35+F41+F44+F50+F56+F60+F64+F68+F72</f>
        <v>3367</v>
      </c>
      <c r="G84" s="39">
        <f>G7+G13+G21+G32+G35+G41+G44+G50+G56+G60+G64+G68+G72</f>
        <v>3100</v>
      </c>
      <c r="H84" s="58">
        <f>H7+H13+H21+H32+H35+H41+H44+H50+H56+H60+H64+H68+H72</f>
        <v>40</v>
      </c>
      <c r="I84" s="39">
        <f>I7+I13+I21+I32+I35+I41+I44+I50+I56+I60+I64+I68+I72</f>
        <v>355</v>
      </c>
      <c r="J84" s="58">
        <f>J7+J13+J21+J32+J35+J41+J44+J50+J56+J60+J64+J68+J72</f>
        <v>6862</v>
      </c>
      <c r="K84" s="76"/>
      <c r="L84" s="75"/>
    </row>
    <row r="85" spans="1:12" x14ac:dyDescent="0.2">
      <c r="A85" s="46"/>
      <c r="B85" s="55"/>
      <c r="C85" s="56"/>
      <c r="D85" s="29"/>
      <c r="E85" s="63"/>
      <c r="F85" s="29"/>
      <c r="G85" s="64"/>
      <c r="H85" s="5"/>
      <c r="I85" s="64"/>
      <c r="J85" s="5"/>
      <c r="K85" s="76"/>
      <c r="L85" s="75"/>
    </row>
    <row r="86" spans="1:12" x14ac:dyDescent="0.2">
      <c r="A86" s="166" t="s">
        <v>96</v>
      </c>
      <c r="B86" s="166"/>
      <c r="C86" s="166"/>
      <c r="D86" s="59">
        <f>0.1*0.8*J84</f>
        <v>548.96000000000015</v>
      </c>
      <c r="E86" s="38">
        <f>0.1*0.2*J84</f>
        <v>137.24000000000004</v>
      </c>
      <c r="F86" s="117"/>
      <c r="G86" s="118"/>
      <c r="H86" s="117"/>
      <c r="I86" s="118"/>
      <c r="J86" s="60">
        <f>SUM(D86:E86)</f>
        <v>686.20000000000016</v>
      </c>
      <c r="K86" s="76"/>
      <c r="L86" s="75" t="s">
        <v>290</v>
      </c>
    </row>
    <row r="87" spans="1:12" x14ac:dyDescent="0.2">
      <c r="A87" s="46"/>
      <c r="B87" s="55"/>
      <c r="C87" s="56"/>
      <c r="D87" s="5"/>
      <c r="E87" s="64"/>
      <c r="F87" s="5"/>
      <c r="G87" s="64"/>
      <c r="H87" s="5"/>
      <c r="I87" s="64"/>
      <c r="J87" s="5"/>
      <c r="K87" s="76"/>
      <c r="L87" s="75"/>
    </row>
    <row r="88" spans="1:12" x14ac:dyDescent="0.2">
      <c r="A88" s="166" t="s">
        <v>126</v>
      </c>
      <c r="B88" s="166"/>
      <c r="C88" s="166"/>
      <c r="D88" s="60">
        <f>D84+D86</f>
        <v>548.96000000000015</v>
      </c>
      <c r="E88" s="23">
        <f t="shared" ref="E88:J88" si="13">E84+E86</f>
        <v>137.24000000000004</v>
      </c>
      <c r="F88" s="60">
        <f t="shared" si="13"/>
        <v>3367</v>
      </c>
      <c r="G88" s="23">
        <f t="shared" si="13"/>
        <v>3100</v>
      </c>
      <c r="H88" s="60">
        <f t="shared" si="13"/>
        <v>40</v>
      </c>
      <c r="I88" s="23">
        <f t="shared" si="13"/>
        <v>355</v>
      </c>
      <c r="J88" s="60">
        <f t="shared" si="13"/>
        <v>7548.2</v>
      </c>
      <c r="K88" s="77"/>
      <c r="L88" s="80"/>
    </row>
    <row r="89" spans="1:12" x14ac:dyDescent="0.2">
      <c r="B89" s="3"/>
      <c r="D89" s="5"/>
      <c r="E89" s="5"/>
      <c r="F89" s="5"/>
      <c r="G89" s="5"/>
      <c r="H89" s="5"/>
      <c r="I89" s="5"/>
      <c r="J89" s="5"/>
    </row>
    <row r="90" spans="1:12" x14ac:dyDescent="0.2">
      <c r="A90" s="167" t="s">
        <v>119</v>
      </c>
      <c r="B90" s="167"/>
      <c r="C90" s="167"/>
      <c r="D90" s="17">
        <v>99.5</v>
      </c>
      <c r="E90" s="101">
        <v>99.5</v>
      </c>
      <c r="F90" s="105">
        <v>80</v>
      </c>
      <c r="G90" s="105">
        <v>80</v>
      </c>
      <c r="H90" s="105">
        <v>80</v>
      </c>
      <c r="I90" s="105">
        <v>80</v>
      </c>
    </row>
    <row r="91" spans="1:12" x14ac:dyDescent="0.2">
      <c r="B91" s="3"/>
      <c r="D91" s="5"/>
      <c r="E91" s="5"/>
      <c r="F91" s="5"/>
      <c r="G91" s="5"/>
      <c r="H91" s="5"/>
      <c r="I91" s="5"/>
      <c r="J91" s="5"/>
    </row>
    <row r="92" spans="1:12" x14ac:dyDescent="0.2">
      <c r="A92" s="166" t="s">
        <v>282</v>
      </c>
      <c r="B92" s="166"/>
      <c r="C92" s="166"/>
      <c r="D92" s="106">
        <f>D90*D88</f>
        <v>54621.520000000011</v>
      </c>
      <c r="E92" s="106">
        <f t="shared" ref="E92:I92" si="14">E90*E88</f>
        <v>13655.380000000003</v>
      </c>
      <c r="F92" s="106">
        <f t="shared" si="14"/>
        <v>269360</v>
      </c>
      <c r="G92" s="106">
        <f t="shared" si="14"/>
        <v>248000</v>
      </c>
      <c r="H92" s="106">
        <f t="shared" si="14"/>
        <v>3200</v>
      </c>
      <c r="I92" s="106">
        <f t="shared" si="14"/>
        <v>28400</v>
      </c>
      <c r="J92" s="106">
        <f>SUM(D92:I92)</f>
        <v>617236.9</v>
      </c>
    </row>
    <row r="93" spans="1:12" x14ac:dyDescent="0.2">
      <c r="D93" s="5"/>
      <c r="E93" s="5"/>
      <c r="F93" s="5"/>
      <c r="G93" s="5"/>
      <c r="H93" s="5"/>
      <c r="I93" s="5"/>
      <c r="J93" s="5"/>
    </row>
    <row r="94" spans="1:12" x14ac:dyDescent="0.2">
      <c r="A94" s="11" t="s">
        <v>303</v>
      </c>
      <c r="B94" s="11"/>
      <c r="C94" s="11"/>
      <c r="D94" s="12"/>
      <c r="E94" s="12"/>
      <c r="F94" s="12"/>
      <c r="G94" s="12"/>
      <c r="H94" s="12"/>
      <c r="I94" s="12"/>
      <c r="J94" s="161">
        <f>K!H95</f>
        <v>265802.25</v>
      </c>
    </row>
    <row r="95" spans="1:12" x14ac:dyDescent="0.2">
      <c r="A95" s="11" t="s">
        <v>304</v>
      </c>
      <c r="B95" s="11"/>
      <c r="C95" s="11"/>
      <c r="D95" s="12"/>
      <c r="E95" s="12"/>
      <c r="F95" s="12"/>
      <c r="G95" s="12"/>
      <c r="H95" s="12"/>
      <c r="I95" s="12"/>
      <c r="J95" s="161">
        <f>'T-G'!H35</f>
        <v>79605.75</v>
      </c>
    </row>
    <row r="96" spans="1:12" x14ac:dyDescent="0.2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">
      <c r="A97" s="11" t="s">
        <v>305</v>
      </c>
      <c r="B97" s="11"/>
      <c r="C97" s="11"/>
      <c r="D97" s="12"/>
      <c r="E97" s="12"/>
      <c r="F97" s="12"/>
      <c r="G97" s="12"/>
      <c r="H97" s="12"/>
      <c r="I97" s="12"/>
      <c r="J97" s="12">
        <f>J92+J94+J95</f>
        <v>962644.9</v>
      </c>
    </row>
    <row r="98" spans="1:10" x14ac:dyDescent="0.2">
      <c r="D98" s="5"/>
      <c r="E98" s="5"/>
      <c r="F98" s="5"/>
      <c r="G98" s="5"/>
      <c r="H98" s="5"/>
      <c r="I98" s="5"/>
      <c r="J98" s="5"/>
    </row>
    <row r="99" spans="1:10" x14ac:dyDescent="0.2">
      <c r="D99" s="5"/>
      <c r="E99" s="5"/>
      <c r="F99" s="5"/>
      <c r="G99" s="5"/>
      <c r="H99" s="5"/>
      <c r="I99" s="5"/>
      <c r="J99" s="5"/>
    </row>
    <row r="100" spans="1:10" x14ac:dyDescent="0.2">
      <c r="D100" s="5"/>
      <c r="E100" s="5"/>
      <c r="F100" s="5"/>
      <c r="G100" s="5"/>
      <c r="H100" s="5"/>
      <c r="I100" s="5"/>
      <c r="J100" s="5"/>
    </row>
    <row r="101" spans="1:10" x14ac:dyDescent="0.2">
      <c r="D101" s="5"/>
      <c r="E101" s="5"/>
      <c r="F101" s="5"/>
      <c r="G101" s="5"/>
      <c r="H101" s="5"/>
      <c r="I101" s="5"/>
      <c r="J101" s="5"/>
    </row>
    <row r="102" spans="1:10" x14ac:dyDescent="0.2">
      <c r="D102" s="5"/>
      <c r="E102" s="5"/>
      <c r="F102" s="5"/>
      <c r="G102" s="5"/>
      <c r="H102" s="5"/>
      <c r="I102" s="5"/>
      <c r="J102" s="5"/>
    </row>
    <row r="103" spans="1:10" x14ac:dyDescent="0.2">
      <c r="D103" s="5"/>
      <c r="E103" s="5"/>
      <c r="F103" s="5"/>
      <c r="G103" s="5"/>
      <c r="H103" s="5"/>
      <c r="I103" s="5"/>
      <c r="J103" s="5"/>
    </row>
    <row r="104" spans="1:10" x14ac:dyDescent="0.2">
      <c r="D104" s="5"/>
      <c r="E104" s="5"/>
      <c r="F104" s="5"/>
      <c r="G104" s="5"/>
      <c r="H104" s="5"/>
      <c r="I104" s="5"/>
      <c r="J104" s="5"/>
    </row>
    <row r="105" spans="1:10" x14ac:dyDescent="0.2">
      <c r="D105" s="5"/>
      <c r="E105" s="5"/>
      <c r="F105" s="5"/>
      <c r="G105" s="5"/>
      <c r="H105" s="5"/>
      <c r="I105" s="5"/>
      <c r="J105" s="5"/>
    </row>
    <row r="106" spans="1:10" x14ac:dyDescent="0.2">
      <c r="D106" s="5"/>
      <c r="E106" s="5"/>
      <c r="F106" s="5"/>
      <c r="G106" s="5"/>
      <c r="H106" s="5"/>
      <c r="I106" s="5"/>
      <c r="J106" s="5"/>
    </row>
    <row r="107" spans="1:10" x14ac:dyDescent="0.2">
      <c r="D107" s="5"/>
      <c r="E107" s="5"/>
      <c r="F107" s="5"/>
      <c r="G107" s="5"/>
      <c r="H107" s="5"/>
      <c r="I107" s="5"/>
      <c r="J107" s="5"/>
    </row>
    <row r="108" spans="1:10" x14ac:dyDescent="0.2">
      <c r="D108" s="5"/>
      <c r="E108" s="5"/>
      <c r="F108" s="5"/>
      <c r="G108" s="5"/>
      <c r="H108" s="5"/>
      <c r="I108" s="5"/>
      <c r="J108" s="5"/>
    </row>
    <row r="109" spans="1:10" x14ac:dyDescent="0.2">
      <c r="D109" s="5"/>
      <c r="E109" s="5"/>
      <c r="F109" s="5"/>
      <c r="G109" s="5"/>
      <c r="H109" s="5"/>
      <c r="I109" s="5"/>
      <c r="J109" s="5"/>
    </row>
    <row r="110" spans="1:10" x14ac:dyDescent="0.2">
      <c r="D110" s="5"/>
      <c r="E110" s="5"/>
      <c r="F110" s="5"/>
      <c r="G110" s="5"/>
      <c r="H110" s="5"/>
      <c r="I110" s="5"/>
      <c r="J110" s="5"/>
    </row>
    <row r="111" spans="1:10" x14ac:dyDescent="0.2">
      <c r="D111" s="5"/>
      <c r="E111" s="5"/>
      <c r="F111" s="5"/>
      <c r="G111" s="5"/>
      <c r="H111" s="5"/>
      <c r="I111" s="5"/>
      <c r="J111" s="5"/>
    </row>
    <row r="112" spans="1:10" x14ac:dyDescent="0.2">
      <c r="D112" s="5"/>
      <c r="E112" s="5"/>
      <c r="F112" s="5"/>
      <c r="G112" s="5"/>
      <c r="H112" s="5"/>
      <c r="I112" s="5"/>
      <c r="J112" s="5"/>
    </row>
    <row r="113" spans="4:10" x14ac:dyDescent="0.2">
      <c r="D113" s="5"/>
      <c r="E113" s="5"/>
      <c r="F113" s="5"/>
      <c r="G113" s="5"/>
      <c r="H113" s="5"/>
      <c r="I113" s="5"/>
      <c r="J113" s="5"/>
    </row>
    <row r="114" spans="4:10" x14ac:dyDescent="0.2">
      <c r="D114" s="5"/>
      <c r="E114" s="5"/>
      <c r="F114" s="5"/>
      <c r="G114" s="5"/>
      <c r="H114" s="5"/>
      <c r="I114" s="5"/>
      <c r="J114" s="5"/>
    </row>
    <row r="115" spans="4:10" x14ac:dyDescent="0.2">
      <c r="D115" s="5"/>
      <c r="E115" s="5"/>
      <c r="F115" s="5"/>
      <c r="G115" s="5"/>
      <c r="H115" s="5"/>
      <c r="I115" s="5"/>
      <c r="J115" s="5"/>
    </row>
    <row r="116" spans="4:10" x14ac:dyDescent="0.2">
      <c r="D116" s="5"/>
      <c r="E116" s="5"/>
      <c r="F116" s="5"/>
      <c r="G116" s="5"/>
      <c r="H116" s="5"/>
      <c r="I116" s="5"/>
      <c r="J116" s="5"/>
    </row>
    <row r="117" spans="4:10" x14ac:dyDescent="0.2">
      <c r="D117" s="5"/>
      <c r="E117" s="5"/>
      <c r="F117" s="5"/>
      <c r="G117" s="5"/>
      <c r="H117" s="5"/>
      <c r="I117" s="5"/>
      <c r="J117" s="5"/>
    </row>
    <row r="118" spans="4:10" x14ac:dyDescent="0.2">
      <c r="D118" s="5"/>
      <c r="E118" s="5"/>
      <c r="F118" s="5"/>
      <c r="G118" s="5"/>
      <c r="H118" s="5"/>
      <c r="I118" s="5"/>
      <c r="J118" s="5"/>
    </row>
    <row r="119" spans="4:10" x14ac:dyDescent="0.2">
      <c r="D119" s="5"/>
      <c r="E119" s="5"/>
      <c r="F119" s="5"/>
      <c r="G119" s="5"/>
      <c r="H119" s="5"/>
      <c r="I119" s="5"/>
      <c r="J119" s="5"/>
    </row>
    <row r="120" spans="4:10" x14ac:dyDescent="0.2">
      <c r="D120" s="5"/>
      <c r="E120" s="5"/>
      <c r="F120" s="5"/>
      <c r="G120" s="5"/>
      <c r="H120" s="5"/>
      <c r="I120" s="5"/>
      <c r="J120" s="5"/>
    </row>
    <row r="121" spans="4:10" x14ac:dyDescent="0.2">
      <c r="D121" s="5"/>
      <c r="E121" s="5"/>
      <c r="F121" s="5"/>
      <c r="G121" s="5"/>
      <c r="H121" s="5"/>
      <c r="I121" s="5"/>
      <c r="J121" s="5"/>
    </row>
    <row r="122" spans="4:10" x14ac:dyDescent="0.2">
      <c r="D122" s="5"/>
      <c r="E122" s="5"/>
      <c r="F122" s="5"/>
      <c r="G122" s="5"/>
      <c r="H122" s="5"/>
      <c r="I122" s="5"/>
      <c r="J122" s="5"/>
    </row>
    <row r="123" spans="4:10" x14ac:dyDescent="0.2">
      <c r="D123" s="5"/>
      <c r="E123" s="5"/>
      <c r="F123" s="5"/>
      <c r="G123" s="5"/>
      <c r="H123" s="5"/>
      <c r="I123" s="5"/>
      <c r="J123" s="5"/>
    </row>
    <row r="124" spans="4:10" x14ac:dyDescent="0.2">
      <c r="D124" s="5"/>
      <c r="E124" s="5"/>
      <c r="F124" s="5"/>
      <c r="G124" s="5"/>
      <c r="H124" s="5"/>
      <c r="I124" s="5"/>
      <c r="J124" s="5"/>
    </row>
    <row r="125" spans="4:10" x14ac:dyDescent="0.2">
      <c r="D125" s="5"/>
      <c r="E125" s="5"/>
      <c r="F125" s="5"/>
      <c r="G125" s="5"/>
      <c r="H125" s="5"/>
      <c r="I125" s="5"/>
      <c r="J125" s="5"/>
    </row>
    <row r="126" spans="4:10" x14ac:dyDescent="0.2">
      <c r="D126" s="5"/>
      <c r="E126" s="5"/>
      <c r="F126" s="5"/>
      <c r="G126" s="5"/>
      <c r="H126" s="5"/>
      <c r="I126" s="5"/>
      <c r="J126" s="5"/>
    </row>
    <row r="127" spans="4:10" x14ac:dyDescent="0.2">
      <c r="D127" s="5"/>
      <c r="E127" s="5"/>
      <c r="F127" s="5"/>
      <c r="G127" s="5"/>
      <c r="H127" s="5"/>
      <c r="I127" s="5"/>
      <c r="J127" s="5"/>
    </row>
    <row r="128" spans="4:10" x14ac:dyDescent="0.2">
      <c r="D128" s="5"/>
      <c r="E128" s="5"/>
      <c r="F128" s="5"/>
      <c r="G128" s="5"/>
      <c r="H128" s="5"/>
      <c r="I128" s="5"/>
      <c r="J128" s="5"/>
    </row>
    <row r="129" spans="4:10" x14ac:dyDescent="0.2">
      <c r="D129" s="5"/>
      <c r="E129" s="5"/>
      <c r="F129" s="5"/>
      <c r="G129" s="5"/>
      <c r="H129" s="5"/>
      <c r="I129" s="5"/>
      <c r="J129" s="5"/>
    </row>
    <row r="130" spans="4:10" x14ac:dyDescent="0.2">
      <c r="D130" s="5"/>
      <c r="E130" s="5"/>
      <c r="F130" s="5"/>
      <c r="G130" s="5"/>
      <c r="H130" s="5"/>
      <c r="I130" s="5"/>
      <c r="J130" s="5"/>
    </row>
    <row r="131" spans="4:10" x14ac:dyDescent="0.2">
      <c r="D131" s="5"/>
      <c r="E131" s="5"/>
      <c r="F131" s="5"/>
      <c r="G131" s="5"/>
      <c r="H131" s="5"/>
      <c r="I131" s="5"/>
      <c r="J131" s="5"/>
    </row>
    <row r="132" spans="4:10" x14ac:dyDescent="0.2">
      <c r="D132" s="5"/>
      <c r="E132" s="5"/>
      <c r="F132" s="5"/>
      <c r="G132" s="5"/>
      <c r="H132" s="5"/>
      <c r="I132" s="5"/>
      <c r="J132" s="5"/>
    </row>
    <row r="133" spans="4:10" x14ac:dyDescent="0.2">
      <c r="D133" s="5"/>
      <c r="E133" s="5"/>
      <c r="F133" s="5"/>
      <c r="G133" s="5"/>
      <c r="H133" s="5"/>
      <c r="I133" s="5"/>
      <c r="J133" s="5"/>
    </row>
    <row r="134" spans="4:10" x14ac:dyDescent="0.2">
      <c r="D134" s="5"/>
      <c r="E134" s="5"/>
      <c r="F134" s="5"/>
      <c r="G134" s="5"/>
      <c r="H134" s="5"/>
      <c r="I134" s="5"/>
      <c r="J134" s="5"/>
    </row>
    <row r="135" spans="4:10" x14ac:dyDescent="0.2">
      <c r="D135" s="5"/>
      <c r="E135" s="5"/>
      <c r="F135" s="5"/>
      <c r="G135" s="5"/>
      <c r="H135" s="5"/>
      <c r="I135" s="5"/>
      <c r="J135" s="5"/>
    </row>
    <row r="136" spans="4:10" x14ac:dyDescent="0.2">
      <c r="D136" s="5"/>
      <c r="E136" s="5"/>
      <c r="F136" s="5"/>
      <c r="G136" s="5"/>
      <c r="H136" s="5"/>
      <c r="I136" s="5"/>
      <c r="J136" s="5"/>
    </row>
    <row r="137" spans="4:10" x14ac:dyDescent="0.2">
      <c r="D137" s="5"/>
      <c r="E137" s="5"/>
      <c r="F137" s="5"/>
      <c r="G137" s="5"/>
      <c r="H137" s="5"/>
      <c r="I137" s="5"/>
      <c r="J137" s="5"/>
    </row>
    <row r="138" spans="4:10" x14ac:dyDescent="0.2">
      <c r="D138" s="5"/>
      <c r="E138" s="5"/>
      <c r="F138" s="5"/>
      <c r="G138" s="5"/>
      <c r="H138" s="5"/>
      <c r="I138" s="5"/>
      <c r="J138" s="5"/>
    </row>
    <row r="139" spans="4:10" x14ac:dyDescent="0.2">
      <c r="D139" s="5"/>
      <c r="E139" s="5"/>
      <c r="F139" s="5"/>
      <c r="G139" s="5"/>
      <c r="H139" s="5"/>
      <c r="I139" s="5"/>
      <c r="J139" s="5"/>
    </row>
    <row r="140" spans="4:10" x14ac:dyDescent="0.2">
      <c r="D140" s="5"/>
      <c r="E140" s="5"/>
      <c r="F140" s="5"/>
      <c r="G140" s="5"/>
      <c r="H140" s="5"/>
      <c r="I140" s="5"/>
      <c r="J140" s="5"/>
    </row>
    <row r="141" spans="4:10" x14ac:dyDescent="0.2">
      <c r="D141" s="5"/>
      <c r="E141" s="5"/>
      <c r="F141" s="5"/>
      <c r="G141" s="5"/>
      <c r="H141" s="5"/>
      <c r="I141" s="5"/>
      <c r="J141" s="5"/>
    </row>
    <row r="142" spans="4:10" x14ac:dyDescent="0.2">
      <c r="D142" s="5"/>
      <c r="E142" s="5"/>
      <c r="F142" s="5"/>
      <c r="G142" s="5"/>
      <c r="H142" s="5"/>
      <c r="I142" s="5"/>
      <c r="J142" s="5"/>
    </row>
    <row r="143" spans="4:10" x14ac:dyDescent="0.2">
      <c r="D143" s="5"/>
      <c r="E143" s="5"/>
      <c r="F143" s="5"/>
      <c r="G143" s="5"/>
      <c r="H143" s="5"/>
      <c r="I143" s="5"/>
      <c r="J143" s="5"/>
    </row>
    <row r="144" spans="4:10" x14ac:dyDescent="0.2">
      <c r="D144" s="5"/>
      <c r="E144" s="5"/>
      <c r="F144" s="5"/>
      <c r="G144" s="5"/>
      <c r="H144" s="5"/>
      <c r="I144" s="5"/>
      <c r="J144" s="5"/>
    </row>
    <row r="145" spans="4:10" x14ac:dyDescent="0.2">
      <c r="D145" s="5"/>
      <c r="E145" s="5"/>
      <c r="F145" s="5"/>
      <c r="G145" s="5"/>
      <c r="H145" s="5"/>
      <c r="I145" s="5"/>
      <c r="J145" s="5"/>
    </row>
    <row r="146" spans="4:10" x14ac:dyDescent="0.2">
      <c r="D146" s="5"/>
      <c r="E146" s="5"/>
      <c r="F146" s="5"/>
      <c r="G146" s="5"/>
      <c r="H146" s="5"/>
      <c r="I146" s="5"/>
      <c r="J146" s="5"/>
    </row>
    <row r="147" spans="4:10" x14ac:dyDescent="0.2">
      <c r="D147" s="5"/>
      <c r="E147" s="5"/>
      <c r="F147" s="5"/>
      <c r="G147" s="5"/>
      <c r="H147" s="5"/>
      <c r="I147" s="5"/>
      <c r="J147" s="5"/>
    </row>
    <row r="148" spans="4:10" x14ac:dyDescent="0.2">
      <c r="D148" s="5"/>
      <c r="E148" s="5"/>
      <c r="F148" s="5"/>
      <c r="G148" s="5"/>
      <c r="H148" s="5"/>
      <c r="I148" s="5"/>
      <c r="J148" s="5"/>
    </row>
    <row r="149" spans="4:10" x14ac:dyDescent="0.2">
      <c r="D149" s="5"/>
      <c r="E149" s="5"/>
      <c r="F149" s="5"/>
      <c r="G149" s="5"/>
      <c r="H149" s="5"/>
      <c r="I149" s="5"/>
      <c r="J149" s="5"/>
    </row>
    <row r="150" spans="4:10" x14ac:dyDescent="0.2">
      <c r="D150" s="5"/>
      <c r="E150" s="5"/>
      <c r="F150" s="5"/>
      <c r="G150" s="5"/>
      <c r="H150" s="5"/>
      <c r="I150" s="5"/>
      <c r="J150" s="5"/>
    </row>
    <row r="151" spans="4:10" x14ac:dyDescent="0.2">
      <c r="D151" s="5"/>
      <c r="E151" s="5"/>
      <c r="F151" s="5"/>
      <c r="G151" s="5"/>
      <c r="H151" s="5"/>
      <c r="I151" s="5"/>
      <c r="J151" s="5"/>
    </row>
    <row r="152" spans="4:10" x14ac:dyDescent="0.2">
      <c r="D152" s="5"/>
      <c r="E152" s="5"/>
      <c r="F152" s="5"/>
      <c r="G152" s="5"/>
      <c r="H152" s="5"/>
      <c r="I152" s="5"/>
      <c r="J152" s="5"/>
    </row>
    <row r="153" spans="4:10" x14ac:dyDescent="0.2">
      <c r="D153" s="5"/>
      <c r="E153" s="5"/>
      <c r="F153" s="5"/>
      <c r="G153" s="5"/>
      <c r="H153" s="5"/>
      <c r="I153" s="5"/>
      <c r="J153" s="5"/>
    </row>
    <row r="154" spans="4:10" x14ac:dyDescent="0.2">
      <c r="D154" s="5"/>
      <c r="E154" s="5"/>
      <c r="F154" s="5"/>
      <c r="G154" s="5"/>
      <c r="H154" s="5"/>
      <c r="I154" s="5"/>
      <c r="J154" s="5"/>
    </row>
    <row r="155" spans="4:10" x14ac:dyDescent="0.2">
      <c r="D155" s="5"/>
      <c r="E155" s="5"/>
      <c r="F155" s="5"/>
      <c r="G155" s="5"/>
      <c r="H155" s="5"/>
      <c r="I155" s="5"/>
      <c r="J155" s="5"/>
    </row>
    <row r="156" spans="4:10" x14ac:dyDescent="0.2">
      <c r="D156" s="5"/>
      <c r="E156" s="5"/>
      <c r="F156" s="5"/>
      <c r="G156" s="5"/>
      <c r="H156" s="5"/>
      <c r="I156" s="5"/>
      <c r="J156" s="5"/>
    </row>
    <row r="157" spans="4:10" x14ac:dyDescent="0.2">
      <c r="D157" s="5"/>
      <c r="E157" s="5"/>
      <c r="F157" s="5"/>
      <c r="G157" s="5"/>
      <c r="H157" s="5"/>
      <c r="I157" s="5"/>
      <c r="J157" s="5"/>
    </row>
    <row r="158" spans="4:10" x14ac:dyDescent="0.2">
      <c r="D158" s="5"/>
      <c r="E158" s="5"/>
      <c r="F158" s="5"/>
      <c r="G158" s="5"/>
      <c r="H158" s="5"/>
      <c r="I158" s="5"/>
      <c r="J158" s="5"/>
    </row>
    <row r="159" spans="4:10" x14ac:dyDescent="0.2">
      <c r="D159" s="5"/>
      <c r="E159" s="5"/>
      <c r="F159" s="5"/>
      <c r="G159" s="5"/>
      <c r="H159" s="5"/>
      <c r="I159" s="5"/>
      <c r="J159" s="5"/>
    </row>
    <row r="160" spans="4:10" x14ac:dyDescent="0.2">
      <c r="D160" s="5"/>
      <c r="E160" s="5"/>
      <c r="F160" s="5"/>
      <c r="G160" s="5"/>
      <c r="H160" s="5"/>
      <c r="I160" s="5"/>
      <c r="J160" s="5"/>
    </row>
    <row r="161" spans="4:10" x14ac:dyDescent="0.2">
      <c r="D161" s="5"/>
      <c r="E161" s="5"/>
      <c r="F161" s="5"/>
      <c r="G161" s="5"/>
      <c r="H161" s="5"/>
      <c r="I161" s="5"/>
      <c r="J161" s="5"/>
    </row>
    <row r="162" spans="4:10" x14ac:dyDescent="0.2">
      <c r="D162" s="5"/>
      <c r="E162" s="5"/>
      <c r="F162" s="5"/>
      <c r="G162" s="5"/>
      <c r="H162" s="5"/>
      <c r="I162" s="5"/>
      <c r="J162" s="5"/>
    </row>
    <row r="163" spans="4:10" x14ac:dyDescent="0.2">
      <c r="D163" s="5"/>
      <c r="E163" s="5"/>
      <c r="F163" s="5"/>
      <c r="G163" s="5"/>
      <c r="H163" s="5"/>
      <c r="I163" s="5"/>
      <c r="J163" s="5"/>
    </row>
    <row r="164" spans="4:10" x14ac:dyDescent="0.2">
      <c r="D164" s="5"/>
      <c r="E164" s="5"/>
      <c r="F164" s="5"/>
      <c r="G164" s="5"/>
      <c r="H164" s="5"/>
      <c r="I164" s="5"/>
      <c r="J164" s="5"/>
    </row>
    <row r="165" spans="4:10" x14ac:dyDescent="0.2">
      <c r="D165" s="5"/>
      <c r="E165" s="5"/>
      <c r="F165" s="5"/>
      <c r="G165" s="5"/>
      <c r="H165" s="5"/>
      <c r="I165" s="5"/>
      <c r="J165" s="5"/>
    </row>
    <row r="166" spans="4:10" x14ac:dyDescent="0.2">
      <c r="D166" s="5"/>
      <c r="E166" s="5"/>
      <c r="F166" s="5"/>
      <c r="G166" s="5"/>
      <c r="H166" s="5"/>
      <c r="I166" s="5"/>
      <c r="J166" s="5"/>
    </row>
    <row r="167" spans="4:10" x14ac:dyDescent="0.2">
      <c r="D167" s="5"/>
      <c r="E167" s="5"/>
      <c r="F167" s="5"/>
      <c r="G167" s="5"/>
      <c r="H167" s="5"/>
      <c r="I167" s="5"/>
      <c r="J167" s="5"/>
    </row>
    <row r="168" spans="4:10" x14ac:dyDescent="0.2">
      <c r="D168" s="5"/>
      <c r="E168" s="5"/>
      <c r="F168" s="5"/>
      <c r="G168" s="5"/>
      <c r="H168" s="5"/>
      <c r="I168" s="5"/>
      <c r="J168" s="5"/>
    </row>
    <row r="169" spans="4:10" x14ac:dyDescent="0.2">
      <c r="D169" s="5"/>
      <c r="E169" s="5"/>
      <c r="F169" s="5"/>
      <c r="G169" s="5"/>
      <c r="H169" s="5"/>
      <c r="I169" s="5"/>
      <c r="J169" s="5"/>
    </row>
    <row r="170" spans="4:10" x14ac:dyDescent="0.2">
      <c r="D170" s="5"/>
      <c r="E170" s="5"/>
      <c r="F170" s="5"/>
      <c r="G170" s="5"/>
      <c r="H170" s="5"/>
      <c r="I170" s="5"/>
      <c r="J170" s="5"/>
    </row>
    <row r="171" spans="4:10" x14ac:dyDescent="0.2">
      <c r="D171" s="5"/>
      <c r="E171" s="5"/>
      <c r="F171" s="5"/>
      <c r="G171" s="5"/>
      <c r="H171" s="5"/>
      <c r="I171" s="5"/>
      <c r="J171" s="5"/>
    </row>
    <row r="172" spans="4:10" x14ac:dyDescent="0.2">
      <c r="D172" s="5"/>
      <c r="E172" s="5"/>
      <c r="F172" s="5"/>
      <c r="G172" s="5"/>
      <c r="H172" s="5"/>
      <c r="I172" s="5"/>
      <c r="J172" s="5"/>
    </row>
    <row r="173" spans="4:10" x14ac:dyDescent="0.2">
      <c r="D173" s="5"/>
      <c r="E173" s="5"/>
      <c r="F173" s="5"/>
      <c r="G173" s="5"/>
      <c r="H173" s="5"/>
      <c r="I173" s="5"/>
      <c r="J173" s="5"/>
    </row>
    <row r="174" spans="4:10" x14ac:dyDescent="0.2">
      <c r="D174" s="5"/>
      <c r="E174" s="5"/>
      <c r="F174" s="5"/>
      <c r="G174" s="5"/>
      <c r="H174" s="5"/>
      <c r="I174" s="5"/>
      <c r="J174" s="5"/>
    </row>
    <row r="175" spans="4:10" x14ac:dyDescent="0.2">
      <c r="D175" s="5"/>
      <c r="E175" s="5"/>
      <c r="F175" s="5"/>
      <c r="G175" s="5"/>
      <c r="H175" s="5"/>
      <c r="I175" s="5"/>
      <c r="J175" s="5"/>
    </row>
    <row r="176" spans="4:10" x14ac:dyDescent="0.2">
      <c r="D176" s="5"/>
      <c r="E176" s="5"/>
      <c r="F176" s="5"/>
      <c r="G176" s="5"/>
      <c r="H176" s="5"/>
      <c r="I176" s="5"/>
      <c r="J176" s="5"/>
    </row>
    <row r="177" spans="4:10" x14ac:dyDescent="0.2">
      <c r="D177" s="5"/>
      <c r="E177" s="5"/>
      <c r="F177" s="5"/>
      <c r="G177" s="5"/>
      <c r="H177" s="5"/>
      <c r="I177" s="5"/>
      <c r="J177" s="5"/>
    </row>
    <row r="178" spans="4:10" x14ac:dyDescent="0.2">
      <c r="D178" s="5"/>
      <c r="E178" s="5"/>
      <c r="F178" s="5"/>
      <c r="G178" s="5"/>
      <c r="H178" s="5"/>
      <c r="I178" s="5"/>
      <c r="J178" s="5"/>
    </row>
    <row r="179" spans="4:10" x14ac:dyDescent="0.2">
      <c r="D179" s="5"/>
      <c r="E179" s="5"/>
      <c r="F179" s="5"/>
      <c r="G179" s="5"/>
      <c r="H179" s="5"/>
      <c r="I179" s="5"/>
      <c r="J179" s="5"/>
    </row>
    <row r="180" spans="4:10" x14ac:dyDescent="0.2">
      <c r="D180" s="5"/>
      <c r="E180" s="5"/>
      <c r="F180" s="5"/>
      <c r="G180" s="5"/>
      <c r="H180" s="5"/>
      <c r="I180" s="5"/>
      <c r="J180" s="5"/>
    </row>
    <row r="181" spans="4:10" x14ac:dyDescent="0.2">
      <c r="D181" s="5"/>
      <c r="E181" s="5"/>
      <c r="F181" s="5"/>
      <c r="G181" s="5"/>
      <c r="H181" s="5"/>
      <c r="I181" s="5"/>
      <c r="J181" s="5"/>
    </row>
    <row r="182" spans="4:10" x14ac:dyDescent="0.2">
      <c r="D182" s="5"/>
      <c r="E182" s="5"/>
      <c r="F182" s="5"/>
      <c r="G182" s="5"/>
      <c r="H182" s="5"/>
      <c r="I182" s="5"/>
      <c r="J182" s="5"/>
    </row>
    <row r="183" spans="4:10" x14ac:dyDescent="0.2">
      <c r="D183" s="5"/>
      <c r="E183" s="5"/>
      <c r="F183" s="5"/>
      <c r="G183" s="5"/>
      <c r="H183" s="5"/>
      <c r="I183" s="5"/>
      <c r="J183" s="5"/>
    </row>
    <row r="184" spans="4:10" x14ac:dyDescent="0.2">
      <c r="D184" s="5"/>
      <c r="E184" s="5"/>
      <c r="F184" s="5"/>
      <c r="G184" s="5"/>
      <c r="H184" s="5"/>
      <c r="I184" s="5"/>
      <c r="J184" s="5"/>
    </row>
    <row r="185" spans="4:10" x14ac:dyDescent="0.2">
      <c r="D185" s="5"/>
      <c r="E185" s="5"/>
      <c r="F185" s="5"/>
      <c r="G185" s="5"/>
      <c r="H185" s="5"/>
      <c r="I185" s="5"/>
      <c r="J185" s="5"/>
    </row>
    <row r="186" spans="4:10" x14ac:dyDescent="0.2">
      <c r="D186" s="5"/>
      <c r="E186" s="5"/>
      <c r="F186" s="5"/>
      <c r="G186" s="5"/>
      <c r="H186" s="5"/>
      <c r="I186" s="5"/>
      <c r="J186" s="5"/>
    </row>
    <row r="187" spans="4:10" x14ac:dyDescent="0.2">
      <c r="D187" s="5"/>
      <c r="E187" s="5"/>
      <c r="F187" s="5"/>
      <c r="G187" s="5"/>
      <c r="H187" s="5"/>
      <c r="I187" s="5"/>
      <c r="J187" s="5"/>
    </row>
    <row r="188" spans="4:10" x14ac:dyDescent="0.2">
      <c r="D188" s="5"/>
      <c r="E188" s="5"/>
      <c r="F188" s="5"/>
      <c r="G188" s="5"/>
      <c r="H188" s="5"/>
      <c r="I188" s="5"/>
      <c r="J188" s="5"/>
    </row>
    <row r="189" spans="4:10" x14ac:dyDescent="0.2">
      <c r="D189" s="5"/>
      <c r="E189" s="5"/>
      <c r="F189" s="5"/>
      <c r="G189" s="5"/>
      <c r="H189" s="5"/>
      <c r="I189" s="5"/>
      <c r="J189" s="5"/>
    </row>
    <row r="190" spans="4:10" x14ac:dyDescent="0.2">
      <c r="D190" s="5"/>
      <c r="E190" s="5"/>
      <c r="F190" s="5"/>
      <c r="G190" s="5"/>
      <c r="H190" s="5"/>
      <c r="I190" s="5"/>
      <c r="J190" s="5"/>
    </row>
    <row r="191" spans="4:10" x14ac:dyDescent="0.2">
      <c r="D191" s="5"/>
      <c r="E191" s="5"/>
      <c r="F191" s="5"/>
      <c r="G191" s="5"/>
      <c r="H191" s="5"/>
      <c r="I191" s="5"/>
      <c r="J191" s="5"/>
    </row>
    <row r="192" spans="4:10" x14ac:dyDescent="0.2">
      <c r="D192" s="5"/>
      <c r="E192" s="5"/>
      <c r="F192" s="5"/>
      <c r="G192" s="5"/>
      <c r="H192" s="5"/>
      <c r="I192" s="5"/>
      <c r="J192" s="5"/>
    </row>
    <row r="193" spans="4:10" x14ac:dyDescent="0.2">
      <c r="D193" s="5"/>
      <c r="E193" s="5"/>
      <c r="F193" s="5"/>
      <c r="G193" s="5"/>
      <c r="H193" s="5"/>
      <c r="I193" s="5"/>
      <c r="J193" s="5"/>
    </row>
    <row r="194" spans="4:10" x14ac:dyDescent="0.2">
      <c r="D194" s="5"/>
      <c r="E194" s="5"/>
      <c r="F194" s="5"/>
      <c r="G194" s="5"/>
      <c r="H194" s="5"/>
      <c r="I194" s="5"/>
      <c r="J194" s="5"/>
    </row>
    <row r="195" spans="4:10" x14ac:dyDescent="0.2">
      <c r="D195" s="5"/>
      <c r="E195" s="5"/>
      <c r="F195" s="5"/>
      <c r="G195" s="5"/>
      <c r="H195" s="5"/>
      <c r="I195" s="5"/>
      <c r="J195" s="5"/>
    </row>
    <row r="196" spans="4:10" x14ac:dyDescent="0.2">
      <c r="D196" s="5"/>
      <c r="E196" s="5"/>
      <c r="F196" s="5"/>
      <c r="G196" s="5"/>
      <c r="H196" s="5"/>
      <c r="I196" s="5"/>
      <c r="J196" s="5"/>
    </row>
    <row r="197" spans="4:10" x14ac:dyDescent="0.2">
      <c r="D197" s="5"/>
      <c r="E197" s="5"/>
      <c r="F197" s="5"/>
      <c r="G197" s="5"/>
      <c r="H197" s="5"/>
      <c r="I197" s="5"/>
      <c r="J197" s="5"/>
    </row>
    <row r="198" spans="4:10" x14ac:dyDescent="0.2">
      <c r="D198" s="5"/>
      <c r="E198" s="5"/>
      <c r="F198" s="5"/>
      <c r="G198" s="5"/>
      <c r="H198" s="5"/>
      <c r="I198" s="5"/>
      <c r="J198" s="5"/>
    </row>
    <row r="199" spans="4:10" x14ac:dyDescent="0.2">
      <c r="D199" s="5"/>
      <c r="E199" s="5"/>
      <c r="F199" s="5"/>
      <c r="G199" s="5"/>
      <c r="H199" s="5"/>
      <c r="I199" s="5"/>
      <c r="J199" s="5"/>
    </row>
    <row r="200" spans="4:10" x14ac:dyDescent="0.2">
      <c r="D200" s="5"/>
      <c r="E200" s="5"/>
      <c r="F200" s="5"/>
      <c r="G200" s="5"/>
      <c r="H200" s="5"/>
      <c r="I200" s="5"/>
      <c r="J200" s="5"/>
    </row>
    <row r="201" spans="4:10" x14ac:dyDescent="0.2">
      <c r="D201" s="5"/>
      <c r="E201" s="5"/>
      <c r="F201" s="5"/>
      <c r="G201" s="5"/>
      <c r="H201" s="5"/>
      <c r="I201" s="5"/>
      <c r="J201" s="5"/>
    </row>
    <row r="202" spans="4:10" x14ac:dyDescent="0.2">
      <c r="D202" s="5"/>
      <c r="E202" s="5"/>
      <c r="F202" s="5"/>
      <c r="G202" s="5"/>
      <c r="H202" s="5"/>
      <c r="I202" s="5"/>
      <c r="J202" s="5"/>
    </row>
    <row r="203" spans="4:10" x14ac:dyDescent="0.2">
      <c r="D203" s="5"/>
      <c r="E203" s="5"/>
      <c r="F203" s="5"/>
      <c r="G203" s="5"/>
      <c r="H203" s="5"/>
      <c r="I203" s="5"/>
      <c r="J203" s="5"/>
    </row>
    <row r="204" spans="4:10" x14ac:dyDescent="0.2">
      <c r="D204" s="5"/>
      <c r="E204" s="5"/>
      <c r="F204" s="5"/>
      <c r="G204" s="5"/>
      <c r="H204" s="5"/>
      <c r="I204" s="5"/>
      <c r="J204" s="5"/>
    </row>
    <row r="205" spans="4:10" x14ac:dyDescent="0.2">
      <c r="D205" s="5"/>
      <c r="E205" s="5"/>
      <c r="F205" s="5"/>
      <c r="G205" s="5"/>
      <c r="H205" s="5"/>
      <c r="I205" s="5"/>
      <c r="J205" s="5"/>
    </row>
    <row r="206" spans="4:10" x14ac:dyDescent="0.2">
      <c r="D206" s="5"/>
      <c r="E206" s="5"/>
      <c r="F206" s="5"/>
      <c r="G206" s="5"/>
      <c r="H206" s="5"/>
      <c r="I206" s="5"/>
      <c r="J206" s="5"/>
    </row>
    <row r="207" spans="4:10" x14ac:dyDescent="0.2">
      <c r="D207" s="5"/>
      <c r="E207" s="5"/>
      <c r="F207" s="5"/>
      <c r="G207" s="5"/>
      <c r="H207" s="5"/>
      <c r="I207" s="5"/>
      <c r="J207" s="5"/>
    </row>
    <row r="208" spans="4:10" x14ac:dyDescent="0.2">
      <c r="D208" s="5"/>
      <c r="E208" s="5"/>
      <c r="F208" s="5"/>
      <c r="G208" s="5"/>
      <c r="H208" s="5"/>
      <c r="I208" s="5"/>
      <c r="J208" s="5"/>
    </row>
    <row r="209" spans="4:10" x14ac:dyDescent="0.2">
      <c r="D209" s="5"/>
      <c r="E209" s="5"/>
      <c r="F209" s="5"/>
      <c r="G209" s="5"/>
      <c r="H209" s="5"/>
      <c r="I209" s="5"/>
      <c r="J209" s="5"/>
    </row>
    <row r="210" spans="4:10" x14ac:dyDescent="0.2">
      <c r="D210" s="5"/>
      <c r="E210" s="5"/>
      <c r="F210" s="5"/>
      <c r="G210" s="5"/>
      <c r="H210" s="5"/>
      <c r="I210" s="5"/>
      <c r="J210" s="5"/>
    </row>
    <row r="211" spans="4:10" x14ac:dyDescent="0.2">
      <c r="D211" s="5"/>
      <c r="E211" s="5"/>
      <c r="F211" s="5"/>
      <c r="G211" s="5"/>
      <c r="H211" s="5"/>
      <c r="I211" s="5"/>
      <c r="J211" s="5"/>
    </row>
    <row r="212" spans="4:10" x14ac:dyDescent="0.2">
      <c r="D212" s="5"/>
      <c r="E212" s="5"/>
      <c r="F212" s="5"/>
      <c r="G212" s="5"/>
      <c r="H212" s="5"/>
      <c r="I212" s="5"/>
      <c r="J212" s="5"/>
    </row>
    <row r="213" spans="4:10" x14ac:dyDescent="0.2">
      <c r="D213" s="5"/>
      <c r="E213" s="5"/>
      <c r="F213" s="5"/>
      <c r="G213" s="5"/>
      <c r="H213" s="5"/>
      <c r="I213" s="5"/>
      <c r="J213" s="5"/>
    </row>
    <row r="214" spans="4:10" x14ac:dyDescent="0.2">
      <c r="D214" s="5"/>
      <c r="E214" s="5"/>
      <c r="F214" s="5"/>
      <c r="G214" s="5"/>
      <c r="H214" s="5"/>
      <c r="I214" s="5"/>
      <c r="J214" s="5"/>
    </row>
    <row r="215" spans="4:10" x14ac:dyDescent="0.2">
      <c r="D215" s="5"/>
      <c r="E215" s="5"/>
      <c r="F215" s="5"/>
      <c r="G215" s="5"/>
      <c r="H215" s="5"/>
      <c r="I215" s="5"/>
      <c r="J215" s="5"/>
    </row>
    <row r="216" spans="4:10" x14ac:dyDescent="0.2">
      <c r="D216" s="5"/>
      <c r="E216" s="5"/>
      <c r="F216" s="5"/>
      <c r="G216" s="5"/>
      <c r="H216" s="5"/>
      <c r="I216" s="5"/>
      <c r="J216" s="5"/>
    </row>
    <row r="217" spans="4:10" x14ac:dyDescent="0.2">
      <c r="D217" s="5"/>
      <c r="E217" s="5"/>
      <c r="F217" s="5"/>
      <c r="G217" s="5"/>
      <c r="H217" s="5"/>
      <c r="I217" s="5"/>
      <c r="J217" s="5"/>
    </row>
    <row r="218" spans="4:10" x14ac:dyDescent="0.2">
      <c r="D218" s="5"/>
      <c r="E218" s="5"/>
      <c r="F218" s="5"/>
      <c r="G218" s="5"/>
      <c r="H218" s="5"/>
      <c r="I218" s="5"/>
      <c r="J218" s="5"/>
    </row>
    <row r="219" spans="4:10" x14ac:dyDescent="0.2">
      <c r="D219" s="5"/>
      <c r="E219" s="5"/>
      <c r="F219" s="5"/>
      <c r="G219" s="5"/>
      <c r="H219" s="5"/>
      <c r="I219" s="5"/>
      <c r="J219" s="5"/>
    </row>
    <row r="220" spans="4:10" x14ac:dyDescent="0.2">
      <c r="D220" s="5"/>
      <c r="E220" s="5"/>
      <c r="F220" s="5"/>
      <c r="G220" s="5"/>
      <c r="H220" s="5"/>
      <c r="I220" s="5"/>
      <c r="J220" s="5"/>
    </row>
    <row r="221" spans="4:10" x14ac:dyDescent="0.2">
      <c r="D221" s="5"/>
      <c r="E221" s="5"/>
      <c r="F221" s="5"/>
      <c r="G221" s="5"/>
      <c r="H221" s="5"/>
      <c r="I221" s="5"/>
      <c r="J221" s="5"/>
    </row>
    <row r="222" spans="4:10" x14ac:dyDescent="0.2">
      <c r="D222" s="5"/>
      <c r="E222" s="5"/>
      <c r="F222" s="5"/>
      <c r="G222" s="5"/>
      <c r="H222" s="5"/>
      <c r="I222" s="5"/>
      <c r="J222" s="5"/>
    </row>
    <row r="223" spans="4:10" x14ac:dyDescent="0.2">
      <c r="D223" s="5"/>
      <c r="E223" s="5"/>
      <c r="F223" s="5"/>
      <c r="G223" s="5"/>
      <c r="H223" s="5"/>
      <c r="I223" s="5"/>
      <c r="J223" s="5"/>
    </row>
    <row r="224" spans="4:10" x14ac:dyDescent="0.2">
      <c r="D224" s="5"/>
      <c r="E224" s="5"/>
      <c r="F224" s="5"/>
      <c r="G224" s="5"/>
      <c r="H224" s="5"/>
      <c r="I224" s="5"/>
      <c r="J224" s="5"/>
    </row>
    <row r="225" spans="4:10" x14ac:dyDescent="0.2">
      <c r="D225" s="5"/>
      <c r="E225" s="5"/>
      <c r="F225" s="5"/>
      <c r="G225" s="5"/>
      <c r="H225" s="5"/>
      <c r="I225" s="5"/>
      <c r="J225" s="5"/>
    </row>
    <row r="226" spans="4:10" x14ac:dyDescent="0.2">
      <c r="D226" s="5"/>
      <c r="E226" s="5"/>
      <c r="F226" s="5"/>
      <c r="G226" s="5"/>
      <c r="H226" s="5"/>
      <c r="I226" s="5"/>
      <c r="J226" s="5"/>
    </row>
    <row r="227" spans="4:10" x14ac:dyDescent="0.2">
      <c r="D227" s="5"/>
      <c r="E227" s="5"/>
      <c r="F227" s="5"/>
      <c r="G227" s="5"/>
      <c r="H227" s="5"/>
      <c r="I227" s="5"/>
      <c r="J227" s="5"/>
    </row>
    <row r="228" spans="4:10" x14ac:dyDescent="0.2">
      <c r="D228" s="5"/>
      <c r="E228" s="5"/>
      <c r="F228" s="5"/>
      <c r="G228" s="5"/>
      <c r="H228" s="5"/>
      <c r="I228" s="5"/>
      <c r="J228" s="5"/>
    </row>
    <row r="229" spans="4:10" x14ac:dyDescent="0.2">
      <c r="D229" s="5"/>
      <c r="E229" s="5"/>
      <c r="F229" s="5"/>
      <c r="G229" s="5"/>
      <c r="H229" s="5"/>
      <c r="I229" s="5"/>
      <c r="J229" s="5"/>
    </row>
    <row r="230" spans="4:10" x14ac:dyDescent="0.2">
      <c r="D230" s="5"/>
      <c r="E230" s="5"/>
      <c r="F230" s="5"/>
      <c r="G230" s="5"/>
      <c r="H230" s="5"/>
      <c r="I230" s="5"/>
      <c r="J230" s="5"/>
    </row>
    <row r="231" spans="4:10" x14ac:dyDescent="0.2">
      <c r="D231" s="5"/>
      <c r="E231" s="5"/>
      <c r="F231" s="5"/>
      <c r="G231" s="5"/>
      <c r="H231" s="5"/>
      <c r="I231" s="5"/>
      <c r="J231" s="5"/>
    </row>
    <row r="232" spans="4:10" x14ac:dyDescent="0.2">
      <c r="D232" s="5"/>
      <c r="E232" s="5"/>
      <c r="F232" s="5"/>
      <c r="G232" s="5"/>
      <c r="H232" s="5"/>
      <c r="I232" s="5"/>
      <c r="J232" s="5"/>
    </row>
    <row r="233" spans="4:10" x14ac:dyDescent="0.2">
      <c r="D233" s="5"/>
      <c r="E233" s="5"/>
      <c r="F233" s="5"/>
      <c r="G233" s="5"/>
      <c r="H233" s="5"/>
      <c r="I233" s="5"/>
      <c r="J233" s="5"/>
    </row>
    <row r="234" spans="4:10" x14ac:dyDescent="0.2">
      <c r="D234" s="5"/>
      <c r="E234" s="5"/>
      <c r="F234" s="5"/>
      <c r="G234" s="5"/>
      <c r="H234" s="5"/>
      <c r="I234" s="5"/>
      <c r="J234" s="5"/>
    </row>
    <row r="235" spans="4:10" x14ac:dyDescent="0.2">
      <c r="D235" s="5"/>
      <c r="E235" s="5"/>
      <c r="F235" s="5"/>
      <c r="G235" s="5"/>
      <c r="H235" s="5"/>
      <c r="I235" s="5"/>
      <c r="J235" s="5"/>
    </row>
    <row r="236" spans="4:10" x14ac:dyDescent="0.2">
      <c r="D236" s="5"/>
      <c r="E236" s="5"/>
      <c r="F236" s="5"/>
      <c r="G236" s="5"/>
      <c r="H236" s="5"/>
      <c r="I236" s="5"/>
      <c r="J236" s="5"/>
    </row>
    <row r="237" spans="4:10" x14ac:dyDescent="0.2">
      <c r="D237" s="5"/>
      <c r="E237" s="5"/>
      <c r="F237" s="5"/>
      <c r="G237" s="5"/>
      <c r="H237" s="5"/>
      <c r="I237" s="5"/>
      <c r="J237" s="5"/>
    </row>
    <row r="238" spans="4:10" x14ac:dyDescent="0.2">
      <c r="D238" s="5"/>
      <c r="E238" s="5"/>
      <c r="F238" s="5"/>
      <c r="G238" s="5"/>
      <c r="H238" s="5"/>
      <c r="I238" s="5"/>
      <c r="J238" s="5"/>
    </row>
    <row r="239" spans="4:10" x14ac:dyDescent="0.2">
      <c r="D239" s="5"/>
      <c r="E239" s="5"/>
      <c r="F239" s="5"/>
      <c r="G239" s="5"/>
      <c r="H239" s="5"/>
      <c r="I239" s="5"/>
      <c r="J239" s="5"/>
    </row>
    <row r="240" spans="4:10" x14ac:dyDescent="0.2">
      <c r="D240" s="5"/>
      <c r="E240" s="5"/>
      <c r="F240" s="5"/>
      <c r="G240" s="5"/>
      <c r="H240" s="5"/>
      <c r="I240" s="5"/>
      <c r="J240" s="5"/>
    </row>
    <row r="241" spans="4:10" x14ac:dyDescent="0.2">
      <c r="D241" s="5"/>
      <c r="E241" s="5"/>
      <c r="F241" s="5"/>
      <c r="G241" s="5"/>
      <c r="H241" s="5"/>
      <c r="I241" s="5"/>
      <c r="J241" s="5"/>
    </row>
    <row r="242" spans="4:10" x14ac:dyDescent="0.2">
      <c r="D242" s="5"/>
      <c r="E242" s="5"/>
      <c r="F242" s="5"/>
      <c r="G242" s="5"/>
      <c r="H242" s="5"/>
      <c r="I242" s="5"/>
      <c r="J242" s="5"/>
    </row>
    <row r="243" spans="4:10" x14ac:dyDescent="0.2">
      <c r="D243" s="5"/>
      <c r="E243" s="5"/>
      <c r="F243" s="5"/>
      <c r="G243" s="5"/>
      <c r="H243" s="5"/>
      <c r="I243" s="5"/>
      <c r="J243" s="5"/>
    </row>
    <row r="244" spans="4:10" x14ac:dyDescent="0.2">
      <c r="D244" s="5"/>
      <c r="E244" s="5"/>
      <c r="F244" s="5"/>
      <c r="G244" s="5"/>
      <c r="H244" s="5"/>
      <c r="I244" s="5"/>
      <c r="J244" s="5"/>
    </row>
    <row r="245" spans="4:10" x14ac:dyDescent="0.2">
      <c r="D245" s="5"/>
      <c r="E245" s="5"/>
      <c r="F245" s="5"/>
      <c r="G245" s="5"/>
      <c r="H245" s="5"/>
      <c r="I245" s="5"/>
      <c r="J245" s="5"/>
    </row>
    <row r="246" spans="4:10" x14ac:dyDescent="0.2">
      <c r="D246" s="5"/>
      <c r="E246" s="5"/>
      <c r="F246" s="5"/>
      <c r="G246" s="5"/>
      <c r="H246" s="5"/>
      <c r="I246" s="5"/>
      <c r="J246" s="5"/>
    </row>
    <row r="247" spans="4:10" x14ac:dyDescent="0.2">
      <c r="D247" s="5"/>
      <c r="E247" s="5"/>
      <c r="F247" s="5"/>
      <c r="G247" s="5"/>
      <c r="H247" s="5"/>
      <c r="I247" s="5"/>
      <c r="J247" s="5"/>
    </row>
    <row r="248" spans="4:10" x14ac:dyDescent="0.2">
      <c r="D248" s="5"/>
      <c r="E248" s="5"/>
      <c r="F248" s="5"/>
      <c r="G248" s="5"/>
      <c r="H248" s="5"/>
      <c r="I248" s="5"/>
      <c r="J248" s="5"/>
    </row>
    <row r="249" spans="4:10" x14ac:dyDescent="0.2">
      <c r="D249" s="5"/>
      <c r="E249" s="5"/>
      <c r="F249" s="5"/>
      <c r="G249" s="5"/>
      <c r="H249" s="5"/>
      <c r="I249" s="5"/>
      <c r="J249" s="5"/>
    </row>
    <row r="250" spans="4:10" x14ac:dyDescent="0.2">
      <c r="D250" s="5"/>
      <c r="E250" s="5"/>
      <c r="F250" s="5"/>
      <c r="G250" s="5"/>
      <c r="H250" s="5"/>
      <c r="I250" s="5"/>
      <c r="J250" s="5"/>
    </row>
    <row r="251" spans="4:10" x14ac:dyDescent="0.2">
      <c r="D251" s="5"/>
      <c r="E251" s="5"/>
      <c r="F251" s="5"/>
      <c r="G251" s="5"/>
      <c r="H251" s="5"/>
      <c r="I251" s="5"/>
      <c r="J251" s="5"/>
    </row>
    <row r="252" spans="4:10" x14ac:dyDescent="0.2">
      <c r="D252" s="5"/>
      <c r="E252" s="5"/>
      <c r="F252" s="5"/>
      <c r="G252" s="5"/>
      <c r="H252" s="5"/>
      <c r="I252" s="5"/>
      <c r="J252" s="5"/>
    </row>
    <row r="253" spans="4:10" x14ac:dyDescent="0.2">
      <c r="D253" s="5"/>
      <c r="E253" s="5"/>
      <c r="F253" s="5"/>
      <c r="G253" s="5"/>
      <c r="H253" s="5"/>
      <c r="I253" s="5"/>
      <c r="J253" s="5"/>
    </row>
    <row r="254" spans="4:10" x14ac:dyDescent="0.2">
      <c r="D254" s="5"/>
      <c r="E254" s="5"/>
      <c r="F254" s="5"/>
      <c r="G254" s="5"/>
      <c r="H254" s="5"/>
      <c r="I254" s="5"/>
      <c r="J254" s="5"/>
    </row>
    <row r="255" spans="4:10" x14ac:dyDescent="0.2">
      <c r="D255" s="5"/>
      <c r="E255" s="5"/>
      <c r="F255" s="5"/>
      <c r="G255" s="5"/>
      <c r="H255" s="5"/>
      <c r="I255" s="5"/>
      <c r="J255" s="5"/>
    </row>
    <row r="256" spans="4:10" x14ac:dyDescent="0.2">
      <c r="D256" s="5"/>
      <c r="E256" s="5"/>
      <c r="F256" s="5"/>
      <c r="G256" s="5"/>
      <c r="H256" s="5"/>
      <c r="I256" s="5"/>
      <c r="J256" s="5"/>
    </row>
    <row r="257" spans="4:10" x14ac:dyDescent="0.2">
      <c r="D257" s="5"/>
      <c r="E257" s="5"/>
      <c r="F257" s="5"/>
      <c r="G257" s="5"/>
      <c r="H257" s="5"/>
      <c r="I257" s="5"/>
      <c r="J257" s="5"/>
    </row>
    <row r="258" spans="4:10" x14ac:dyDescent="0.2">
      <c r="D258" s="5"/>
      <c r="E258" s="5"/>
      <c r="F258" s="5"/>
      <c r="G258" s="5"/>
      <c r="H258" s="5"/>
      <c r="I258" s="5"/>
      <c r="J258" s="5"/>
    </row>
    <row r="259" spans="4:10" x14ac:dyDescent="0.2">
      <c r="D259" s="5"/>
      <c r="E259" s="5"/>
      <c r="F259" s="5"/>
      <c r="G259" s="5"/>
      <c r="H259" s="5"/>
      <c r="I259" s="5"/>
      <c r="J259" s="5"/>
    </row>
    <row r="260" spans="4:10" x14ac:dyDescent="0.2">
      <c r="D260" s="5"/>
      <c r="E260" s="5"/>
      <c r="F260" s="5"/>
      <c r="G260" s="5"/>
      <c r="H260" s="5"/>
      <c r="I260" s="5"/>
      <c r="J260" s="5"/>
    </row>
    <row r="261" spans="4:10" x14ac:dyDescent="0.2">
      <c r="D261" s="5"/>
      <c r="E261" s="5"/>
      <c r="F261" s="5"/>
      <c r="G261" s="5"/>
      <c r="H261" s="5"/>
      <c r="I261" s="5"/>
      <c r="J261" s="5"/>
    </row>
    <row r="262" spans="4:10" x14ac:dyDescent="0.2">
      <c r="D262" s="5"/>
      <c r="E262" s="5"/>
      <c r="F262" s="5"/>
      <c r="G262" s="5"/>
      <c r="H262" s="5"/>
      <c r="I262" s="5"/>
      <c r="J262" s="5"/>
    </row>
    <row r="263" spans="4:10" x14ac:dyDescent="0.2">
      <c r="D263" s="5"/>
      <c r="E263" s="5"/>
      <c r="F263" s="5"/>
      <c r="G263" s="5"/>
      <c r="H263" s="5"/>
      <c r="I263" s="5"/>
      <c r="J263" s="5"/>
    </row>
    <row r="264" spans="4:10" x14ac:dyDescent="0.2">
      <c r="D264" s="5"/>
      <c r="E264" s="5"/>
      <c r="F264" s="5"/>
      <c r="G264" s="5"/>
      <c r="H264" s="5"/>
      <c r="I264" s="5"/>
      <c r="J264" s="5"/>
    </row>
    <row r="265" spans="4:10" x14ac:dyDescent="0.2">
      <c r="D265" s="5"/>
      <c r="E265" s="5"/>
      <c r="F265" s="5"/>
      <c r="G265" s="5"/>
      <c r="H265" s="5"/>
      <c r="I265" s="5"/>
      <c r="J265" s="5"/>
    </row>
    <row r="266" spans="4:10" x14ac:dyDescent="0.2">
      <c r="D266" s="5"/>
      <c r="E266" s="5"/>
      <c r="F266" s="5"/>
      <c r="G266" s="5"/>
      <c r="H266" s="5"/>
      <c r="I266" s="5"/>
      <c r="J266" s="5"/>
    </row>
    <row r="267" spans="4:10" x14ac:dyDescent="0.2">
      <c r="D267" s="5"/>
      <c r="E267" s="5"/>
      <c r="F267" s="5"/>
      <c r="G267" s="5"/>
      <c r="H267" s="5"/>
      <c r="I267" s="5"/>
      <c r="J267" s="5"/>
    </row>
    <row r="268" spans="4:10" x14ac:dyDescent="0.2">
      <c r="D268" s="5"/>
      <c r="E268" s="5"/>
      <c r="F268" s="5"/>
      <c r="G268" s="5"/>
      <c r="H268" s="5"/>
      <c r="I268" s="5"/>
      <c r="J268" s="5"/>
    </row>
    <row r="269" spans="4:10" x14ac:dyDescent="0.2">
      <c r="D269" s="5"/>
      <c r="E269" s="5"/>
      <c r="F269" s="5"/>
      <c r="G269" s="5"/>
      <c r="H269" s="5"/>
      <c r="I269" s="5"/>
      <c r="J269" s="5"/>
    </row>
    <row r="270" spans="4:10" x14ac:dyDescent="0.2">
      <c r="D270" s="5"/>
      <c r="E270" s="5"/>
      <c r="F270" s="5"/>
      <c r="G270" s="5"/>
      <c r="H270" s="5"/>
      <c r="I270" s="5"/>
      <c r="J270" s="5"/>
    </row>
    <row r="271" spans="4:10" x14ac:dyDescent="0.2">
      <c r="D271" s="5"/>
      <c r="E271" s="5"/>
      <c r="F271" s="5"/>
      <c r="G271" s="5"/>
      <c r="H271" s="5"/>
      <c r="I271" s="5"/>
      <c r="J271" s="5"/>
    </row>
    <row r="272" spans="4:10" x14ac:dyDescent="0.2">
      <c r="D272" s="5"/>
      <c r="E272" s="5"/>
      <c r="F272" s="5"/>
      <c r="G272" s="5"/>
      <c r="H272" s="5"/>
      <c r="I272" s="5"/>
      <c r="J272" s="5"/>
    </row>
    <row r="273" spans="4:10" x14ac:dyDescent="0.2">
      <c r="D273" s="5"/>
      <c r="E273" s="5"/>
      <c r="F273" s="5"/>
      <c r="G273" s="5"/>
      <c r="H273" s="5"/>
      <c r="I273" s="5"/>
      <c r="J273" s="5"/>
    </row>
    <row r="274" spans="4:10" x14ac:dyDescent="0.2">
      <c r="D274" s="5"/>
      <c r="E274" s="5"/>
      <c r="F274" s="5"/>
      <c r="G274" s="5"/>
      <c r="H274" s="5"/>
      <c r="I274" s="5"/>
      <c r="J274" s="5"/>
    </row>
    <row r="275" spans="4:10" x14ac:dyDescent="0.2">
      <c r="D275" s="5"/>
      <c r="E275" s="5"/>
      <c r="F275" s="5"/>
      <c r="G275" s="5"/>
      <c r="H275" s="5"/>
      <c r="I275" s="5"/>
      <c r="J275" s="5"/>
    </row>
    <row r="276" spans="4:10" x14ac:dyDescent="0.2">
      <c r="D276" s="5"/>
      <c r="E276" s="5"/>
      <c r="F276" s="5"/>
      <c r="G276" s="5"/>
      <c r="H276" s="5"/>
      <c r="I276" s="5"/>
      <c r="J276" s="5"/>
    </row>
    <row r="277" spans="4:10" x14ac:dyDescent="0.2">
      <c r="D277" s="5"/>
      <c r="E277" s="5"/>
      <c r="F277" s="5"/>
      <c r="G277" s="5"/>
      <c r="H277" s="5"/>
      <c r="I277" s="5"/>
      <c r="J277" s="5"/>
    </row>
    <row r="278" spans="4:10" x14ac:dyDescent="0.2">
      <c r="D278" s="5"/>
      <c r="E278" s="5"/>
      <c r="F278" s="5"/>
      <c r="G278" s="5"/>
      <c r="H278" s="5"/>
      <c r="I278" s="5"/>
      <c r="J278" s="5"/>
    </row>
    <row r="279" spans="4:10" x14ac:dyDescent="0.2">
      <c r="D279" s="5"/>
      <c r="E279" s="5"/>
      <c r="F279" s="5"/>
      <c r="G279" s="5"/>
      <c r="H279" s="5"/>
      <c r="I279" s="5"/>
      <c r="J279" s="5"/>
    </row>
    <row r="280" spans="4:10" x14ac:dyDescent="0.2">
      <c r="D280" s="5"/>
      <c r="E280" s="5"/>
      <c r="F280" s="5"/>
      <c r="G280" s="5"/>
      <c r="H280" s="5"/>
      <c r="I280" s="5"/>
      <c r="J280" s="5"/>
    </row>
    <row r="281" spans="4:10" x14ac:dyDescent="0.2">
      <c r="D281" s="5"/>
      <c r="E281" s="5"/>
      <c r="F281" s="5"/>
      <c r="G281" s="5"/>
      <c r="H281" s="5"/>
      <c r="I281" s="5"/>
      <c r="J281" s="5"/>
    </row>
    <row r="282" spans="4:10" x14ac:dyDescent="0.2">
      <c r="D282" s="5"/>
      <c r="E282" s="5"/>
      <c r="F282" s="5"/>
      <c r="G282" s="5"/>
      <c r="H282" s="5"/>
      <c r="I282" s="5"/>
      <c r="J282" s="5"/>
    </row>
    <row r="283" spans="4:10" x14ac:dyDescent="0.2">
      <c r="D283" s="5"/>
      <c r="E283" s="5"/>
      <c r="F283" s="5"/>
      <c r="G283" s="5"/>
      <c r="H283" s="5"/>
      <c r="I283" s="5"/>
      <c r="J283" s="5"/>
    </row>
    <row r="284" spans="4:10" x14ac:dyDescent="0.2">
      <c r="D284" s="5"/>
      <c r="E284" s="5"/>
      <c r="F284" s="5"/>
      <c r="G284" s="5"/>
      <c r="H284" s="5"/>
      <c r="I284" s="5"/>
      <c r="J284" s="5"/>
    </row>
    <row r="285" spans="4:10" x14ac:dyDescent="0.2">
      <c r="D285" s="5"/>
      <c r="E285" s="5"/>
      <c r="F285" s="5"/>
      <c r="G285" s="5"/>
      <c r="H285" s="5"/>
      <c r="I285" s="5"/>
      <c r="J285" s="5"/>
    </row>
    <row r="286" spans="4:10" x14ac:dyDescent="0.2">
      <c r="D286" s="5"/>
      <c r="E286" s="5"/>
      <c r="F286" s="5"/>
      <c r="G286" s="5"/>
      <c r="H286" s="5"/>
      <c r="I286" s="5"/>
      <c r="J286" s="5"/>
    </row>
    <row r="287" spans="4:10" x14ac:dyDescent="0.2">
      <c r="D287" s="5"/>
      <c r="E287" s="5"/>
      <c r="F287" s="5"/>
      <c r="G287" s="5"/>
      <c r="H287" s="5"/>
      <c r="I287" s="5"/>
      <c r="J287" s="5"/>
    </row>
    <row r="288" spans="4:10" x14ac:dyDescent="0.2">
      <c r="D288" s="5"/>
      <c r="E288" s="5"/>
      <c r="F288" s="5"/>
      <c r="G288" s="5"/>
      <c r="H288" s="5"/>
      <c r="I288" s="5"/>
      <c r="J288" s="5"/>
    </row>
    <row r="289" spans="4:10" x14ac:dyDescent="0.2">
      <c r="D289" s="5"/>
      <c r="E289" s="5"/>
      <c r="F289" s="5"/>
      <c r="G289" s="5"/>
      <c r="H289" s="5"/>
      <c r="I289" s="5"/>
      <c r="J289" s="5"/>
    </row>
    <row r="290" spans="4:10" x14ac:dyDescent="0.2">
      <c r="D290" s="5"/>
      <c r="E290" s="5"/>
      <c r="F290" s="5"/>
      <c r="G290" s="5"/>
      <c r="H290" s="5"/>
      <c r="I290" s="5"/>
      <c r="J290" s="5"/>
    </row>
    <row r="291" spans="4:10" x14ac:dyDescent="0.2">
      <c r="D291" s="5"/>
      <c r="E291" s="5"/>
      <c r="F291" s="5"/>
      <c r="G291" s="5"/>
      <c r="H291" s="5"/>
      <c r="I291" s="5"/>
      <c r="J291" s="5"/>
    </row>
    <row r="292" spans="4:10" x14ac:dyDescent="0.2">
      <c r="D292" s="5"/>
      <c r="E292" s="5"/>
      <c r="F292" s="5"/>
      <c r="G292" s="5"/>
      <c r="H292" s="5"/>
      <c r="I292" s="5"/>
      <c r="J292" s="5"/>
    </row>
    <row r="293" spans="4:10" x14ac:dyDescent="0.2">
      <c r="D293" s="5"/>
      <c r="E293" s="5"/>
      <c r="F293" s="5"/>
      <c r="G293" s="5"/>
      <c r="H293" s="5"/>
      <c r="I293" s="5"/>
      <c r="J293" s="5"/>
    </row>
    <row r="294" spans="4:10" x14ac:dyDescent="0.2">
      <c r="D294" s="5"/>
      <c r="E294" s="5"/>
      <c r="F294" s="5"/>
      <c r="G294" s="5"/>
      <c r="H294" s="5"/>
      <c r="I294" s="5"/>
      <c r="J294" s="5"/>
    </row>
    <row r="295" spans="4:10" x14ac:dyDescent="0.2">
      <c r="D295" s="5"/>
      <c r="E295" s="5"/>
      <c r="F295" s="5"/>
      <c r="G295" s="5"/>
      <c r="H295" s="5"/>
      <c r="I295" s="5"/>
      <c r="J295" s="5"/>
    </row>
    <row r="296" spans="4:10" x14ac:dyDescent="0.2">
      <c r="D296" s="5"/>
      <c r="E296" s="5"/>
      <c r="F296" s="5"/>
      <c r="G296" s="5"/>
      <c r="H296" s="5"/>
      <c r="I296" s="5"/>
      <c r="J296" s="5"/>
    </row>
    <row r="297" spans="4:10" x14ac:dyDescent="0.2">
      <c r="D297" s="5"/>
      <c r="E297" s="5"/>
      <c r="F297" s="5"/>
      <c r="G297" s="5"/>
      <c r="H297" s="5"/>
      <c r="I297" s="5"/>
      <c r="J297" s="5"/>
    </row>
    <row r="298" spans="4:10" x14ac:dyDescent="0.2">
      <c r="D298" s="5"/>
      <c r="E298" s="5"/>
      <c r="F298" s="5"/>
      <c r="G298" s="5"/>
      <c r="H298" s="5"/>
      <c r="I298" s="5"/>
      <c r="J298" s="5"/>
    </row>
    <row r="299" spans="4:10" x14ac:dyDescent="0.2">
      <c r="D299" s="5"/>
      <c r="E299" s="5"/>
      <c r="F299" s="5"/>
      <c r="G299" s="5"/>
      <c r="H299" s="5"/>
      <c r="I299" s="5"/>
      <c r="J299" s="5"/>
    </row>
    <row r="300" spans="4:10" x14ac:dyDescent="0.2">
      <c r="D300" s="5"/>
      <c r="E300" s="5"/>
      <c r="F300" s="5"/>
      <c r="G300" s="5"/>
      <c r="H300" s="5"/>
      <c r="I300" s="5"/>
      <c r="J300" s="5"/>
    </row>
    <row r="301" spans="4:10" x14ac:dyDescent="0.2">
      <c r="D301" s="5"/>
      <c r="E301" s="5"/>
      <c r="F301" s="5"/>
      <c r="G301" s="5"/>
      <c r="H301" s="5"/>
      <c r="I301" s="5"/>
      <c r="J301" s="5"/>
    </row>
    <row r="302" spans="4:10" x14ac:dyDescent="0.2">
      <c r="D302" s="5"/>
      <c r="E302" s="5"/>
      <c r="F302" s="5"/>
      <c r="G302" s="5"/>
      <c r="H302" s="5"/>
      <c r="I302" s="5"/>
      <c r="J302" s="5"/>
    </row>
    <row r="303" spans="4:10" x14ac:dyDescent="0.2">
      <c r="D303" s="5"/>
      <c r="E303" s="5"/>
      <c r="F303" s="5"/>
      <c r="G303" s="5"/>
      <c r="H303" s="5"/>
      <c r="I303" s="5"/>
      <c r="J303" s="5"/>
    </row>
    <row r="304" spans="4:10" x14ac:dyDescent="0.2">
      <c r="D304" s="5"/>
      <c r="E304" s="5"/>
      <c r="F304" s="5"/>
      <c r="G304" s="5"/>
      <c r="H304" s="5"/>
      <c r="I304" s="5"/>
      <c r="J304" s="5"/>
    </row>
    <row r="305" spans="4:10" x14ac:dyDescent="0.2">
      <c r="D305" s="5"/>
      <c r="E305" s="5"/>
      <c r="F305" s="5"/>
      <c r="G305" s="5"/>
      <c r="H305" s="5"/>
      <c r="I305" s="5"/>
      <c r="J305" s="5"/>
    </row>
    <row r="306" spans="4:10" x14ac:dyDescent="0.2">
      <c r="D306" s="5"/>
      <c r="E306" s="5"/>
      <c r="F306" s="5"/>
      <c r="G306" s="5"/>
      <c r="H306" s="5"/>
      <c r="I306" s="5"/>
      <c r="J306" s="5"/>
    </row>
    <row r="307" spans="4:10" x14ac:dyDescent="0.2">
      <c r="D307" s="5"/>
      <c r="E307" s="5"/>
      <c r="F307" s="5"/>
      <c r="G307" s="5"/>
      <c r="H307" s="5"/>
      <c r="I307" s="5"/>
      <c r="J307" s="5"/>
    </row>
    <row r="308" spans="4:10" x14ac:dyDescent="0.2">
      <c r="D308" s="5"/>
      <c r="E308" s="5"/>
      <c r="F308" s="5"/>
      <c r="G308" s="5"/>
      <c r="H308" s="5"/>
      <c r="I308" s="5"/>
      <c r="J308" s="5"/>
    </row>
    <row r="309" spans="4:10" x14ac:dyDescent="0.2">
      <c r="D309" s="5"/>
      <c r="E309" s="5"/>
      <c r="F309" s="5"/>
      <c r="G309" s="5"/>
      <c r="H309" s="5"/>
      <c r="I309" s="5"/>
      <c r="J309" s="5"/>
    </row>
    <row r="310" spans="4:10" x14ac:dyDescent="0.2">
      <c r="D310" s="5"/>
      <c r="E310" s="5"/>
      <c r="F310" s="5"/>
      <c r="G310" s="5"/>
      <c r="H310" s="5"/>
      <c r="I310" s="5"/>
      <c r="J310" s="5"/>
    </row>
    <row r="311" spans="4:10" x14ac:dyDescent="0.2">
      <c r="D311" s="5"/>
      <c r="E311" s="5"/>
      <c r="F311" s="5"/>
      <c r="G311" s="5"/>
      <c r="H311" s="5"/>
      <c r="I311" s="5"/>
      <c r="J311" s="5"/>
    </row>
    <row r="312" spans="4:10" x14ac:dyDescent="0.2">
      <c r="D312" s="5"/>
      <c r="E312" s="5"/>
      <c r="F312" s="5"/>
      <c r="G312" s="5"/>
      <c r="H312" s="5"/>
      <c r="I312" s="5"/>
      <c r="J312" s="5"/>
    </row>
    <row r="313" spans="4:10" x14ac:dyDescent="0.2">
      <c r="D313" s="5"/>
      <c r="E313" s="5"/>
      <c r="F313" s="5"/>
      <c r="G313" s="5"/>
      <c r="H313" s="5"/>
      <c r="I313" s="5"/>
      <c r="J313" s="5"/>
    </row>
    <row r="314" spans="4:10" x14ac:dyDescent="0.2">
      <c r="D314" s="5"/>
      <c r="E314" s="5"/>
      <c r="F314" s="5"/>
      <c r="G314" s="5"/>
      <c r="H314" s="5"/>
      <c r="I314" s="5"/>
      <c r="J314" s="5"/>
    </row>
    <row r="315" spans="4:10" x14ac:dyDescent="0.2">
      <c r="D315" s="5"/>
      <c r="E315" s="5"/>
      <c r="F315" s="5"/>
      <c r="G315" s="5"/>
      <c r="H315" s="5"/>
      <c r="I315" s="5"/>
      <c r="J315" s="5"/>
    </row>
    <row r="316" spans="4:10" x14ac:dyDescent="0.2">
      <c r="D316" s="5"/>
      <c r="E316" s="5"/>
      <c r="F316" s="5"/>
      <c r="G316" s="5"/>
      <c r="H316" s="5"/>
      <c r="I316" s="5"/>
      <c r="J316" s="5"/>
    </row>
    <row r="317" spans="4:10" x14ac:dyDescent="0.2">
      <c r="D317" s="5"/>
      <c r="E317" s="5"/>
      <c r="F317" s="5"/>
      <c r="G317" s="5"/>
      <c r="H317" s="5"/>
      <c r="I317" s="5"/>
      <c r="J317" s="5"/>
    </row>
    <row r="318" spans="4:10" x14ac:dyDescent="0.2">
      <c r="D318" s="5"/>
      <c r="E318" s="5"/>
      <c r="F318" s="5"/>
      <c r="G318" s="5"/>
      <c r="H318" s="5"/>
      <c r="I318" s="5"/>
      <c r="J318" s="5"/>
    </row>
    <row r="319" spans="4:10" x14ac:dyDescent="0.2">
      <c r="D319" s="5"/>
      <c r="E319" s="5"/>
      <c r="F319" s="5"/>
      <c r="G319" s="5"/>
      <c r="H319" s="5"/>
      <c r="I319" s="5"/>
      <c r="J319" s="5"/>
    </row>
    <row r="320" spans="4:10" x14ac:dyDescent="0.2">
      <c r="D320" s="5"/>
      <c r="E320" s="5"/>
      <c r="F320" s="5"/>
      <c r="G320" s="5"/>
      <c r="H320" s="5"/>
      <c r="I320" s="5"/>
      <c r="J320" s="5"/>
    </row>
    <row r="321" spans="4:10" x14ac:dyDescent="0.2">
      <c r="D321" s="5"/>
      <c r="E321" s="5"/>
      <c r="F321" s="5"/>
      <c r="G321" s="5"/>
      <c r="H321" s="5"/>
      <c r="I321" s="5"/>
      <c r="J321" s="5"/>
    </row>
    <row r="322" spans="4:10" x14ac:dyDescent="0.2">
      <c r="D322" s="5"/>
      <c r="E322" s="5"/>
      <c r="F322" s="5"/>
      <c r="G322" s="5"/>
      <c r="H322" s="5"/>
      <c r="I322" s="5"/>
      <c r="J322" s="5"/>
    </row>
    <row r="323" spans="4:10" x14ac:dyDescent="0.2">
      <c r="D323" s="5"/>
      <c r="E323" s="5"/>
      <c r="F323" s="5"/>
      <c r="G323" s="5"/>
      <c r="H323" s="5"/>
      <c r="I323" s="5"/>
      <c r="J323" s="5"/>
    </row>
    <row r="324" spans="4:10" x14ac:dyDescent="0.2">
      <c r="D324" s="5"/>
      <c r="E324" s="5"/>
      <c r="F324" s="5"/>
      <c r="G324" s="5"/>
      <c r="H324" s="5"/>
      <c r="I324" s="5"/>
      <c r="J324" s="5"/>
    </row>
    <row r="325" spans="4:10" x14ac:dyDescent="0.2">
      <c r="D325" s="5"/>
      <c r="E325" s="5"/>
      <c r="F325" s="5"/>
      <c r="G325" s="5"/>
      <c r="H325" s="5"/>
      <c r="I325" s="5"/>
      <c r="J325" s="5"/>
    </row>
    <row r="326" spans="4:10" x14ac:dyDescent="0.2">
      <c r="D326" s="5"/>
      <c r="E326" s="5"/>
      <c r="F326" s="5"/>
      <c r="G326" s="5"/>
      <c r="H326" s="5"/>
      <c r="I326" s="5"/>
      <c r="J326" s="5"/>
    </row>
    <row r="327" spans="4:10" x14ac:dyDescent="0.2">
      <c r="D327" s="5"/>
      <c r="E327" s="5"/>
      <c r="F327" s="5"/>
      <c r="G327" s="5"/>
      <c r="H327" s="5"/>
      <c r="I327" s="5"/>
      <c r="J327" s="5"/>
    </row>
    <row r="328" spans="4:10" x14ac:dyDescent="0.2">
      <c r="D328" s="5"/>
      <c r="E328" s="5"/>
      <c r="F328" s="5"/>
      <c r="G328" s="5"/>
      <c r="H328" s="5"/>
      <c r="I328" s="5"/>
      <c r="J328" s="5"/>
    </row>
    <row r="329" spans="4:10" x14ac:dyDescent="0.2">
      <c r="D329" s="5"/>
      <c r="E329" s="5"/>
      <c r="F329" s="5"/>
      <c r="G329" s="5"/>
      <c r="H329" s="5"/>
      <c r="I329" s="5"/>
      <c r="J329" s="5"/>
    </row>
    <row r="330" spans="4:10" x14ac:dyDescent="0.2">
      <c r="D330" s="5"/>
      <c r="E330" s="5"/>
      <c r="F330" s="5"/>
      <c r="G330" s="5"/>
      <c r="H330" s="5"/>
      <c r="I330" s="5"/>
      <c r="J330" s="5"/>
    </row>
    <row r="331" spans="4:10" x14ac:dyDescent="0.2">
      <c r="D331" s="5"/>
      <c r="E331" s="5"/>
      <c r="F331" s="5"/>
      <c r="G331" s="5"/>
      <c r="H331" s="5"/>
      <c r="I331" s="5"/>
      <c r="J331" s="5"/>
    </row>
    <row r="332" spans="4:10" x14ac:dyDescent="0.2">
      <c r="D332" s="5"/>
      <c r="E332" s="5"/>
      <c r="F332" s="5"/>
      <c r="G332" s="5"/>
      <c r="H332" s="5"/>
      <c r="I332" s="5"/>
      <c r="J332" s="5"/>
    </row>
    <row r="333" spans="4:10" x14ac:dyDescent="0.2">
      <c r="D333" s="5"/>
      <c r="E333" s="5"/>
      <c r="F333" s="5"/>
      <c r="G333" s="5"/>
      <c r="H333" s="5"/>
      <c r="I333" s="5"/>
      <c r="J333" s="5"/>
    </row>
    <row r="334" spans="4:10" x14ac:dyDescent="0.2">
      <c r="D334" s="5"/>
      <c r="E334" s="5"/>
      <c r="F334" s="5"/>
      <c r="G334" s="5"/>
      <c r="H334" s="5"/>
      <c r="I334" s="5"/>
      <c r="J334" s="5"/>
    </row>
    <row r="335" spans="4:10" x14ac:dyDescent="0.2">
      <c r="D335" s="5"/>
      <c r="E335" s="5"/>
      <c r="F335" s="5"/>
      <c r="G335" s="5"/>
      <c r="H335" s="5"/>
      <c r="I335" s="5"/>
      <c r="J335" s="5"/>
    </row>
    <row r="336" spans="4:10" x14ac:dyDescent="0.2">
      <c r="D336" s="5"/>
      <c r="E336" s="5"/>
      <c r="F336" s="5"/>
      <c r="G336" s="5"/>
      <c r="H336" s="5"/>
      <c r="I336" s="5"/>
      <c r="J336" s="5"/>
    </row>
    <row r="337" spans="4:10" x14ac:dyDescent="0.2">
      <c r="D337" s="5"/>
      <c r="E337" s="5"/>
      <c r="F337" s="5"/>
      <c r="G337" s="5"/>
      <c r="H337" s="5"/>
      <c r="I337" s="5"/>
      <c r="J337" s="5"/>
    </row>
    <row r="338" spans="4:10" x14ac:dyDescent="0.2">
      <c r="D338" s="5"/>
      <c r="E338" s="5"/>
      <c r="F338" s="5"/>
      <c r="G338" s="5"/>
      <c r="H338" s="5"/>
      <c r="I338" s="5"/>
      <c r="J338" s="5"/>
    </row>
    <row r="339" spans="4:10" x14ac:dyDescent="0.2">
      <c r="D339" s="5"/>
      <c r="E339" s="5"/>
      <c r="F339" s="5"/>
      <c r="G339" s="5"/>
      <c r="H339" s="5"/>
      <c r="I339" s="5"/>
      <c r="J339" s="5"/>
    </row>
    <row r="340" spans="4:10" x14ac:dyDescent="0.2">
      <c r="D340" s="5"/>
      <c r="E340" s="5"/>
      <c r="F340" s="5"/>
      <c r="G340" s="5"/>
      <c r="H340" s="5"/>
      <c r="I340" s="5"/>
      <c r="J340" s="5"/>
    </row>
    <row r="341" spans="4:10" x14ac:dyDescent="0.2">
      <c r="D341" s="5"/>
      <c r="E341" s="5"/>
      <c r="F341" s="5"/>
      <c r="G341" s="5"/>
      <c r="H341" s="5"/>
      <c r="I341" s="5"/>
      <c r="J341" s="5"/>
    </row>
    <row r="342" spans="4:10" x14ac:dyDescent="0.2">
      <c r="D342" s="5"/>
      <c r="E342" s="5"/>
      <c r="F342" s="5"/>
      <c r="G342" s="5"/>
      <c r="H342" s="5"/>
      <c r="I342" s="5"/>
      <c r="J342" s="5"/>
    </row>
    <row r="343" spans="4:10" x14ac:dyDescent="0.2">
      <c r="D343" s="5"/>
      <c r="E343" s="5"/>
      <c r="F343" s="5"/>
      <c r="G343" s="5"/>
      <c r="H343" s="5"/>
      <c r="I343" s="5"/>
      <c r="J343" s="5"/>
    </row>
    <row r="344" spans="4:10" x14ac:dyDescent="0.2">
      <c r="D344" s="5"/>
      <c r="E344" s="5"/>
      <c r="F344" s="5"/>
      <c r="G344" s="5"/>
      <c r="H344" s="5"/>
      <c r="I344" s="5"/>
      <c r="J344" s="5"/>
    </row>
    <row r="345" spans="4:10" x14ac:dyDescent="0.2">
      <c r="D345" s="5"/>
      <c r="E345" s="5"/>
      <c r="F345" s="5"/>
      <c r="G345" s="5"/>
      <c r="H345" s="5"/>
      <c r="I345" s="5"/>
      <c r="J345" s="5"/>
    </row>
    <row r="346" spans="4:10" x14ac:dyDescent="0.2">
      <c r="D346" s="5"/>
      <c r="E346" s="5"/>
      <c r="F346" s="5"/>
      <c r="G346" s="5"/>
      <c r="H346" s="5"/>
      <c r="I346" s="5"/>
      <c r="J346" s="5"/>
    </row>
    <row r="347" spans="4:10" x14ac:dyDescent="0.2">
      <c r="D347" s="5"/>
      <c r="E347" s="5"/>
      <c r="F347" s="5"/>
      <c r="G347" s="5"/>
      <c r="H347" s="5"/>
      <c r="I347" s="5"/>
      <c r="J347" s="5"/>
    </row>
    <row r="348" spans="4:10" x14ac:dyDescent="0.2">
      <c r="D348" s="5"/>
      <c r="E348" s="5"/>
      <c r="F348" s="5"/>
      <c r="G348" s="5"/>
      <c r="H348" s="5"/>
      <c r="I348" s="5"/>
      <c r="J348" s="5"/>
    </row>
    <row r="349" spans="4:10" x14ac:dyDescent="0.2">
      <c r="D349" s="5"/>
      <c r="E349" s="5"/>
      <c r="F349" s="5"/>
      <c r="G349" s="5"/>
      <c r="H349" s="5"/>
      <c r="I349" s="5"/>
      <c r="J349" s="5"/>
    </row>
    <row r="350" spans="4:10" x14ac:dyDescent="0.2">
      <c r="D350" s="5"/>
      <c r="E350" s="5"/>
      <c r="F350" s="5"/>
      <c r="G350" s="5"/>
      <c r="H350" s="5"/>
      <c r="I350" s="5"/>
      <c r="J350" s="5"/>
    </row>
    <row r="351" spans="4:10" x14ac:dyDescent="0.2">
      <c r="D351" s="5"/>
      <c r="E351" s="5"/>
      <c r="F351" s="5"/>
      <c r="G351" s="5"/>
      <c r="H351" s="5"/>
      <c r="I351" s="5"/>
      <c r="J351" s="5"/>
    </row>
    <row r="352" spans="4:10" x14ac:dyDescent="0.2">
      <c r="D352" s="5"/>
      <c r="E352" s="5"/>
      <c r="F352" s="5"/>
      <c r="G352" s="5"/>
      <c r="H352" s="5"/>
      <c r="I352" s="5"/>
      <c r="J352" s="5"/>
    </row>
    <row r="353" spans="4:10" x14ac:dyDescent="0.2">
      <c r="D353" s="5"/>
      <c r="E353" s="5"/>
      <c r="F353" s="5"/>
      <c r="G353" s="5"/>
      <c r="H353" s="5"/>
      <c r="I353" s="5"/>
      <c r="J353" s="5"/>
    </row>
    <row r="354" spans="4:10" x14ac:dyDescent="0.2">
      <c r="D354" s="5"/>
      <c r="E354" s="5"/>
      <c r="F354" s="5"/>
      <c r="G354" s="5"/>
      <c r="H354" s="5"/>
      <c r="I354" s="5"/>
      <c r="J354" s="5"/>
    </row>
    <row r="355" spans="4:10" x14ac:dyDescent="0.2">
      <c r="D355" s="5"/>
      <c r="E355" s="5"/>
      <c r="F355" s="5"/>
      <c r="G355" s="5"/>
      <c r="H355" s="5"/>
      <c r="I355" s="5"/>
      <c r="J355" s="5"/>
    </row>
    <row r="356" spans="4:10" x14ac:dyDescent="0.2">
      <c r="D356" s="5"/>
      <c r="E356" s="5"/>
      <c r="F356" s="5"/>
      <c r="G356" s="5"/>
      <c r="H356" s="5"/>
      <c r="I356" s="5"/>
      <c r="J356" s="5"/>
    </row>
    <row r="357" spans="4:10" x14ac:dyDescent="0.2">
      <c r="D357" s="5"/>
      <c r="E357" s="5"/>
      <c r="F357" s="5"/>
      <c r="G357" s="5"/>
      <c r="H357" s="5"/>
      <c r="I357" s="5"/>
      <c r="J357" s="5"/>
    </row>
    <row r="358" spans="4:10" x14ac:dyDescent="0.2">
      <c r="D358" s="5"/>
      <c r="E358" s="5"/>
      <c r="F358" s="5"/>
      <c r="G358" s="5"/>
      <c r="H358" s="5"/>
      <c r="I358" s="5"/>
      <c r="J358" s="5"/>
    </row>
    <row r="359" spans="4:10" x14ac:dyDescent="0.2">
      <c r="D359" s="5"/>
      <c r="E359" s="5"/>
      <c r="F359" s="5"/>
      <c r="G359" s="5"/>
      <c r="H359" s="5"/>
      <c r="I359" s="5"/>
      <c r="J359" s="5"/>
    </row>
    <row r="360" spans="4:10" x14ac:dyDescent="0.2">
      <c r="D360" s="5"/>
      <c r="E360" s="5"/>
      <c r="F360" s="5"/>
      <c r="G360" s="5"/>
      <c r="H360" s="5"/>
      <c r="I360" s="5"/>
      <c r="J360" s="5"/>
    </row>
    <row r="361" spans="4:10" x14ac:dyDescent="0.2">
      <c r="D361" s="5"/>
      <c r="E361" s="5"/>
      <c r="F361" s="5"/>
      <c r="G361" s="5"/>
      <c r="H361" s="5"/>
      <c r="I361" s="5"/>
      <c r="J361" s="5"/>
    </row>
    <row r="362" spans="4:10" x14ac:dyDescent="0.2">
      <c r="D362" s="5"/>
      <c r="E362" s="5"/>
      <c r="F362" s="5"/>
      <c r="G362" s="5"/>
      <c r="H362" s="5"/>
      <c r="I362" s="5"/>
      <c r="J362" s="5"/>
    </row>
    <row r="363" spans="4:10" x14ac:dyDescent="0.2">
      <c r="D363" s="5"/>
      <c r="E363" s="5"/>
      <c r="F363" s="5"/>
      <c r="G363" s="5"/>
      <c r="H363" s="5"/>
      <c r="I363" s="5"/>
      <c r="J363" s="5"/>
    </row>
    <row r="364" spans="4:10" x14ac:dyDescent="0.2">
      <c r="D364" s="5"/>
      <c r="E364" s="5"/>
      <c r="F364" s="5"/>
      <c r="G364" s="5"/>
      <c r="H364" s="5"/>
      <c r="I364" s="5"/>
      <c r="J364" s="5"/>
    </row>
    <row r="365" spans="4:10" x14ac:dyDescent="0.2">
      <c r="D365" s="5"/>
      <c r="E365" s="5"/>
      <c r="F365" s="5"/>
      <c r="G365" s="5"/>
      <c r="H365" s="5"/>
      <c r="I365" s="5"/>
      <c r="J365" s="5"/>
    </row>
  </sheetData>
  <mergeCells count="23">
    <mergeCell ref="L6:L7"/>
    <mergeCell ref="B32:C32"/>
    <mergeCell ref="L52:L55"/>
    <mergeCell ref="A88:C88"/>
    <mergeCell ref="D5:E5"/>
    <mergeCell ref="A7:C7"/>
    <mergeCell ref="A13:C13"/>
    <mergeCell ref="A20:C20"/>
    <mergeCell ref="B21:C21"/>
    <mergeCell ref="B35:C35"/>
    <mergeCell ref="B41:C41"/>
    <mergeCell ref="B44:C44"/>
    <mergeCell ref="B50:C50"/>
    <mergeCell ref="B56:C56"/>
    <mergeCell ref="B60:C60"/>
    <mergeCell ref="B64:C64"/>
    <mergeCell ref="A92:C92"/>
    <mergeCell ref="A90:C90"/>
    <mergeCell ref="B68:C68"/>
    <mergeCell ref="B72:C72"/>
    <mergeCell ref="K73:K82"/>
    <mergeCell ref="B84:C84"/>
    <mergeCell ref="A86:C86"/>
  </mergeCells>
  <pageMargins left="0.70866141732283472" right="0.70866141732283472" top="0.78740157480314965" bottom="0.78740157480314965" header="0.31496062992125984" footer="0.31496062992125984"/>
  <pageSetup paperSize="9" scale="45" orientation="portrait" r:id="rId1"/>
  <headerFooter>
    <oddFooter>&amp;L&amp;F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workbookViewId="0">
      <selection activeCell="K17" sqref="K17"/>
    </sheetView>
  </sheetViews>
  <sheetFormatPr baseColWidth="10" defaultRowHeight="12.75" x14ac:dyDescent="0.2"/>
  <cols>
    <col min="1" max="1" width="3" customWidth="1"/>
    <col min="2" max="2" width="6" customWidth="1"/>
    <col min="3" max="3" width="30" customWidth="1"/>
    <col min="4" max="5" width="6.28515625" customWidth="1"/>
    <col min="6" max="6" width="7.140625" customWidth="1"/>
    <col min="7" max="7" width="6.28515625" customWidth="1"/>
    <col min="8" max="8" width="7.7109375" customWidth="1"/>
    <col min="9" max="9" width="41.85546875" customWidth="1"/>
    <col min="10" max="10" width="56.42578125" customWidth="1"/>
  </cols>
  <sheetData>
    <row r="1" spans="1:10" ht="15.75" x14ac:dyDescent="0.25">
      <c r="A1" s="1" t="s">
        <v>0</v>
      </c>
    </row>
    <row r="2" spans="1:10" ht="18" x14ac:dyDescent="0.25">
      <c r="A2" s="2" t="s">
        <v>1</v>
      </c>
    </row>
    <row r="3" spans="1:10" ht="15.75" x14ac:dyDescent="0.25">
      <c r="A3" s="1" t="s">
        <v>281</v>
      </c>
      <c r="J3" s="160" t="s">
        <v>306</v>
      </c>
    </row>
    <row r="5" spans="1:10" x14ac:dyDescent="0.2">
      <c r="A5" s="42" t="s">
        <v>2</v>
      </c>
      <c r="B5" s="42" t="s">
        <v>3</v>
      </c>
      <c r="C5" s="25" t="s">
        <v>4</v>
      </c>
      <c r="D5" s="173" t="s">
        <v>9</v>
      </c>
      <c r="E5" s="174"/>
      <c r="F5" s="65" t="s">
        <v>5</v>
      </c>
      <c r="G5" s="40" t="s">
        <v>6</v>
      </c>
      <c r="H5" s="74" t="s">
        <v>83</v>
      </c>
      <c r="I5" s="25" t="s">
        <v>70</v>
      </c>
      <c r="J5" s="16" t="s">
        <v>71</v>
      </c>
    </row>
    <row r="6" spans="1:10" ht="12.75" customHeight="1" x14ac:dyDescent="0.2">
      <c r="A6" s="43"/>
      <c r="B6" s="44"/>
      <c r="C6" s="45"/>
      <c r="D6" s="57" t="s">
        <v>5</v>
      </c>
      <c r="E6" s="40" t="s">
        <v>6</v>
      </c>
      <c r="F6" s="36"/>
      <c r="G6" s="68"/>
      <c r="H6" s="11"/>
      <c r="I6" s="75"/>
      <c r="J6" s="235" t="s">
        <v>128</v>
      </c>
    </row>
    <row r="7" spans="1:10" x14ac:dyDescent="0.2">
      <c r="A7" s="43"/>
      <c r="B7" s="44"/>
      <c r="C7" s="45"/>
      <c r="D7" s="81"/>
      <c r="E7" s="82"/>
      <c r="F7" s="36"/>
      <c r="G7" s="68"/>
      <c r="H7" s="11"/>
      <c r="I7" s="75"/>
      <c r="J7" s="236"/>
    </row>
    <row r="8" spans="1:10" ht="15" x14ac:dyDescent="0.25">
      <c r="A8" s="176" t="s">
        <v>127</v>
      </c>
      <c r="B8" s="177"/>
      <c r="C8" s="178"/>
      <c r="D8" s="32"/>
      <c r="E8" s="62"/>
      <c r="F8" s="32"/>
      <c r="G8" s="62"/>
      <c r="H8" s="5"/>
      <c r="I8" s="75"/>
      <c r="J8" s="237" t="s">
        <v>138</v>
      </c>
    </row>
    <row r="9" spans="1:10" x14ac:dyDescent="0.2">
      <c r="A9" s="16" t="s">
        <v>129</v>
      </c>
      <c r="B9" s="166" t="s">
        <v>130</v>
      </c>
      <c r="C9" s="166"/>
      <c r="D9" s="83"/>
      <c r="E9" s="84"/>
      <c r="F9" s="57">
        <v>5</v>
      </c>
      <c r="G9" s="84">
        <v>0</v>
      </c>
      <c r="H9" s="60">
        <f>SUM(D9:G9)</f>
        <v>5</v>
      </c>
      <c r="I9" s="75"/>
      <c r="J9" s="75" t="s">
        <v>5</v>
      </c>
    </row>
    <row r="10" spans="1:10" x14ac:dyDescent="0.2">
      <c r="A10" s="25" t="s">
        <v>131</v>
      </c>
      <c r="B10" s="166" t="s">
        <v>132</v>
      </c>
      <c r="C10" s="166"/>
      <c r="D10" s="83"/>
      <c r="E10" s="84"/>
      <c r="F10" s="83"/>
      <c r="G10" s="84"/>
      <c r="H10" s="85"/>
      <c r="I10" s="75" t="s">
        <v>133</v>
      </c>
      <c r="J10" s="75"/>
    </row>
    <row r="11" spans="1:10" x14ac:dyDescent="0.2">
      <c r="A11" s="25" t="s">
        <v>134</v>
      </c>
      <c r="B11" s="166" t="s">
        <v>135</v>
      </c>
      <c r="C11" s="166"/>
      <c r="D11" s="83"/>
      <c r="E11" s="84"/>
      <c r="F11" s="144">
        <f>SUM(F12:F15)</f>
        <v>330</v>
      </c>
      <c r="G11" s="144">
        <f>SUM(G12:G15)</f>
        <v>240</v>
      </c>
      <c r="H11" s="74">
        <f>SUM(D11:G11)</f>
        <v>570</v>
      </c>
      <c r="I11" s="75" t="s">
        <v>159</v>
      </c>
      <c r="J11" s="75"/>
    </row>
    <row r="12" spans="1:10" x14ac:dyDescent="0.2">
      <c r="A12" s="46"/>
      <c r="B12" s="87" t="s">
        <v>162</v>
      </c>
      <c r="C12" s="88" t="s">
        <v>163</v>
      </c>
      <c r="D12" s="89"/>
      <c r="E12" s="90"/>
      <c r="F12" s="81">
        <v>80</v>
      </c>
      <c r="G12" s="90"/>
      <c r="H12" s="86"/>
      <c r="I12" s="75"/>
      <c r="J12" s="75" t="s">
        <v>5</v>
      </c>
    </row>
    <row r="13" spans="1:10" x14ac:dyDescent="0.2">
      <c r="A13" s="46"/>
      <c r="B13" s="87" t="s">
        <v>167</v>
      </c>
      <c r="C13" s="88" t="s">
        <v>164</v>
      </c>
      <c r="D13" s="89"/>
      <c r="E13" s="90"/>
      <c r="F13" s="81">
        <v>150</v>
      </c>
      <c r="G13" s="82">
        <v>100</v>
      </c>
      <c r="H13" s="86"/>
      <c r="I13" s="75"/>
      <c r="J13" s="75" t="s">
        <v>331</v>
      </c>
    </row>
    <row r="14" spans="1:10" x14ac:dyDescent="0.2">
      <c r="A14" s="46"/>
      <c r="B14" s="87" t="s">
        <v>168</v>
      </c>
      <c r="C14" s="88" t="s">
        <v>165</v>
      </c>
      <c r="D14" s="89"/>
      <c r="E14" s="90"/>
      <c r="F14" s="81">
        <v>100</v>
      </c>
      <c r="G14" s="90"/>
      <c r="H14" s="86"/>
      <c r="I14" s="75"/>
      <c r="J14" s="75" t="s">
        <v>5</v>
      </c>
    </row>
    <row r="15" spans="1:10" ht="27" customHeight="1" x14ac:dyDescent="0.2">
      <c r="A15" s="46"/>
      <c r="B15" s="87" t="s">
        <v>169</v>
      </c>
      <c r="C15" s="48" t="s">
        <v>166</v>
      </c>
      <c r="D15" s="91"/>
      <c r="E15" s="92"/>
      <c r="F15" s="90"/>
      <c r="G15" s="82">
        <v>140</v>
      </c>
      <c r="H15" s="9"/>
      <c r="I15" s="75"/>
      <c r="J15" s="202" t="s">
        <v>332</v>
      </c>
    </row>
    <row r="16" spans="1:10" x14ac:dyDescent="0.2">
      <c r="A16" s="25" t="s">
        <v>136</v>
      </c>
      <c r="B16" s="166" t="s">
        <v>137</v>
      </c>
      <c r="C16" s="166"/>
      <c r="D16" s="83"/>
      <c r="E16" s="83"/>
      <c r="F16" s="57">
        <f t="shared" ref="F16:G16" si="0">SUM(F17:F20)</f>
        <v>55</v>
      </c>
      <c r="G16" s="144">
        <f t="shared" si="0"/>
        <v>45</v>
      </c>
      <c r="H16" s="74">
        <f>SUM(D16:G16)</f>
        <v>100</v>
      </c>
      <c r="I16" s="75" t="s">
        <v>158</v>
      </c>
      <c r="J16" s="75"/>
    </row>
    <row r="17" spans="1:10" x14ac:dyDescent="0.2">
      <c r="A17" s="46"/>
      <c r="B17" s="87" t="s">
        <v>170</v>
      </c>
      <c r="C17" s="88" t="s">
        <v>163</v>
      </c>
      <c r="D17" s="89"/>
      <c r="E17" s="90"/>
      <c r="F17" s="81">
        <v>20</v>
      </c>
      <c r="G17" s="90"/>
      <c r="H17" s="86"/>
      <c r="I17" s="75"/>
      <c r="J17" s="75" t="s">
        <v>5</v>
      </c>
    </row>
    <row r="18" spans="1:10" x14ac:dyDescent="0.2">
      <c r="A18" s="46"/>
      <c r="B18" s="87" t="s">
        <v>171</v>
      </c>
      <c r="C18" s="88" t="s">
        <v>164</v>
      </c>
      <c r="D18" s="89"/>
      <c r="E18" s="90"/>
      <c r="F18" s="81">
        <v>15</v>
      </c>
      <c r="G18" s="82">
        <v>10</v>
      </c>
      <c r="H18" s="86"/>
      <c r="I18" s="75"/>
      <c r="J18" s="75" t="s">
        <v>333</v>
      </c>
    </row>
    <row r="19" spans="1:10" x14ac:dyDescent="0.2">
      <c r="A19" s="46"/>
      <c r="B19" s="87" t="s">
        <v>172</v>
      </c>
      <c r="C19" s="88" t="s">
        <v>165</v>
      </c>
      <c r="D19" s="89"/>
      <c r="E19" s="90"/>
      <c r="F19" s="81">
        <v>20</v>
      </c>
      <c r="G19" s="90"/>
      <c r="H19" s="86"/>
      <c r="I19" s="75"/>
      <c r="J19" s="75" t="s">
        <v>5</v>
      </c>
    </row>
    <row r="20" spans="1:10" x14ac:dyDescent="0.2">
      <c r="A20" s="46"/>
      <c r="B20" s="87" t="s">
        <v>173</v>
      </c>
      <c r="C20" s="48" t="s">
        <v>166</v>
      </c>
      <c r="D20" s="91"/>
      <c r="E20" s="92"/>
      <c r="F20" s="91"/>
      <c r="G20" s="82">
        <v>35</v>
      </c>
      <c r="H20" s="9"/>
      <c r="I20" s="75"/>
      <c r="J20" s="75" t="s">
        <v>6</v>
      </c>
    </row>
    <row r="21" spans="1:10" x14ac:dyDescent="0.2">
      <c r="A21" s="25" t="s">
        <v>140</v>
      </c>
      <c r="B21" s="166" t="s">
        <v>26</v>
      </c>
      <c r="C21" s="166"/>
      <c r="D21" s="83"/>
      <c r="E21" s="83"/>
      <c r="F21" s="57">
        <f t="shared" ref="F21:G21" si="1">SUM(F22:F25)</f>
        <v>290</v>
      </c>
      <c r="G21" s="144">
        <f t="shared" si="1"/>
        <v>140</v>
      </c>
      <c r="H21" s="74">
        <f>SUM(D21:G21)</f>
        <v>430</v>
      </c>
      <c r="I21" s="75" t="s">
        <v>160</v>
      </c>
      <c r="J21" s="75"/>
    </row>
    <row r="22" spans="1:10" x14ac:dyDescent="0.2">
      <c r="A22" s="46"/>
      <c r="B22" s="87" t="s">
        <v>174</v>
      </c>
      <c r="C22" s="88" t="s">
        <v>163</v>
      </c>
      <c r="D22" s="89"/>
      <c r="E22" s="90"/>
      <c r="F22" s="81">
        <v>100</v>
      </c>
      <c r="G22" s="90"/>
      <c r="H22" s="86"/>
      <c r="I22" s="75"/>
      <c r="J22" s="75" t="s">
        <v>5</v>
      </c>
    </row>
    <row r="23" spans="1:10" x14ac:dyDescent="0.2">
      <c r="A23" s="46"/>
      <c r="B23" s="87" t="s">
        <v>175</v>
      </c>
      <c r="C23" s="88" t="s">
        <v>164</v>
      </c>
      <c r="D23" s="89"/>
      <c r="E23" s="90"/>
      <c r="F23" s="81">
        <v>90</v>
      </c>
      <c r="G23" s="82">
        <v>60</v>
      </c>
      <c r="H23" s="86"/>
      <c r="I23" s="75"/>
      <c r="J23" s="75" t="s">
        <v>139</v>
      </c>
    </row>
    <row r="24" spans="1:10" x14ac:dyDescent="0.2">
      <c r="A24" s="46"/>
      <c r="B24" s="87" t="s">
        <v>176</v>
      </c>
      <c r="C24" s="88" t="s">
        <v>165</v>
      </c>
      <c r="D24" s="89"/>
      <c r="E24" s="90"/>
      <c r="F24" s="81">
        <v>100</v>
      </c>
      <c r="G24" s="90"/>
      <c r="H24" s="86"/>
      <c r="I24" s="75"/>
      <c r="J24" s="75" t="s">
        <v>5</v>
      </c>
    </row>
    <row r="25" spans="1:10" ht="12.75" customHeight="1" x14ac:dyDescent="0.2">
      <c r="A25" s="46"/>
      <c r="B25" s="87" t="s">
        <v>177</v>
      </c>
      <c r="C25" s="48" t="s">
        <v>166</v>
      </c>
      <c r="D25" s="91"/>
      <c r="E25" s="92"/>
      <c r="F25" s="91"/>
      <c r="G25" s="82">
        <v>80</v>
      </c>
      <c r="H25" s="9"/>
      <c r="I25" s="75"/>
      <c r="J25" s="202" t="s">
        <v>334</v>
      </c>
    </row>
    <row r="26" spans="1:10" x14ac:dyDescent="0.2">
      <c r="A26" s="25" t="s">
        <v>141</v>
      </c>
      <c r="B26" s="166" t="s">
        <v>142</v>
      </c>
      <c r="C26" s="166"/>
      <c r="D26" s="83"/>
      <c r="E26" s="84"/>
      <c r="F26" s="83"/>
      <c r="G26" s="84"/>
      <c r="H26" s="83"/>
      <c r="I26" s="75" t="s">
        <v>143</v>
      </c>
      <c r="J26" s="75"/>
    </row>
    <row r="27" spans="1:10" x14ac:dyDescent="0.2">
      <c r="A27" s="25" t="s">
        <v>144</v>
      </c>
      <c r="B27" s="166" t="s">
        <v>145</v>
      </c>
      <c r="C27" s="166"/>
      <c r="D27" s="83"/>
      <c r="E27" s="84"/>
      <c r="F27" s="57">
        <v>100</v>
      </c>
      <c r="G27" s="40">
        <v>60</v>
      </c>
      <c r="H27" s="74">
        <f>SUM(D27:G27)</f>
        <v>160</v>
      </c>
      <c r="I27" s="75" t="s">
        <v>161</v>
      </c>
      <c r="J27" s="79" t="s">
        <v>139</v>
      </c>
    </row>
    <row r="28" spans="1:10" x14ac:dyDescent="0.2">
      <c r="A28" s="25" t="s">
        <v>146</v>
      </c>
      <c r="B28" s="166" t="s">
        <v>147</v>
      </c>
      <c r="C28" s="166"/>
      <c r="D28" s="83"/>
      <c r="E28" s="84"/>
      <c r="F28" s="83"/>
      <c r="G28" s="84"/>
      <c r="H28" s="83"/>
      <c r="I28" s="75" t="s">
        <v>148</v>
      </c>
      <c r="J28" s="75"/>
    </row>
    <row r="29" spans="1:10" x14ac:dyDescent="0.2">
      <c r="A29" s="25" t="s">
        <v>149</v>
      </c>
      <c r="B29" s="181" t="s">
        <v>150</v>
      </c>
      <c r="C29" s="181"/>
      <c r="D29" s="97"/>
      <c r="E29" s="97"/>
      <c r="F29" s="99">
        <f>SUM(F30:F78)</f>
        <v>1170</v>
      </c>
      <c r="G29" s="143">
        <f>SUM(G30:G78)</f>
        <v>490</v>
      </c>
      <c r="H29" s="74">
        <f>SUM(D29:G29)</f>
        <v>1660</v>
      </c>
      <c r="I29" s="75"/>
      <c r="J29" s="112"/>
    </row>
    <row r="30" spans="1:10" ht="12.75" customHeight="1" x14ac:dyDescent="0.2">
      <c r="A30" s="43"/>
      <c r="B30" s="96"/>
      <c r="C30" s="88" t="s">
        <v>283</v>
      </c>
      <c r="D30" s="98"/>
      <c r="E30" s="98"/>
      <c r="F30" s="81">
        <v>270</v>
      </c>
      <c r="G30" s="98"/>
      <c r="H30" s="86"/>
      <c r="I30" s="184" t="s">
        <v>354</v>
      </c>
      <c r="J30" s="75" t="s">
        <v>335</v>
      </c>
    </row>
    <row r="31" spans="1:10" x14ac:dyDescent="0.2">
      <c r="A31" s="43"/>
      <c r="B31" s="96"/>
      <c r="C31" s="88" t="s">
        <v>284</v>
      </c>
      <c r="D31" s="98"/>
      <c r="E31" s="98"/>
      <c r="F31" s="81">
        <v>400</v>
      </c>
      <c r="G31" s="82">
        <v>300</v>
      </c>
      <c r="H31" s="86"/>
      <c r="I31" s="184"/>
      <c r="J31" s="75" t="s">
        <v>336</v>
      </c>
    </row>
    <row r="32" spans="1:10" x14ac:dyDescent="0.2">
      <c r="A32" s="43"/>
      <c r="B32" s="96"/>
      <c r="C32" s="88" t="s">
        <v>285</v>
      </c>
      <c r="D32" s="98"/>
      <c r="E32" s="98"/>
      <c r="F32" s="203">
        <v>300</v>
      </c>
      <c r="G32" s="98"/>
      <c r="H32" s="86"/>
      <c r="I32" s="184"/>
      <c r="J32" s="75" t="s">
        <v>337</v>
      </c>
    </row>
    <row r="33" spans="1:10" x14ac:dyDescent="0.2">
      <c r="A33" s="43"/>
      <c r="B33" s="96"/>
      <c r="C33" s="88" t="s">
        <v>286</v>
      </c>
      <c r="D33" s="98"/>
      <c r="E33" s="98"/>
      <c r="F33" s="98"/>
      <c r="G33" s="136">
        <v>100</v>
      </c>
      <c r="H33" s="86"/>
      <c r="I33" s="184"/>
      <c r="J33" s="75" t="s">
        <v>338</v>
      </c>
    </row>
    <row r="34" spans="1:10" x14ac:dyDescent="0.2">
      <c r="A34" s="46"/>
      <c r="B34" s="87" t="s">
        <v>151</v>
      </c>
      <c r="C34" s="88" t="s">
        <v>153</v>
      </c>
      <c r="D34" s="89"/>
      <c r="E34" s="90"/>
      <c r="F34" s="81">
        <v>80</v>
      </c>
      <c r="G34" s="90"/>
      <c r="H34" s="86"/>
      <c r="I34" s="113"/>
      <c r="J34" s="75" t="s">
        <v>5</v>
      </c>
    </row>
    <row r="35" spans="1:10" x14ac:dyDescent="0.2">
      <c r="A35" s="46"/>
      <c r="B35" s="87" t="s">
        <v>152</v>
      </c>
      <c r="C35" s="88" t="s">
        <v>154</v>
      </c>
      <c r="D35" s="89"/>
      <c r="E35" s="90"/>
      <c r="F35" s="81">
        <v>20</v>
      </c>
      <c r="G35" s="82">
        <v>20</v>
      </c>
      <c r="H35" s="86"/>
      <c r="I35" s="75" t="s">
        <v>161</v>
      </c>
      <c r="J35" s="75" t="s">
        <v>339</v>
      </c>
    </row>
    <row r="36" spans="1:10" x14ac:dyDescent="0.2">
      <c r="A36" s="46"/>
      <c r="B36" s="87" t="s">
        <v>155</v>
      </c>
      <c r="C36" s="88" t="s">
        <v>156</v>
      </c>
      <c r="D36" s="89"/>
      <c r="E36" s="90"/>
      <c r="F36" s="81">
        <v>50</v>
      </c>
      <c r="G36" s="82">
        <v>35</v>
      </c>
      <c r="H36" s="86"/>
      <c r="I36" s="75" t="s">
        <v>157</v>
      </c>
      <c r="J36" s="75" t="s">
        <v>139</v>
      </c>
    </row>
    <row r="37" spans="1:10" x14ac:dyDescent="0.2">
      <c r="A37" s="46"/>
      <c r="B37" s="51" t="s">
        <v>178</v>
      </c>
      <c r="C37" s="48" t="s">
        <v>179</v>
      </c>
      <c r="D37" s="91"/>
      <c r="E37" s="92"/>
      <c r="F37" s="142">
        <v>50</v>
      </c>
      <c r="G37" s="82">
        <v>35</v>
      </c>
      <c r="H37" s="9"/>
      <c r="I37" s="75" t="s">
        <v>157</v>
      </c>
      <c r="J37" s="75" t="s">
        <v>139</v>
      </c>
    </row>
    <row r="38" spans="1:10" hidden="1" x14ac:dyDescent="0.2">
      <c r="A38" s="46"/>
      <c r="B38" s="107" t="s">
        <v>192</v>
      </c>
      <c r="C38" s="108" t="s">
        <v>193</v>
      </c>
      <c r="D38" s="109"/>
      <c r="E38" s="110"/>
      <c r="F38" s="109"/>
      <c r="G38" s="110"/>
      <c r="H38" s="109"/>
      <c r="I38" s="182" t="s">
        <v>287</v>
      </c>
      <c r="J38" s="111"/>
    </row>
    <row r="39" spans="1:10" hidden="1" x14ac:dyDescent="0.2">
      <c r="A39" s="46"/>
      <c r="B39" s="107" t="s">
        <v>194</v>
      </c>
      <c r="C39" s="108" t="s">
        <v>195</v>
      </c>
      <c r="D39" s="109"/>
      <c r="E39" s="110"/>
      <c r="F39" s="109"/>
      <c r="G39" s="110"/>
      <c r="H39" s="109"/>
      <c r="I39" s="183"/>
      <c r="J39" s="111" t="s">
        <v>5</v>
      </c>
    </row>
    <row r="40" spans="1:10" hidden="1" x14ac:dyDescent="0.2">
      <c r="A40" s="46"/>
      <c r="B40" s="107" t="s">
        <v>196</v>
      </c>
      <c r="C40" s="108" t="s">
        <v>211</v>
      </c>
      <c r="D40" s="109"/>
      <c r="E40" s="110"/>
      <c r="F40" s="109"/>
      <c r="G40" s="110"/>
      <c r="H40" s="109"/>
      <c r="I40" s="183"/>
      <c r="J40" s="111" t="s">
        <v>5</v>
      </c>
    </row>
    <row r="41" spans="1:10" hidden="1" x14ac:dyDescent="0.2">
      <c r="A41" s="46"/>
      <c r="B41" s="107" t="s">
        <v>197</v>
      </c>
      <c r="C41" s="108" t="s">
        <v>212</v>
      </c>
      <c r="D41" s="109"/>
      <c r="E41" s="110"/>
      <c r="F41" s="109"/>
      <c r="G41" s="110"/>
      <c r="H41" s="109"/>
      <c r="I41" s="183"/>
      <c r="J41" s="111" t="s">
        <v>5</v>
      </c>
    </row>
    <row r="42" spans="1:10" hidden="1" x14ac:dyDescent="0.2">
      <c r="A42" s="46"/>
      <c r="B42" s="107" t="s">
        <v>198</v>
      </c>
      <c r="C42" s="108" t="s">
        <v>213</v>
      </c>
      <c r="D42" s="109"/>
      <c r="E42" s="110"/>
      <c r="F42" s="109"/>
      <c r="G42" s="110"/>
      <c r="H42" s="109"/>
      <c r="I42" s="183"/>
      <c r="J42" s="111" t="s">
        <v>5</v>
      </c>
    </row>
    <row r="43" spans="1:10" hidden="1" x14ac:dyDescent="0.2">
      <c r="A43" s="46"/>
      <c r="B43" s="107" t="s">
        <v>199</v>
      </c>
      <c r="C43" s="108" t="s">
        <v>214</v>
      </c>
      <c r="D43" s="109"/>
      <c r="E43" s="110"/>
      <c r="F43" s="109"/>
      <c r="G43" s="110"/>
      <c r="H43" s="109"/>
      <c r="I43" s="183"/>
      <c r="J43" s="111" t="s">
        <v>6</v>
      </c>
    </row>
    <row r="44" spans="1:10" hidden="1" x14ac:dyDescent="0.2">
      <c r="A44" s="46"/>
      <c r="B44" s="107" t="s">
        <v>200</v>
      </c>
      <c r="C44" s="108" t="s">
        <v>215</v>
      </c>
      <c r="D44" s="109"/>
      <c r="E44" s="110"/>
      <c r="F44" s="109"/>
      <c r="G44" s="110"/>
      <c r="H44" s="109"/>
      <c r="I44" s="183"/>
      <c r="J44" s="111" t="s">
        <v>5</v>
      </c>
    </row>
    <row r="45" spans="1:10" hidden="1" x14ac:dyDescent="0.2">
      <c r="A45" s="46"/>
      <c r="B45" s="107" t="s">
        <v>201</v>
      </c>
      <c r="C45" s="108" t="s">
        <v>216</v>
      </c>
      <c r="D45" s="109"/>
      <c r="E45" s="110"/>
      <c r="F45" s="109"/>
      <c r="G45" s="110"/>
      <c r="H45" s="109"/>
      <c r="I45" s="183"/>
      <c r="J45" s="111" t="s">
        <v>5</v>
      </c>
    </row>
    <row r="46" spans="1:10" hidden="1" x14ac:dyDescent="0.2">
      <c r="A46" s="46"/>
      <c r="B46" s="107" t="s">
        <v>202</v>
      </c>
      <c r="C46" s="108" t="s">
        <v>217</v>
      </c>
      <c r="D46" s="109"/>
      <c r="E46" s="110"/>
      <c r="F46" s="109"/>
      <c r="G46" s="110"/>
      <c r="H46" s="109"/>
      <c r="I46" s="183"/>
      <c r="J46" s="111" t="s">
        <v>5</v>
      </c>
    </row>
    <row r="47" spans="1:10" hidden="1" x14ac:dyDescent="0.2">
      <c r="A47" s="46"/>
      <c r="B47" s="107" t="s">
        <v>203</v>
      </c>
      <c r="C47" s="108" t="s">
        <v>218</v>
      </c>
      <c r="D47" s="109"/>
      <c r="E47" s="110"/>
      <c r="F47" s="109"/>
      <c r="G47" s="110"/>
      <c r="H47" s="109"/>
      <c r="I47" s="183"/>
      <c r="J47" s="111" t="s">
        <v>5</v>
      </c>
    </row>
    <row r="48" spans="1:10" hidden="1" x14ac:dyDescent="0.2">
      <c r="A48" s="46"/>
      <c r="B48" s="107" t="s">
        <v>204</v>
      </c>
      <c r="C48" s="108" t="s">
        <v>219</v>
      </c>
      <c r="D48" s="109"/>
      <c r="E48" s="110"/>
      <c r="F48" s="109"/>
      <c r="G48" s="110"/>
      <c r="H48" s="109"/>
      <c r="I48" s="183"/>
      <c r="J48" s="111" t="s">
        <v>5</v>
      </c>
    </row>
    <row r="49" spans="1:10" hidden="1" x14ac:dyDescent="0.2">
      <c r="A49" s="46"/>
      <c r="B49" s="107" t="s">
        <v>205</v>
      </c>
      <c r="C49" s="108" t="s">
        <v>220</v>
      </c>
      <c r="D49" s="109"/>
      <c r="E49" s="110"/>
      <c r="F49" s="109"/>
      <c r="G49" s="110"/>
      <c r="H49" s="109"/>
      <c r="I49" s="183"/>
      <c r="J49" s="111" t="s">
        <v>5</v>
      </c>
    </row>
    <row r="50" spans="1:10" hidden="1" x14ac:dyDescent="0.2">
      <c r="A50" s="46"/>
      <c r="B50" s="107" t="s">
        <v>206</v>
      </c>
      <c r="C50" s="108" t="s">
        <v>221</v>
      </c>
      <c r="D50" s="109"/>
      <c r="E50" s="110"/>
      <c r="F50" s="109"/>
      <c r="G50" s="110"/>
      <c r="H50" s="109"/>
      <c r="I50" s="183"/>
      <c r="J50" s="111" t="s">
        <v>5</v>
      </c>
    </row>
    <row r="51" spans="1:10" hidden="1" x14ac:dyDescent="0.2">
      <c r="A51" s="46"/>
      <c r="B51" s="107" t="s">
        <v>207</v>
      </c>
      <c r="C51" s="108" t="s">
        <v>222</v>
      </c>
      <c r="D51" s="109"/>
      <c r="E51" s="110"/>
      <c r="F51" s="109"/>
      <c r="G51" s="110"/>
      <c r="H51" s="109"/>
      <c r="I51" s="183"/>
      <c r="J51" s="111" t="s">
        <v>5</v>
      </c>
    </row>
    <row r="52" spans="1:10" hidden="1" x14ac:dyDescent="0.2">
      <c r="A52" s="46"/>
      <c r="B52" s="107" t="s">
        <v>208</v>
      </c>
      <c r="C52" s="108" t="s">
        <v>223</v>
      </c>
      <c r="D52" s="109"/>
      <c r="E52" s="110"/>
      <c r="F52" s="109"/>
      <c r="G52" s="110"/>
      <c r="H52" s="109"/>
      <c r="I52" s="183"/>
      <c r="J52" s="111" t="s">
        <v>6</v>
      </c>
    </row>
    <row r="53" spans="1:10" hidden="1" x14ac:dyDescent="0.2">
      <c r="A53" s="46"/>
      <c r="B53" s="107" t="s">
        <v>209</v>
      </c>
      <c r="C53" s="108" t="s">
        <v>224</v>
      </c>
      <c r="D53" s="109"/>
      <c r="E53" s="110"/>
      <c r="F53" s="109"/>
      <c r="G53" s="110"/>
      <c r="H53" s="109"/>
      <c r="I53" s="183"/>
      <c r="J53" s="111" t="s">
        <v>6</v>
      </c>
    </row>
    <row r="54" spans="1:10" hidden="1" x14ac:dyDescent="0.2">
      <c r="A54" s="46"/>
      <c r="B54" s="107" t="s">
        <v>210</v>
      </c>
      <c r="C54" s="108" t="s">
        <v>240</v>
      </c>
      <c r="D54" s="109"/>
      <c r="E54" s="110"/>
      <c r="F54" s="109"/>
      <c r="G54" s="110"/>
      <c r="H54" s="109"/>
      <c r="I54" s="183"/>
      <c r="J54" s="111" t="s">
        <v>5</v>
      </c>
    </row>
    <row r="55" spans="1:10" hidden="1" x14ac:dyDescent="0.2">
      <c r="A55" s="46"/>
      <c r="B55" s="107" t="s">
        <v>225</v>
      </c>
      <c r="C55" s="108" t="s">
        <v>241</v>
      </c>
      <c r="D55" s="109"/>
      <c r="E55" s="110"/>
      <c r="F55" s="109"/>
      <c r="G55" s="110"/>
      <c r="H55" s="109"/>
      <c r="I55" s="183"/>
      <c r="J55" s="111" t="s">
        <v>5</v>
      </c>
    </row>
    <row r="56" spans="1:10" hidden="1" x14ac:dyDescent="0.2">
      <c r="A56" s="46"/>
      <c r="B56" s="107" t="s">
        <v>226</v>
      </c>
      <c r="C56" s="108" t="s">
        <v>242</v>
      </c>
      <c r="D56" s="109"/>
      <c r="E56" s="110"/>
      <c r="F56" s="109"/>
      <c r="G56" s="110"/>
      <c r="H56" s="109"/>
      <c r="I56" s="183"/>
      <c r="J56" s="111" t="s">
        <v>5</v>
      </c>
    </row>
    <row r="57" spans="1:10" hidden="1" x14ac:dyDescent="0.2">
      <c r="A57" s="46"/>
      <c r="B57" s="107" t="s">
        <v>227</v>
      </c>
      <c r="C57" s="108" t="s">
        <v>245</v>
      </c>
      <c r="D57" s="109"/>
      <c r="E57" s="110"/>
      <c r="F57" s="109"/>
      <c r="G57" s="110"/>
      <c r="H57" s="109"/>
      <c r="I57" s="183"/>
      <c r="J57" s="111" t="s">
        <v>5</v>
      </c>
    </row>
    <row r="58" spans="1:10" hidden="1" x14ac:dyDescent="0.2">
      <c r="A58" s="46"/>
      <c r="B58" s="107" t="s">
        <v>228</v>
      </c>
      <c r="C58" s="108" t="s">
        <v>243</v>
      </c>
      <c r="D58" s="109"/>
      <c r="E58" s="110"/>
      <c r="F58" s="109"/>
      <c r="G58" s="110"/>
      <c r="H58" s="109"/>
      <c r="I58" s="183"/>
      <c r="J58" s="111" t="s">
        <v>5</v>
      </c>
    </row>
    <row r="59" spans="1:10" hidden="1" x14ac:dyDescent="0.2">
      <c r="A59" s="46"/>
      <c r="B59" s="107" t="s">
        <v>229</v>
      </c>
      <c r="C59" s="108" t="s">
        <v>244</v>
      </c>
      <c r="D59" s="109"/>
      <c r="E59" s="110"/>
      <c r="F59" s="109"/>
      <c r="G59" s="110"/>
      <c r="H59" s="109"/>
      <c r="I59" s="183"/>
      <c r="J59" s="111" t="s">
        <v>5</v>
      </c>
    </row>
    <row r="60" spans="1:10" hidden="1" x14ac:dyDescent="0.2">
      <c r="A60" s="46"/>
      <c r="B60" s="107" t="s">
        <v>230</v>
      </c>
      <c r="C60" s="108" t="s">
        <v>246</v>
      </c>
      <c r="D60" s="109"/>
      <c r="E60" s="110"/>
      <c r="F60" s="109"/>
      <c r="G60" s="110"/>
      <c r="H60" s="109"/>
      <c r="I60" s="183"/>
      <c r="J60" s="111" t="s">
        <v>5</v>
      </c>
    </row>
    <row r="61" spans="1:10" hidden="1" x14ac:dyDescent="0.2">
      <c r="A61" s="46"/>
      <c r="B61" s="107" t="s">
        <v>231</v>
      </c>
      <c r="C61" s="108" t="s">
        <v>247</v>
      </c>
      <c r="D61" s="109"/>
      <c r="E61" s="110"/>
      <c r="F61" s="109"/>
      <c r="G61" s="110"/>
      <c r="H61" s="109"/>
      <c r="I61" s="183"/>
      <c r="J61" s="111" t="s">
        <v>5</v>
      </c>
    </row>
    <row r="62" spans="1:10" hidden="1" x14ac:dyDescent="0.2">
      <c r="A62" s="46"/>
      <c r="B62" s="107" t="s">
        <v>232</v>
      </c>
      <c r="C62" s="108" t="s">
        <v>248</v>
      </c>
      <c r="D62" s="109"/>
      <c r="E62" s="110"/>
      <c r="F62" s="109"/>
      <c r="G62" s="110"/>
      <c r="H62" s="109"/>
      <c r="I62" s="183"/>
      <c r="J62" s="111" t="s">
        <v>5</v>
      </c>
    </row>
    <row r="63" spans="1:10" hidden="1" x14ac:dyDescent="0.2">
      <c r="A63" s="46"/>
      <c r="B63" s="107" t="s">
        <v>233</v>
      </c>
      <c r="C63" s="108" t="s">
        <v>249</v>
      </c>
      <c r="D63" s="109"/>
      <c r="E63" s="110"/>
      <c r="F63" s="109"/>
      <c r="G63" s="110"/>
      <c r="H63" s="109"/>
      <c r="I63" s="183"/>
      <c r="J63" s="111" t="s">
        <v>5</v>
      </c>
    </row>
    <row r="64" spans="1:10" hidden="1" x14ac:dyDescent="0.2">
      <c r="A64" s="46"/>
      <c r="B64" s="107" t="s">
        <v>234</v>
      </c>
      <c r="C64" s="108" t="s">
        <v>250</v>
      </c>
      <c r="D64" s="109"/>
      <c r="E64" s="110"/>
      <c r="F64" s="109"/>
      <c r="G64" s="110"/>
      <c r="H64" s="109"/>
      <c r="I64" s="183"/>
      <c r="J64" s="111" t="s">
        <v>5</v>
      </c>
    </row>
    <row r="65" spans="1:10" hidden="1" x14ac:dyDescent="0.2">
      <c r="A65" s="46"/>
      <c r="B65" s="107" t="s">
        <v>235</v>
      </c>
      <c r="C65" s="108" t="s">
        <v>251</v>
      </c>
      <c r="D65" s="109"/>
      <c r="E65" s="110"/>
      <c r="F65" s="109"/>
      <c r="G65" s="110"/>
      <c r="H65" s="109"/>
      <c r="I65" s="183"/>
      <c r="J65" s="111" t="s">
        <v>6</v>
      </c>
    </row>
    <row r="66" spans="1:10" hidden="1" x14ac:dyDescent="0.2">
      <c r="A66" s="46"/>
      <c r="B66" s="107" t="s">
        <v>236</v>
      </c>
      <c r="C66" s="108" t="s">
        <v>252</v>
      </c>
      <c r="D66" s="109"/>
      <c r="E66" s="110"/>
      <c r="F66" s="109"/>
      <c r="G66" s="110"/>
      <c r="H66" s="109"/>
      <c r="I66" s="183"/>
      <c r="J66" s="111" t="s">
        <v>6</v>
      </c>
    </row>
    <row r="67" spans="1:10" hidden="1" x14ac:dyDescent="0.2">
      <c r="A67" s="46"/>
      <c r="B67" s="107" t="s">
        <v>237</v>
      </c>
      <c r="C67" s="108" t="s">
        <v>253</v>
      </c>
      <c r="D67" s="109"/>
      <c r="E67" s="110"/>
      <c r="F67" s="109"/>
      <c r="G67" s="110"/>
      <c r="H67" s="109"/>
      <c r="I67" s="183"/>
      <c r="J67" s="111" t="s">
        <v>6</v>
      </c>
    </row>
    <row r="68" spans="1:10" hidden="1" x14ac:dyDescent="0.2">
      <c r="A68" s="46"/>
      <c r="B68" s="107" t="s">
        <v>238</v>
      </c>
      <c r="C68" s="108" t="s">
        <v>254</v>
      </c>
      <c r="D68" s="109"/>
      <c r="E68" s="110"/>
      <c r="F68" s="109"/>
      <c r="G68" s="110"/>
      <c r="H68" s="109"/>
      <c r="I68" s="183"/>
      <c r="J68" s="111" t="s">
        <v>6</v>
      </c>
    </row>
    <row r="69" spans="1:10" hidden="1" x14ac:dyDescent="0.2">
      <c r="A69" s="46"/>
      <c r="B69" s="107" t="s">
        <v>239</v>
      </c>
      <c r="C69" s="108" t="s">
        <v>255</v>
      </c>
      <c r="D69" s="109"/>
      <c r="E69" s="110"/>
      <c r="F69" s="109"/>
      <c r="G69" s="110"/>
      <c r="H69" s="109"/>
      <c r="I69" s="183"/>
      <c r="J69" s="111" t="s">
        <v>6</v>
      </c>
    </row>
    <row r="70" spans="1:10" hidden="1" x14ac:dyDescent="0.2">
      <c r="A70" s="46"/>
      <c r="B70" s="107" t="s">
        <v>256</v>
      </c>
      <c r="C70" s="108" t="s">
        <v>262</v>
      </c>
      <c r="D70" s="109"/>
      <c r="E70" s="110"/>
      <c r="F70" s="109"/>
      <c r="G70" s="110"/>
      <c r="H70" s="109"/>
      <c r="I70" s="183"/>
      <c r="J70" s="111" t="s">
        <v>6</v>
      </c>
    </row>
    <row r="71" spans="1:10" hidden="1" x14ac:dyDescent="0.2">
      <c r="A71" s="46"/>
      <c r="B71" s="107" t="s">
        <v>257</v>
      </c>
      <c r="C71" s="108" t="s">
        <v>263</v>
      </c>
      <c r="D71" s="109"/>
      <c r="E71" s="110"/>
      <c r="F71" s="109"/>
      <c r="G71" s="110"/>
      <c r="H71" s="109"/>
      <c r="I71" s="183"/>
      <c r="J71" s="111" t="s">
        <v>6</v>
      </c>
    </row>
    <row r="72" spans="1:10" hidden="1" x14ac:dyDescent="0.2">
      <c r="A72" s="46"/>
      <c r="B72" s="107" t="s">
        <v>258</v>
      </c>
      <c r="C72" s="108" t="s">
        <v>264</v>
      </c>
      <c r="D72" s="109"/>
      <c r="E72" s="110"/>
      <c r="F72" s="109"/>
      <c r="G72" s="110"/>
      <c r="H72" s="109"/>
      <c r="I72" s="183"/>
      <c r="J72" s="111" t="s">
        <v>6</v>
      </c>
    </row>
    <row r="73" spans="1:10" hidden="1" x14ac:dyDescent="0.2">
      <c r="A73" s="46"/>
      <c r="B73" s="107" t="s">
        <v>259</v>
      </c>
      <c r="C73" s="108" t="s">
        <v>265</v>
      </c>
      <c r="D73" s="109"/>
      <c r="E73" s="110"/>
      <c r="F73" s="109"/>
      <c r="G73" s="110"/>
      <c r="H73" s="109"/>
      <c r="I73" s="183"/>
      <c r="J73" s="111" t="s">
        <v>6</v>
      </c>
    </row>
    <row r="74" spans="1:10" hidden="1" x14ac:dyDescent="0.2">
      <c r="A74" s="46"/>
      <c r="B74" s="107" t="s">
        <v>260</v>
      </c>
      <c r="C74" s="108" t="s">
        <v>266</v>
      </c>
      <c r="D74" s="109"/>
      <c r="E74" s="110"/>
      <c r="F74" s="109"/>
      <c r="G74" s="110"/>
      <c r="H74" s="109"/>
      <c r="I74" s="183"/>
      <c r="J74" s="111" t="s">
        <v>6</v>
      </c>
    </row>
    <row r="75" spans="1:10" hidden="1" x14ac:dyDescent="0.2">
      <c r="A75" s="46"/>
      <c r="B75" s="107" t="s">
        <v>261</v>
      </c>
      <c r="C75" s="108" t="s">
        <v>267</v>
      </c>
      <c r="D75" s="109"/>
      <c r="E75" s="110"/>
      <c r="F75" s="109"/>
      <c r="G75" s="110"/>
      <c r="H75" s="109"/>
      <c r="I75" s="183"/>
      <c r="J75" s="111" t="s">
        <v>6</v>
      </c>
    </row>
    <row r="76" spans="1:10" hidden="1" x14ac:dyDescent="0.2">
      <c r="A76" s="46"/>
      <c r="B76" s="107" t="s">
        <v>268</v>
      </c>
      <c r="C76" s="108" t="s">
        <v>271</v>
      </c>
      <c r="D76" s="109"/>
      <c r="E76" s="110"/>
      <c r="F76" s="109"/>
      <c r="G76" s="110"/>
      <c r="H76" s="109"/>
      <c r="I76" s="183"/>
      <c r="J76" s="111" t="s">
        <v>6</v>
      </c>
    </row>
    <row r="77" spans="1:10" hidden="1" x14ac:dyDescent="0.2">
      <c r="A77" s="46"/>
      <c r="B77" s="107" t="s">
        <v>269</v>
      </c>
      <c r="C77" s="108" t="s">
        <v>272</v>
      </c>
      <c r="D77" s="109"/>
      <c r="E77" s="110"/>
      <c r="F77" s="109"/>
      <c r="G77" s="110"/>
      <c r="H77" s="109"/>
      <c r="I77" s="183"/>
      <c r="J77" s="111" t="s">
        <v>6</v>
      </c>
    </row>
    <row r="78" spans="1:10" hidden="1" x14ac:dyDescent="0.2">
      <c r="A78" s="46"/>
      <c r="B78" s="107" t="s">
        <v>270</v>
      </c>
      <c r="C78" s="108" t="s">
        <v>273</v>
      </c>
      <c r="D78" s="109"/>
      <c r="E78" s="110"/>
      <c r="F78" s="109"/>
      <c r="G78" s="110"/>
      <c r="H78" s="109"/>
      <c r="I78" s="183"/>
      <c r="J78" s="111" t="s">
        <v>6</v>
      </c>
    </row>
    <row r="79" spans="1:10" x14ac:dyDescent="0.2">
      <c r="A79" s="25" t="s">
        <v>180</v>
      </c>
      <c r="B79" s="166" t="s">
        <v>181</v>
      </c>
      <c r="C79" s="166"/>
      <c r="D79" s="83"/>
      <c r="E79" s="83"/>
      <c r="F79" s="57">
        <f t="shared" ref="F79:G79" si="2">F80</f>
        <v>20</v>
      </c>
      <c r="G79" s="57">
        <f t="shared" si="2"/>
        <v>10</v>
      </c>
      <c r="H79" s="74">
        <f>SUM(D79:G79)</f>
        <v>30</v>
      </c>
      <c r="I79" s="75"/>
      <c r="J79" s="75"/>
    </row>
    <row r="80" spans="1:10" x14ac:dyDescent="0.2">
      <c r="A80" s="43"/>
      <c r="B80" s="87" t="s">
        <v>182</v>
      </c>
      <c r="C80" s="88" t="s">
        <v>187</v>
      </c>
      <c r="D80" s="89"/>
      <c r="E80" s="90"/>
      <c r="F80" s="81">
        <v>20</v>
      </c>
      <c r="G80" s="82">
        <v>10</v>
      </c>
      <c r="H80" s="86"/>
      <c r="I80" s="75" t="s">
        <v>188</v>
      </c>
      <c r="J80" s="75" t="s">
        <v>139</v>
      </c>
    </row>
    <row r="81" spans="1:10" x14ac:dyDescent="0.2">
      <c r="A81" s="43"/>
      <c r="B81" s="87" t="s">
        <v>183</v>
      </c>
      <c r="C81" s="88" t="s">
        <v>189</v>
      </c>
      <c r="D81" s="89"/>
      <c r="E81" s="90"/>
      <c r="F81" s="89"/>
      <c r="G81" s="90"/>
      <c r="H81" s="89"/>
      <c r="I81" s="75" t="s">
        <v>190</v>
      </c>
      <c r="J81" s="75"/>
    </row>
    <row r="82" spans="1:10" x14ac:dyDescent="0.2">
      <c r="A82" s="43"/>
      <c r="B82" s="87" t="s">
        <v>184</v>
      </c>
      <c r="C82" s="88" t="s">
        <v>191</v>
      </c>
      <c r="D82" s="89"/>
      <c r="E82" s="90"/>
      <c r="F82" s="89"/>
      <c r="G82" s="90"/>
      <c r="H82" s="89"/>
      <c r="I82" s="75" t="s">
        <v>274</v>
      </c>
      <c r="J82" s="75"/>
    </row>
    <row r="83" spans="1:10" x14ac:dyDescent="0.2">
      <c r="A83" s="43"/>
      <c r="B83" s="87" t="s">
        <v>185</v>
      </c>
      <c r="C83" s="88" t="s">
        <v>275</v>
      </c>
      <c r="D83" s="89"/>
      <c r="E83" s="90"/>
      <c r="F83" s="89"/>
      <c r="G83" s="90"/>
      <c r="H83" s="89"/>
      <c r="I83" s="75" t="s">
        <v>276</v>
      </c>
      <c r="J83" s="75"/>
    </row>
    <row r="84" spans="1:10" x14ac:dyDescent="0.2">
      <c r="A84" s="43"/>
      <c r="B84" s="87" t="s">
        <v>277</v>
      </c>
      <c r="C84" s="88" t="s">
        <v>278</v>
      </c>
      <c r="D84" s="89"/>
      <c r="E84" s="90"/>
      <c r="F84" s="89"/>
      <c r="G84" s="90"/>
      <c r="H84" s="89"/>
      <c r="I84" s="75" t="s">
        <v>276</v>
      </c>
      <c r="J84" s="75"/>
    </row>
    <row r="85" spans="1:10" x14ac:dyDescent="0.2">
      <c r="A85" s="43"/>
      <c r="B85" s="87" t="s">
        <v>186</v>
      </c>
      <c r="C85" s="88" t="s">
        <v>279</v>
      </c>
      <c r="D85" s="89"/>
      <c r="E85" s="90"/>
      <c r="F85" s="89"/>
      <c r="G85" s="90"/>
      <c r="H85" s="89"/>
      <c r="I85" s="75" t="s">
        <v>276</v>
      </c>
      <c r="J85" s="75"/>
    </row>
    <row r="86" spans="1:10" x14ac:dyDescent="0.2">
      <c r="A86" s="46"/>
      <c r="B86" s="55"/>
      <c r="C86" s="56"/>
      <c r="D86" s="93"/>
      <c r="E86" s="94"/>
      <c r="F86" s="29"/>
      <c r="G86" s="64"/>
      <c r="H86" s="5"/>
      <c r="I86" s="76"/>
      <c r="J86" s="75"/>
    </row>
    <row r="87" spans="1:10" x14ac:dyDescent="0.2">
      <c r="A87" s="17"/>
      <c r="B87" s="169" t="s">
        <v>125</v>
      </c>
      <c r="C87" s="169"/>
      <c r="D87" s="85"/>
      <c r="E87" s="95"/>
      <c r="F87" s="135">
        <f>F9+F11+F16+F21+F27+F29+F79</f>
        <v>1970</v>
      </c>
      <c r="G87" s="38">
        <f>G9+G11+G16+G21+G27+G29+G79</f>
        <v>985</v>
      </c>
      <c r="H87" s="58">
        <f>H9+H11+H16+H21+H27+H29+H79</f>
        <v>2955</v>
      </c>
      <c r="I87" s="76"/>
      <c r="J87" s="75"/>
    </row>
    <row r="88" spans="1:10" x14ac:dyDescent="0.2">
      <c r="A88" s="46"/>
      <c r="B88" s="55"/>
      <c r="C88" s="56"/>
      <c r="D88" s="85"/>
      <c r="E88" s="95"/>
      <c r="F88" s="29"/>
      <c r="G88" s="64"/>
      <c r="H88" s="5"/>
      <c r="I88" s="76"/>
      <c r="J88" s="75"/>
    </row>
    <row r="89" spans="1:10" x14ac:dyDescent="0.2">
      <c r="A89" s="166" t="s">
        <v>96</v>
      </c>
      <c r="B89" s="166"/>
      <c r="C89" s="166"/>
      <c r="D89" s="146">
        <f>0.1*0.8*H87</f>
        <v>236.40000000000003</v>
      </c>
      <c r="E89" s="145">
        <f>0.1*0.2*H87</f>
        <v>59.100000000000009</v>
      </c>
      <c r="F89" s="117"/>
      <c r="G89" s="118"/>
      <c r="H89" s="58">
        <f>SUM(D89:G89)</f>
        <v>295.50000000000006</v>
      </c>
      <c r="I89" s="76"/>
      <c r="J89" s="75" t="s">
        <v>290</v>
      </c>
    </row>
    <row r="90" spans="1:10" x14ac:dyDescent="0.2">
      <c r="A90" s="46"/>
      <c r="B90" s="55"/>
      <c r="C90" s="56"/>
      <c r="D90" s="93"/>
      <c r="E90" s="94"/>
      <c r="F90" s="5"/>
      <c r="G90" s="64"/>
      <c r="H90" s="5"/>
      <c r="I90" s="76"/>
      <c r="J90" s="75"/>
    </row>
    <row r="91" spans="1:10" x14ac:dyDescent="0.2">
      <c r="A91" s="166" t="s">
        <v>126</v>
      </c>
      <c r="B91" s="166"/>
      <c r="C91" s="166"/>
      <c r="D91" s="59"/>
      <c r="E91" s="38"/>
      <c r="F91" s="59">
        <f t="shared" ref="F91:H91" si="3">F87+F89</f>
        <v>1970</v>
      </c>
      <c r="G91" s="38">
        <f t="shared" si="3"/>
        <v>985</v>
      </c>
      <c r="H91" s="60">
        <f t="shared" si="3"/>
        <v>3250.5</v>
      </c>
      <c r="I91" s="77"/>
      <c r="J91" s="80"/>
    </row>
    <row r="92" spans="1:10" x14ac:dyDescent="0.2">
      <c r="B92" s="9"/>
      <c r="D92" s="93"/>
      <c r="E92" s="93"/>
      <c r="F92" s="5"/>
      <c r="G92" s="5"/>
      <c r="H92" s="5"/>
    </row>
    <row r="93" spans="1:10" x14ac:dyDescent="0.2">
      <c r="A93" s="167" t="s">
        <v>119</v>
      </c>
      <c r="B93" s="167"/>
      <c r="C93" s="167"/>
      <c r="D93" s="131">
        <v>99.5</v>
      </c>
      <c r="E93" s="139">
        <v>99.5</v>
      </c>
      <c r="F93" s="137">
        <v>80</v>
      </c>
      <c r="G93" s="105">
        <v>80</v>
      </c>
      <c r="H93" s="102"/>
      <c r="I93" s="102"/>
      <c r="J93" s="47"/>
    </row>
    <row r="94" spans="1:10" x14ac:dyDescent="0.2">
      <c r="B94" s="9"/>
      <c r="D94" s="93"/>
      <c r="E94" s="93"/>
      <c r="F94" s="5"/>
      <c r="G94" s="5"/>
      <c r="H94" s="5"/>
      <c r="I94" s="103"/>
      <c r="J94" s="103"/>
    </row>
    <row r="95" spans="1:10" x14ac:dyDescent="0.2">
      <c r="A95" s="166" t="s">
        <v>282</v>
      </c>
      <c r="B95" s="166"/>
      <c r="C95" s="166"/>
      <c r="D95" s="133">
        <f>D93*D89</f>
        <v>23521.800000000003</v>
      </c>
      <c r="E95" s="133">
        <f>E93*E89</f>
        <v>5880.4500000000007</v>
      </c>
      <c r="F95" s="133">
        <f>F93*F91</f>
        <v>157600</v>
      </c>
      <c r="G95" s="132">
        <f>G93*G91</f>
        <v>78800</v>
      </c>
      <c r="H95" s="106">
        <f>SUM(D95:G95)</f>
        <v>265802.25</v>
      </c>
      <c r="I95" s="104"/>
      <c r="J95" s="104"/>
    </row>
    <row r="96" spans="1:10" x14ac:dyDescent="0.2">
      <c r="D96" s="5"/>
      <c r="E96" s="5"/>
      <c r="F96" s="5"/>
      <c r="G96" s="5"/>
      <c r="H96" s="5"/>
    </row>
    <row r="97" spans="1:10" x14ac:dyDescent="0.2">
      <c r="D97" s="5"/>
      <c r="E97" s="5"/>
      <c r="F97" s="5"/>
      <c r="G97" s="5"/>
      <c r="H97" s="5"/>
    </row>
    <row r="98" spans="1:10" ht="15" x14ac:dyDescent="0.25">
      <c r="A98" s="204" t="s">
        <v>340</v>
      </c>
      <c r="B98" s="204"/>
      <c r="C98" s="204"/>
      <c r="D98" s="204"/>
      <c r="E98" s="204"/>
      <c r="F98" s="204"/>
      <c r="G98" s="204"/>
      <c r="H98" s="204"/>
      <c r="I98" s="47"/>
      <c r="J98" s="47"/>
    </row>
    <row r="99" spans="1:10" ht="15" x14ac:dyDescent="0.25">
      <c r="A99" s="6"/>
      <c r="B99" s="6"/>
      <c r="C99" s="6"/>
      <c r="D99" s="6"/>
      <c r="E99" s="6"/>
      <c r="F99" s="6"/>
      <c r="G99" s="6"/>
      <c r="H99" s="6"/>
      <c r="I99" s="205"/>
      <c r="J99" s="205"/>
    </row>
    <row r="100" spans="1:10" x14ac:dyDescent="0.2">
      <c r="C100" s="210" t="s">
        <v>163</v>
      </c>
      <c r="D100" s="211"/>
      <c r="E100" s="211"/>
      <c r="F100" s="216">
        <f>F12+F17+F22+F30</f>
        <v>470</v>
      </c>
      <c r="G100" s="212"/>
      <c r="H100" s="5"/>
      <c r="I100" s="206"/>
      <c r="J100" s="207"/>
    </row>
    <row r="101" spans="1:10" x14ac:dyDescent="0.2">
      <c r="C101" s="43" t="s">
        <v>342</v>
      </c>
      <c r="D101" s="158"/>
      <c r="E101" s="158"/>
      <c r="F101" s="217">
        <f>F13+F18+F23+F31</f>
        <v>655</v>
      </c>
      <c r="G101" s="213"/>
      <c r="H101" s="5"/>
      <c r="I101" s="206"/>
      <c r="J101" s="207"/>
    </row>
    <row r="102" spans="1:10" x14ac:dyDescent="0.2">
      <c r="C102" s="43" t="s">
        <v>341</v>
      </c>
      <c r="D102" s="158"/>
      <c r="E102" s="158"/>
      <c r="F102" s="217"/>
      <c r="G102" s="213">
        <f>G13+G18+G23+G31</f>
        <v>470</v>
      </c>
      <c r="H102" s="5"/>
      <c r="I102" s="206"/>
      <c r="J102" s="207"/>
    </row>
    <row r="103" spans="1:10" x14ac:dyDescent="0.2">
      <c r="C103" s="43" t="s">
        <v>165</v>
      </c>
      <c r="D103" s="158"/>
      <c r="E103" s="158"/>
      <c r="F103" s="217">
        <f>F14+F19+F24+F32</f>
        <v>520</v>
      </c>
      <c r="G103" s="213"/>
      <c r="H103" s="5"/>
      <c r="I103" s="206"/>
      <c r="J103" s="207"/>
    </row>
    <row r="104" spans="1:10" x14ac:dyDescent="0.2">
      <c r="C104" s="43" t="s">
        <v>166</v>
      </c>
      <c r="D104" s="158"/>
      <c r="E104" s="158"/>
      <c r="F104" s="217"/>
      <c r="G104" s="213">
        <f>G15+G20+G25+G33</f>
        <v>355</v>
      </c>
      <c r="H104" s="5"/>
      <c r="I104" s="206"/>
      <c r="J104" s="207"/>
    </row>
    <row r="105" spans="1:10" x14ac:dyDescent="0.2">
      <c r="C105" s="214" t="s">
        <v>343</v>
      </c>
      <c r="D105" s="209"/>
      <c r="E105" s="209"/>
      <c r="F105" s="218">
        <f>F9+F27+F34+F35+F36+F37+F80</f>
        <v>325</v>
      </c>
      <c r="G105" s="215">
        <f>G9+G27+G34+G35+G36+G37+G80</f>
        <v>160</v>
      </c>
      <c r="H105" s="5"/>
      <c r="I105" s="206"/>
      <c r="J105" s="208"/>
    </row>
    <row r="106" spans="1:10" x14ac:dyDescent="0.2">
      <c r="C106" s="214" t="s">
        <v>83</v>
      </c>
      <c r="D106" s="209"/>
      <c r="E106" s="209"/>
      <c r="F106" s="218">
        <f>SUM(F100:F105)</f>
        <v>1970</v>
      </c>
      <c r="G106" s="215">
        <f>SUM(G100:G105)</f>
        <v>985</v>
      </c>
      <c r="H106" s="5"/>
    </row>
    <row r="107" spans="1:10" x14ac:dyDescent="0.2">
      <c r="D107" s="5"/>
      <c r="E107" s="5"/>
      <c r="F107" s="5"/>
      <c r="G107" s="5"/>
      <c r="H107" s="5"/>
    </row>
    <row r="108" spans="1:10" x14ac:dyDescent="0.2">
      <c r="D108" s="5"/>
      <c r="E108" s="5"/>
      <c r="F108" s="5"/>
      <c r="G108" s="5"/>
      <c r="H108" s="5"/>
    </row>
    <row r="109" spans="1:10" x14ac:dyDescent="0.2">
      <c r="D109" s="5"/>
      <c r="E109" s="5"/>
      <c r="F109" s="5"/>
      <c r="G109" s="5"/>
      <c r="H109" s="5"/>
    </row>
    <row r="110" spans="1:10" x14ac:dyDescent="0.2">
      <c r="D110" s="5"/>
      <c r="E110" s="5"/>
      <c r="F110" s="5"/>
      <c r="G110" s="5"/>
      <c r="H110" s="5"/>
    </row>
    <row r="111" spans="1:10" x14ac:dyDescent="0.2">
      <c r="D111" s="5"/>
      <c r="E111" s="5"/>
      <c r="F111" s="5"/>
      <c r="G111" s="5"/>
      <c r="H111" s="5"/>
    </row>
    <row r="112" spans="1:10" x14ac:dyDescent="0.2">
      <c r="D112" s="5"/>
      <c r="E112" s="5"/>
      <c r="F112" s="5"/>
      <c r="G112" s="5"/>
      <c r="H112" s="5"/>
    </row>
    <row r="113" spans="4:8" x14ac:dyDescent="0.2">
      <c r="D113" s="5"/>
      <c r="E113" s="5"/>
      <c r="F113" s="5"/>
      <c r="G113" s="5"/>
      <c r="H113" s="5"/>
    </row>
    <row r="114" spans="4:8" x14ac:dyDescent="0.2">
      <c r="D114" s="5"/>
      <c r="E114" s="5"/>
      <c r="F114" s="5"/>
      <c r="G114" s="5"/>
      <c r="H114" s="5"/>
    </row>
    <row r="115" spans="4:8" x14ac:dyDescent="0.2">
      <c r="D115" s="5"/>
      <c r="E115" s="5"/>
      <c r="F115" s="5"/>
      <c r="G115" s="5"/>
      <c r="H115" s="5"/>
    </row>
    <row r="116" spans="4:8" x14ac:dyDescent="0.2">
      <c r="D116" s="5"/>
      <c r="E116" s="5"/>
      <c r="F116" s="5"/>
      <c r="G116" s="5"/>
      <c r="H116" s="5"/>
    </row>
    <row r="117" spans="4:8" x14ac:dyDescent="0.2">
      <c r="D117" s="5"/>
      <c r="E117" s="5"/>
      <c r="F117" s="5"/>
      <c r="G117" s="5"/>
      <c r="H117" s="5"/>
    </row>
    <row r="118" spans="4:8" x14ac:dyDescent="0.2">
      <c r="D118" s="5"/>
      <c r="E118" s="5"/>
      <c r="F118" s="5"/>
      <c r="G118" s="5"/>
      <c r="H118" s="5"/>
    </row>
    <row r="119" spans="4:8" x14ac:dyDescent="0.2">
      <c r="D119" s="5"/>
      <c r="E119" s="5"/>
      <c r="F119" s="5"/>
      <c r="G119" s="5"/>
      <c r="H119" s="5"/>
    </row>
    <row r="120" spans="4:8" x14ac:dyDescent="0.2">
      <c r="D120" s="5"/>
      <c r="E120" s="5"/>
      <c r="F120" s="5"/>
      <c r="G120" s="5"/>
      <c r="H120" s="5"/>
    </row>
    <row r="121" spans="4:8" x14ac:dyDescent="0.2">
      <c r="D121" s="5"/>
      <c r="E121" s="5"/>
      <c r="F121" s="5"/>
      <c r="G121" s="5"/>
      <c r="H121" s="5"/>
    </row>
    <row r="122" spans="4:8" x14ac:dyDescent="0.2">
      <c r="D122" s="5"/>
      <c r="E122" s="5"/>
      <c r="F122" s="5"/>
      <c r="G122" s="5"/>
      <c r="H122" s="5"/>
    </row>
    <row r="123" spans="4:8" x14ac:dyDescent="0.2">
      <c r="D123" s="5"/>
      <c r="E123" s="5"/>
      <c r="F123" s="5"/>
      <c r="G123" s="5"/>
      <c r="H123" s="5"/>
    </row>
    <row r="124" spans="4:8" x14ac:dyDescent="0.2">
      <c r="D124" s="5"/>
      <c r="E124" s="5"/>
      <c r="F124" s="5"/>
      <c r="G124" s="5"/>
      <c r="H124" s="5"/>
    </row>
    <row r="125" spans="4:8" x14ac:dyDescent="0.2">
      <c r="D125" s="5"/>
      <c r="E125" s="5"/>
      <c r="F125" s="5"/>
      <c r="G125" s="5"/>
      <c r="H125" s="5"/>
    </row>
    <row r="126" spans="4:8" x14ac:dyDescent="0.2">
      <c r="D126" s="5"/>
      <c r="E126" s="5"/>
      <c r="F126" s="5"/>
      <c r="G126" s="5"/>
      <c r="H126" s="5"/>
    </row>
    <row r="127" spans="4:8" x14ac:dyDescent="0.2">
      <c r="D127" s="5"/>
      <c r="E127" s="5"/>
      <c r="F127" s="5"/>
      <c r="G127" s="5"/>
      <c r="H127" s="5"/>
    </row>
    <row r="128" spans="4:8" x14ac:dyDescent="0.2">
      <c r="D128" s="5"/>
      <c r="E128" s="5"/>
      <c r="F128" s="5"/>
      <c r="G128" s="5"/>
      <c r="H128" s="5"/>
    </row>
    <row r="129" spans="4:8" x14ac:dyDescent="0.2">
      <c r="D129" s="5"/>
      <c r="E129" s="5"/>
      <c r="F129" s="5"/>
      <c r="G129" s="5"/>
      <c r="H129" s="5"/>
    </row>
    <row r="130" spans="4:8" x14ac:dyDescent="0.2">
      <c r="D130" s="5"/>
      <c r="E130" s="5"/>
      <c r="F130" s="5"/>
      <c r="G130" s="5"/>
      <c r="H130" s="5"/>
    </row>
    <row r="131" spans="4:8" x14ac:dyDescent="0.2">
      <c r="D131" s="5"/>
      <c r="E131" s="5"/>
      <c r="F131" s="5"/>
      <c r="G131" s="5"/>
      <c r="H131" s="5"/>
    </row>
    <row r="132" spans="4:8" x14ac:dyDescent="0.2">
      <c r="D132" s="5"/>
      <c r="E132" s="5"/>
      <c r="F132" s="5"/>
      <c r="G132" s="5"/>
      <c r="H132" s="5"/>
    </row>
    <row r="133" spans="4:8" x14ac:dyDescent="0.2">
      <c r="D133" s="5"/>
      <c r="E133" s="5"/>
      <c r="F133" s="5"/>
      <c r="G133" s="5"/>
      <c r="H133" s="5"/>
    </row>
    <row r="134" spans="4:8" x14ac:dyDescent="0.2">
      <c r="D134" s="5"/>
      <c r="E134" s="5"/>
      <c r="F134" s="5"/>
      <c r="G134" s="5"/>
      <c r="H134" s="5"/>
    </row>
    <row r="135" spans="4:8" x14ac:dyDescent="0.2">
      <c r="D135" s="5"/>
      <c r="E135" s="5"/>
      <c r="F135" s="5"/>
      <c r="G135" s="5"/>
      <c r="H135" s="5"/>
    </row>
    <row r="136" spans="4:8" x14ac:dyDescent="0.2">
      <c r="D136" s="5"/>
      <c r="E136" s="5"/>
      <c r="F136" s="5"/>
      <c r="G136" s="5"/>
      <c r="H136" s="5"/>
    </row>
    <row r="137" spans="4:8" x14ac:dyDescent="0.2">
      <c r="D137" s="5"/>
      <c r="E137" s="5"/>
      <c r="F137" s="5"/>
      <c r="G137" s="5"/>
      <c r="H137" s="5"/>
    </row>
    <row r="138" spans="4:8" x14ac:dyDescent="0.2">
      <c r="D138" s="5"/>
      <c r="E138" s="5"/>
      <c r="F138" s="5"/>
      <c r="G138" s="5"/>
      <c r="H138" s="5"/>
    </row>
    <row r="139" spans="4:8" x14ac:dyDescent="0.2">
      <c r="D139" s="5"/>
      <c r="E139" s="5"/>
      <c r="F139" s="5"/>
      <c r="G139" s="5"/>
      <c r="H139" s="5"/>
    </row>
    <row r="140" spans="4:8" x14ac:dyDescent="0.2">
      <c r="D140" s="5"/>
      <c r="E140" s="5"/>
      <c r="F140" s="5"/>
      <c r="G140" s="5"/>
      <c r="H140" s="5"/>
    </row>
    <row r="141" spans="4:8" x14ac:dyDescent="0.2">
      <c r="D141" s="5"/>
      <c r="E141" s="5"/>
      <c r="F141" s="5"/>
      <c r="G141" s="5"/>
      <c r="H141" s="5"/>
    </row>
    <row r="142" spans="4:8" x14ac:dyDescent="0.2">
      <c r="D142" s="5"/>
      <c r="E142" s="5"/>
      <c r="F142" s="5"/>
      <c r="G142" s="5"/>
      <c r="H142" s="5"/>
    </row>
    <row r="143" spans="4:8" x14ac:dyDescent="0.2">
      <c r="D143" s="5"/>
      <c r="E143" s="5"/>
      <c r="F143" s="5"/>
      <c r="G143" s="5"/>
      <c r="H143" s="5"/>
    </row>
    <row r="144" spans="4:8" x14ac:dyDescent="0.2">
      <c r="D144" s="5"/>
      <c r="E144" s="5"/>
      <c r="F144" s="5"/>
      <c r="G144" s="5"/>
      <c r="H144" s="5"/>
    </row>
    <row r="145" spans="4:8" x14ac:dyDescent="0.2">
      <c r="D145" s="5"/>
      <c r="E145" s="5"/>
      <c r="F145" s="5"/>
      <c r="G145" s="5"/>
      <c r="H145" s="5"/>
    </row>
    <row r="146" spans="4:8" x14ac:dyDescent="0.2">
      <c r="D146" s="5"/>
      <c r="E146" s="5"/>
      <c r="F146" s="5"/>
      <c r="G146" s="5"/>
      <c r="H146" s="5"/>
    </row>
    <row r="147" spans="4:8" x14ac:dyDescent="0.2">
      <c r="D147" s="5"/>
      <c r="E147" s="5"/>
      <c r="F147" s="5"/>
      <c r="G147" s="5"/>
      <c r="H147" s="5"/>
    </row>
    <row r="148" spans="4:8" x14ac:dyDescent="0.2">
      <c r="D148" s="5"/>
      <c r="E148" s="5"/>
      <c r="F148" s="5"/>
      <c r="G148" s="5"/>
      <c r="H148" s="5"/>
    </row>
    <row r="149" spans="4:8" x14ac:dyDescent="0.2">
      <c r="D149" s="5"/>
      <c r="E149" s="5"/>
      <c r="F149" s="5"/>
      <c r="G149" s="5"/>
      <c r="H149" s="5"/>
    </row>
    <row r="150" spans="4:8" x14ac:dyDescent="0.2">
      <c r="D150" s="5"/>
      <c r="E150" s="5"/>
      <c r="F150" s="5"/>
      <c r="G150" s="5"/>
      <c r="H150" s="5"/>
    </row>
    <row r="151" spans="4:8" x14ac:dyDescent="0.2">
      <c r="D151" s="5"/>
      <c r="E151" s="5"/>
      <c r="F151" s="5"/>
      <c r="G151" s="5"/>
      <c r="H151" s="5"/>
    </row>
    <row r="152" spans="4:8" x14ac:dyDescent="0.2">
      <c r="D152" s="5"/>
      <c r="E152" s="5"/>
      <c r="F152" s="5"/>
      <c r="G152" s="5"/>
      <c r="H152" s="5"/>
    </row>
    <row r="153" spans="4:8" x14ac:dyDescent="0.2">
      <c r="D153" s="5"/>
      <c r="E153" s="5"/>
      <c r="F153" s="5"/>
      <c r="G153" s="5"/>
      <c r="H153" s="5"/>
    </row>
    <row r="154" spans="4:8" x14ac:dyDescent="0.2">
      <c r="D154" s="5"/>
      <c r="E154" s="5"/>
      <c r="F154" s="5"/>
      <c r="G154" s="5"/>
      <c r="H154" s="5"/>
    </row>
    <row r="155" spans="4:8" x14ac:dyDescent="0.2">
      <c r="D155" s="5"/>
      <c r="E155" s="5"/>
      <c r="F155" s="5"/>
      <c r="G155" s="5"/>
      <c r="H155" s="5"/>
    </row>
    <row r="156" spans="4:8" x14ac:dyDescent="0.2">
      <c r="D156" s="5"/>
      <c r="E156" s="5"/>
      <c r="F156" s="5"/>
      <c r="G156" s="5"/>
      <c r="H156" s="5"/>
    </row>
    <row r="157" spans="4:8" x14ac:dyDescent="0.2">
      <c r="D157" s="5"/>
      <c r="E157" s="5"/>
      <c r="F157" s="5"/>
      <c r="G157" s="5"/>
      <c r="H157" s="5"/>
    </row>
    <row r="158" spans="4:8" x14ac:dyDescent="0.2">
      <c r="D158" s="5"/>
      <c r="E158" s="5"/>
      <c r="F158" s="5"/>
      <c r="G158" s="5"/>
      <c r="H158" s="5"/>
    </row>
    <row r="159" spans="4:8" x14ac:dyDescent="0.2">
      <c r="D159" s="5"/>
      <c r="E159" s="5"/>
      <c r="F159" s="5"/>
      <c r="G159" s="5"/>
      <c r="H159" s="5"/>
    </row>
    <row r="160" spans="4:8" x14ac:dyDescent="0.2">
      <c r="D160" s="5"/>
      <c r="E160" s="5"/>
      <c r="F160" s="5"/>
      <c r="G160" s="5"/>
      <c r="H160" s="5"/>
    </row>
    <row r="161" spans="4:8" x14ac:dyDescent="0.2">
      <c r="D161" s="5"/>
      <c r="E161" s="5"/>
      <c r="F161" s="5"/>
      <c r="G161" s="5"/>
      <c r="H161" s="5"/>
    </row>
    <row r="162" spans="4:8" x14ac:dyDescent="0.2">
      <c r="D162" s="5"/>
      <c r="E162" s="5"/>
      <c r="F162" s="5"/>
      <c r="G162" s="5"/>
      <c r="H162" s="5"/>
    </row>
    <row r="163" spans="4:8" x14ac:dyDescent="0.2">
      <c r="D163" s="5"/>
      <c r="E163" s="5"/>
      <c r="F163" s="5"/>
      <c r="G163" s="5"/>
      <c r="H163" s="5"/>
    </row>
    <row r="164" spans="4:8" x14ac:dyDescent="0.2">
      <c r="D164" s="5"/>
      <c r="E164" s="5"/>
      <c r="F164" s="5"/>
      <c r="G164" s="5"/>
      <c r="H164" s="5"/>
    </row>
    <row r="165" spans="4:8" x14ac:dyDescent="0.2">
      <c r="D165" s="5"/>
      <c r="E165" s="5"/>
      <c r="F165" s="5"/>
      <c r="G165" s="5"/>
      <c r="H165" s="5"/>
    </row>
    <row r="166" spans="4:8" x14ac:dyDescent="0.2">
      <c r="D166" s="5"/>
      <c r="E166" s="5"/>
      <c r="F166" s="5"/>
      <c r="G166" s="5"/>
      <c r="H166" s="5"/>
    </row>
    <row r="167" spans="4:8" x14ac:dyDescent="0.2">
      <c r="D167" s="5"/>
      <c r="E167" s="5"/>
      <c r="F167" s="5"/>
      <c r="G167" s="5"/>
      <c r="H167" s="5"/>
    </row>
    <row r="168" spans="4:8" x14ac:dyDescent="0.2">
      <c r="D168" s="5"/>
      <c r="E168" s="5"/>
      <c r="F168" s="5"/>
      <c r="G168" s="5"/>
      <c r="H168" s="5"/>
    </row>
    <row r="169" spans="4:8" x14ac:dyDescent="0.2">
      <c r="D169" s="5"/>
      <c r="E169" s="5"/>
      <c r="F169" s="5"/>
      <c r="G169" s="5"/>
      <c r="H169" s="5"/>
    </row>
    <row r="170" spans="4:8" x14ac:dyDescent="0.2">
      <c r="D170" s="5"/>
      <c r="E170" s="5"/>
      <c r="F170" s="5"/>
      <c r="G170" s="5"/>
      <c r="H170" s="5"/>
    </row>
    <row r="171" spans="4:8" x14ac:dyDescent="0.2">
      <c r="D171" s="5"/>
      <c r="E171" s="5"/>
      <c r="F171" s="5"/>
      <c r="G171" s="5"/>
      <c r="H171" s="5"/>
    </row>
    <row r="172" spans="4:8" x14ac:dyDescent="0.2">
      <c r="D172" s="5"/>
      <c r="E172" s="5"/>
      <c r="F172" s="5"/>
      <c r="G172" s="5"/>
      <c r="H172" s="5"/>
    </row>
    <row r="173" spans="4:8" x14ac:dyDescent="0.2">
      <c r="D173" s="5"/>
      <c r="E173" s="5"/>
      <c r="F173" s="5"/>
      <c r="G173" s="5"/>
      <c r="H173" s="5"/>
    </row>
    <row r="174" spans="4:8" x14ac:dyDescent="0.2">
      <c r="D174" s="5"/>
      <c r="E174" s="5"/>
      <c r="F174" s="5"/>
      <c r="G174" s="5"/>
      <c r="H174" s="5"/>
    </row>
    <row r="175" spans="4:8" x14ac:dyDescent="0.2">
      <c r="D175" s="5"/>
      <c r="E175" s="5"/>
      <c r="F175" s="5"/>
      <c r="G175" s="5"/>
      <c r="H175" s="5"/>
    </row>
    <row r="176" spans="4:8" x14ac:dyDescent="0.2">
      <c r="D176" s="5"/>
      <c r="E176" s="5"/>
      <c r="F176" s="5"/>
      <c r="G176" s="5"/>
      <c r="H176" s="5"/>
    </row>
    <row r="177" spans="4:8" x14ac:dyDescent="0.2">
      <c r="D177" s="5"/>
      <c r="E177" s="5"/>
      <c r="F177" s="5"/>
      <c r="G177" s="5"/>
      <c r="H177" s="5"/>
    </row>
    <row r="178" spans="4:8" x14ac:dyDescent="0.2">
      <c r="D178" s="5"/>
      <c r="E178" s="5"/>
      <c r="F178" s="5"/>
      <c r="G178" s="5"/>
      <c r="H178" s="5"/>
    </row>
    <row r="179" spans="4:8" x14ac:dyDescent="0.2">
      <c r="D179" s="5"/>
      <c r="E179" s="5"/>
      <c r="F179" s="5"/>
      <c r="G179" s="5"/>
      <c r="H179" s="5"/>
    </row>
    <row r="180" spans="4:8" x14ac:dyDescent="0.2">
      <c r="D180" s="5"/>
      <c r="E180" s="5"/>
      <c r="F180" s="5"/>
      <c r="G180" s="5"/>
      <c r="H180" s="5"/>
    </row>
    <row r="181" spans="4:8" x14ac:dyDescent="0.2">
      <c r="D181" s="5"/>
      <c r="E181" s="5"/>
      <c r="F181" s="5"/>
      <c r="G181" s="5"/>
      <c r="H181" s="5"/>
    </row>
    <row r="182" spans="4:8" x14ac:dyDescent="0.2">
      <c r="D182" s="5"/>
      <c r="E182" s="5"/>
      <c r="F182" s="5"/>
      <c r="G182" s="5"/>
      <c r="H182" s="5"/>
    </row>
    <row r="183" spans="4:8" x14ac:dyDescent="0.2">
      <c r="D183" s="5"/>
      <c r="E183" s="5"/>
      <c r="F183" s="5"/>
      <c r="G183" s="5"/>
      <c r="H183" s="5"/>
    </row>
    <row r="184" spans="4:8" x14ac:dyDescent="0.2">
      <c r="D184" s="5"/>
      <c r="E184" s="5"/>
      <c r="F184" s="5"/>
      <c r="G184" s="5"/>
      <c r="H184" s="5"/>
    </row>
    <row r="185" spans="4:8" x14ac:dyDescent="0.2">
      <c r="D185" s="5"/>
      <c r="E185" s="5"/>
      <c r="F185" s="5"/>
      <c r="G185" s="5"/>
      <c r="H185" s="5"/>
    </row>
    <row r="186" spans="4:8" x14ac:dyDescent="0.2">
      <c r="D186" s="5"/>
      <c r="E186" s="5"/>
      <c r="F186" s="5"/>
      <c r="G186" s="5"/>
      <c r="H186" s="5"/>
    </row>
    <row r="187" spans="4:8" x14ac:dyDescent="0.2">
      <c r="D187" s="5"/>
      <c r="E187" s="5"/>
      <c r="F187" s="5"/>
      <c r="G187" s="5"/>
      <c r="H187" s="5"/>
    </row>
    <row r="188" spans="4:8" x14ac:dyDescent="0.2">
      <c r="D188" s="5"/>
      <c r="E188" s="5"/>
      <c r="F188" s="5"/>
      <c r="G188" s="5"/>
      <c r="H188" s="5"/>
    </row>
    <row r="189" spans="4:8" x14ac:dyDescent="0.2">
      <c r="D189" s="5"/>
      <c r="E189" s="5"/>
      <c r="F189" s="5"/>
      <c r="G189" s="5"/>
      <c r="H189" s="5"/>
    </row>
    <row r="190" spans="4:8" x14ac:dyDescent="0.2">
      <c r="D190" s="5"/>
      <c r="E190" s="5"/>
      <c r="F190" s="5"/>
      <c r="G190" s="5"/>
      <c r="H190" s="5"/>
    </row>
    <row r="191" spans="4:8" x14ac:dyDescent="0.2">
      <c r="D191" s="5"/>
      <c r="E191" s="5"/>
      <c r="F191" s="5"/>
      <c r="G191" s="5"/>
      <c r="H191" s="5"/>
    </row>
    <row r="192" spans="4:8" x14ac:dyDescent="0.2">
      <c r="D192" s="5"/>
      <c r="E192" s="5"/>
      <c r="F192" s="5"/>
      <c r="G192" s="5"/>
      <c r="H192" s="5"/>
    </row>
    <row r="193" spans="4:8" x14ac:dyDescent="0.2">
      <c r="D193" s="5"/>
      <c r="E193" s="5"/>
      <c r="F193" s="5"/>
      <c r="G193" s="5"/>
      <c r="H193" s="5"/>
    </row>
    <row r="194" spans="4:8" x14ac:dyDescent="0.2">
      <c r="D194" s="5"/>
      <c r="E194" s="5"/>
      <c r="F194" s="5"/>
      <c r="G194" s="5"/>
      <c r="H194" s="5"/>
    </row>
    <row r="195" spans="4:8" x14ac:dyDescent="0.2">
      <c r="D195" s="5"/>
      <c r="E195" s="5"/>
      <c r="F195" s="5"/>
      <c r="G195" s="5"/>
      <c r="H195" s="5"/>
    </row>
    <row r="196" spans="4:8" x14ac:dyDescent="0.2">
      <c r="D196" s="5"/>
      <c r="E196" s="5"/>
      <c r="F196" s="5"/>
      <c r="G196" s="5"/>
      <c r="H196" s="5"/>
    </row>
    <row r="197" spans="4:8" x14ac:dyDescent="0.2">
      <c r="D197" s="5"/>
      <c r="E197" s="5"/>
      <c r="F197" s="5"/>
      <c r="G197" s="5"/>
      <c r="H197" s="5"/>
    </row>
    <row r="198" spans="4:8" x14ac:dyDescent="0.2">
      <c r="D198" s="5"/>
      <c r="E198" s="5"/>
      <c r="F198" s="5"/>
      <c r="G198" s="5"/>
      <c r="H198" s="5"/>
    </row>
    <row r="199" spans="4:8" x14ac:dyDescent="0.2">
      <c r="D199" s="5"/>
      <c r="E199" s="5"/>
      <c r="F199" s="5"/>
      <c r="G199" s="5"/>
      <c r="H199" s="5"/>
    </row>
    <row r="200" spans="4:8" x14ac:dyDescent="0.2">
      <c r="D200" s="5"/>
      <c r="E200" s="5"/>
      <c r="F200" s="5"/>
      <c r="G200" s="5"/>
      <c r="H200" s="5"/>
    </row>
    <row r="201" spans="4:8" x14ac:dyDescent="0.2">
      <c r="D201" s="5"/>
      <c r="E201" s="5"/>
      <c r="F201" s="5"/>
      <c r="G201" s="5"/>
      <c r="H201" s="5"/>
    </row>
    <row r="202" spans="4:8" x14ac:dyDescent="0.2">
      <c r="D202" s="5"/>
      <c r="E202" s="5"/>
      <c r="F202" s="5"/>
      <c r="G202" s="5"/>
      <c r="H202" s="5"/>
    </row>
    <row r="203" spans="4:8" x14ac:dyDescent="0.2">
      <c r="D203" s="5"/>
      <c r="E203" s="5"/>
      <c r="F203" s="5"/>
      <c r="G203" s="5"/>
      <c r="H203" s="5"/>
    </row>
    <row r="204" spans="4:8" x14ac:dyDescent="0.2">
      <c r="D204" s="5"/>
      <c r="E204" s="5"/>
      <c r="F204" s="5"/>
      <c r="G204" s="5"/>
      <c r="H204" s="5"/>
    </row>
    <row r="205" spans="4:8" x14ac:dyDescent="0.2">
      <c r="D205" s="5"/>
      <c r="E205" s="5"/>
      <c r="F205" s="5"/>
      <c r="G205" s="5"/>
      <c r="H205" s="5"/>
    </row>
    <row r="206" spans="4:8" x14ac:dyDescent="0.2">
      <c r="D206" s="5"/>
      <c r="E206" s="5"/>
      <c r="F206" s="5"/>
      <c r="G206" s="5"/>
      <c r="H206" s="5"/>
    </row>
    <row r="207" spans="4:8" x14ac:dyDescent="0.2">
      <c r="D207" s="5"/>
      <c r="E207" s="5"/>
      <c r="F207" s="5"/>
      <c r="G207" s="5"/>
      <c r="H207" s="5"/>
    </row>
    <row r="208" spans="4:8" x14ac:dyDescent="0.2">
      <c r="D208" s="5"/>
      <c r="E208" s="5"/>
      <c r="F208" s="5"/>
      <c r="G208" s="5"/>
      <c r="H208" s="5"/>
    </row>
    <row r="209" spans="4:8" x14ac:dyDescent="0.2">
      <c r="D209" s="5"/>
      <c r="E209" s="5"/>
      <c r="F209" s="5"/>
      <c r="G209" s="5"/>
      <c r="H209" s="5"/>
    </row>
    <row r="210" spans="4:8" x14ac:dyDescent="0.2">
      <c r="D210" s="5"/>
      <c r="E210" s="5"/>
      <c r="F210" s="5"/>
      <c r="G210" s="5"/>
      <c r="H210" s="5"/>
    </row>
    <row r="211" spans="4:8" x14ac:dyDescent="0.2">
      <c r="D211" s="5"/>
      <c r="E211" s="5"/>
      <c r="F211" s="5"/>
      <c r="G211" s="5"/>
      <c r="H211" s="5"/>
    </row>
    <row r="212" spans="4:8" x14ac:dyDescent="0.2">
      <c r="D212" s="5"/>
      <c r="E212" s="5"/>
      <c r="F212" s="5"/>
      <c r="G212" s="5"/>
      <c r="H212" s="5"/>
    </row>
    <row r="213" spans="4:8" x14ac:dyDescent="0.2">
      <c r="D213" s="5"/>
      <c r="E213" s="5"/>
      <c r="F213" s="5"/>
      <c r="G213" s="5"/>
      <c r="H213" s="5"/>
    </row>
    <row r="214" spans="4:8" x14ac:dyDescent="0.2">
      <c r="D214" s="5"/>
      <c r="E214" s="5"/>
      <c r="F214" s="5"/>
      <c r="G214" s="5"/>
      <c r="H214" s="5"/>
    </row>
    <row r="215" spans="4:8" x14ac:dyDescent="0.2">
      <c r="D215" s="5"/>
      <c r="E215" s="5"/>
      <c r="F215" s="5"/>
      <c r="G215" s="5"/>
      <c r="H215" s="5"/>
    </row>
    <row r="216" spans="4:8" x14ac:dyDescent="0.2">
      <c r="D216" s="5"/>
      <c r="E216" s="5"/>
      <c r="F216" s="5"/>
      <c r="G216" s="5"/>
      <c r="H216" s="5"/>
    </row>
    <row r="217" spans="4:8" x14ac:dyDescent="0.2">
      <c r="D217" s="5"/>
      <c r="E217" s="5"/>
      <c r="F217" s="5"/>
      <c r="G217" s="5"/>
      <c r="H217" s="5"/>
    </row>
    <row r="218" spans="4:8" x14ac:dyDescent="0.2">
      <c r="D218" s="5"/>
      <c r="E218" s="5"/>
      <c r="F218" s="5"/>
      <c r="G218" s="5"/>
      <c r="H218" s="5"/>
    </row>
    <row r="219" spans="4:8" x14ac:dyDescent="0.2">
      <c r="D219" s="5"/>
      <c r="E219" s="5"/>
      <c r="F219" s="5"/>
      <c r="G219" s="5"/>
      <c r="H219" s="5"/>
    </row>
    <row r="220" spans="4:8" x14ac:dyDescent="0.2">
      <c r="D220" s="5"/>
      <c r="E220" s="5"/>
      <c r="F220" s="5"/>
      <c r="G220" s="5"/>
      <c r="H220" s="5"/>
    </row>
    <row r="221" spans="4:8" x14ac:dyDescent="0.2">
      <c r="D221" s="5"/>
      <c r="E221" s="5"/>
      <c r="F221" s="5"/>
      <c r="G221" s="5"/>
      <c r="H221" s="5"/>
    </row>
    <row r="222" spans="4:8" x14ac:dyDescent="0.2">
      <c r="D222" s="5"/>
      <c r="E222" s="5"/>
      <c r="F222" s="5"/>
      <c r="G222" s="5"/>
      <c r="H222" s="5"/>
    </row>
    <row r="223" spans="4:8" x14ac:dyDescent="0.2">
      <c r="D223" s="5"/>
      <c r="E223" s="5"/>
      <c r="F223" s="5"/>
      <c r="G223" s="5"/>
      <c r="H223" s="5"/>
    </row>
    <row r="224" spans="4:8" x14ac:dyDescent="0.2">
      <c r="D224" s="5"/>
      <c r="E224" s="5"/>
      <c r="F224" s="5"/>
      <c r="G224" s="5"/>
      <c r="H224" s="5"/>
    </row>
    <row r="225" spans="4:8" x14ac:dyDescent="0.2">
      <c r="D225" s="5"/>
      <c r="E225" s="5"/>
      <c r="F225" s="5"/>
      <c r="G225" s="5"/>
      <c r="H225" s="5"/>
    </row>
    <row r="226" spans="4:8" x14ac:dyDescent="0.2">
      <c r="D226" s="5"/>
      <c r="E226" s="5"/>
      <c r="F226" s="5"/>
      <c r="G226" s="5"/>
      <c r="H226" s="5"/>
    </row>
    <row r="227" spans="4:8" x14ac:dyDescent="0.2">
      <c r="D227" s="5"/>
      <c r="E227" s="5"/>
      <c r="F227" s="5"/>
      <c r="G227" s="5"/>
      <c r="H227" s="5"/>
    </row>
    <row r="228" spans="4:8" x14ac:dyDescent="0.2">
      <c r="D228" s="5"/>
      <c r="E228" s="5"/>
      <c r="F228" s="5"/>
      <c r="G228" s="5"/>
      <c r="H228" s="5"/>
    </row>
    <row r="229" spans="4:8" x14ac:dyDescent="0.2">
      <c r="D229" s="5"/>
      <c r="E229" s="5"/>
      <c r="F229" s="5"/>
      <c r="G229" s="5"/>
      <c r="H229" s="5"/>
    </row>
    <row r="230" spans="4:8" x14ac:dyDescent="0.2">
      <c r="D230" s="5"/>
      <c r="E230" s="5"/>
      <c r="F230" s="5"/>
      <c r="G230" s="5"/>
      <c r="H230" s="5"/>
    </row>
    <row r="231" spans="4:8" x14ac:dyDescent="0.2">
      <c r="D231" s="5"/>
      <c r="E231" s="5"/>
      <c r="F231" s="5"/>
      <c r="G231" s="5"/>
      <c r="H231" s="5"/>
    </row>
    <row r="232" spans="4:8" x14ac:dyDescent="0.2">
      <c r="D232" s="5"/>
      <c r="E232" s="5"/>
      <c r="F232" s="5"/>
      <c r="G232" s="5"/>
      <c r="H232" s="5"/>
    </row>
    <row r="233" spans="4:8" x14ac:dyDescent="0.2">
      <c r="D233" s="5"/>
      <c r="E233" s="5"/>
      <c r="F233" s="5"/>
      <c r="G233" s="5"/>
      <c r="H233" s="5"/>
    </row>
    <row r="234" spans="4:8" x14ac:dyDescent="0.2">
      <c r="D234" s="5"/>
      <c r="E234" s="5"/>
      <c r="F234" s="5"/>
      <c r="G234" s="5"/>
      <c r="H234" s="5"/>
    </row>
    <row r="235" spans="4:8" x14ac:dyDescent="0.2">
      <c r="D235" s="5"/>
      <c r="E235" s="5"/>
      <c r="F235" s="5"/>
      <c r="G235" s="5"/>
      <c r="H235" s="5"/>
    </row>
    <row r="236" spans="4:8" x14ac:dyDescent="0.2">
      <c r="D236" s="5"/>
      <c r="E236" s="5"/>
      <c r="F236" s="5"/>
      <c r="G236" s="5"/>
      <c r="H236" s="5"/>
    </row>
    <row r="237" spans="4:8" x14ac:dyDescent="0.2">
      <c r="D237" s="5"/>
      <c r="E237" s="5"/>
      <c r="F237" s="5"/>
      <c r="G237" s="5"/>
      <c r="H237" s="5"/>
    </row>
    <row r="238" spans="4:8" x14ac:dyDescent="0.2">
      <c r="D238" s="5"/>
      <c r="E238" s="5"/>
      <c r="F238" s="5"/>
      <c r="G238" s="5"/>
      <c r="H238" s="5"/>
    </row>
    <row r="239" spans="4:8" x14ac:dyDescent="0.2">
      <c r="D239" s="5"/>
      <c r="E239" s="5"/>
      <c r="F239" s="5"/>
      <c r="G239" s="5"/>
      <c r="H239" s="5"/>
    </row>
    <row r="240" spans="4:8" x14ac:dyDescent="0.2">
      <c r="D240" s="5"/>
      <c r="E240" s="5"/>
      <c r="F240" s="5"/>
      <c r="G240" s="5"/>
      <c r="H240" s="5"/>
    </row>
    <row r="241" spans="4:8" x14ac:dyDescent="0.2">
      <c r="D241" s="5"/>
      <c r="E241" s="5"/>
      <c r="F241" s="5"/>
      <c r="G241" s="5"/>
      <c r="H241" s="5"/>
    </row>
    <row r="242" spans="4:8" x14ac:dyDescent="0.2">
      <c r="D242" s="5"/>
      <c r="E242" s="5"/>
      <c r="F242" s="5"/>
      <c r="G242" s="5"/>
      <c r="H242" s="5"/>
    </row>
    <row r="243" spans="4:8" x14ac:dyDescent="0.2">
      <c r="D243" s="5"/>
      <c r="E243" s="5"/>
      <c r="F243" s="5"/>
      <c r="G243" s="5"/>
      <c r="H243" s="5"/>
    </row>
    <row r="244" spans="4:8" x14ac:dyDescent="0.2">
      <c r="D244" s="5"/>
      <c r="E244" s="5"/>
      <c r="F244" s="5"/>
      <c r="G244" s="5"/>
      <c r="H244" s="5"/>
    </row>
    <row r="245" spans="4:8" x14ac:dyDescent="0.2">
      <c r="D245" s="5"/>
      <c r="E245" s="5"/>
      <c r="F245" s="5"/>
      <c r="G245" s="5"/>
      <c r="H245" s="5"/>
    </row>
    <row r="246" spans="4:8" x14ac:dyDescent="0.2">
      <c r="D246" s="5"/>
      <c r="E246" s="5"/>
      <c r="F246" s="5"/>
      <c r="G246" s="5"/>
      <c r="H246" s="5"/>
    </row>
    <row r="247" spans="4:8" x14ac:dyDescent="0.2">
      <c r="D247" s="5"/>
      <c r="E247" s="5"/>
      <c r="F247" s="5"/>
      <c r="G247" s="5"/>
      <c r="H247" s="5"/>
    </row>
    <row r="248" spans="4:8" x14ac:dyDescent="0.2">
      <c r="D248" s="5"/>
      <c r="E248" s="5"/>
      <c r="F248" s="5"/>
      <c r="G248" s="5"/>
      <c r="H248" s="5"/>
    </row>
    <row r="249" spans="4:8" x14ac:dyDescent="0.2">
      <c r="D249" s="5"/>
      <c r="E249" s="5"/>
      <c r="F249" s="5"/>
      <c r="G249" s="5"/>
      <c r="H249" s="5"/>
    </row>
    <row r="250" spans="4:8" x14ac:dyDescent="0.2">
      <c r="D250" s="5"/>
      <c r="E250" s="5"/>
      <c r="F250" s="5"/>
      <c r="G250" s="5"/>
      <c r="H250" s="5"/>
    </row>
    <row r="251" spans="4:8" x14ac:dyDescent="0.2">
      <c r="D251" s="5"/>
      <c r="E251" s="5"/>
      <c r="F251" s="5"/>
      <c r="G251" s="5"/>
      <c r="H251" s="5"/>
    </row>
    <row r="252" spans="4:8" x14ac:dyDescent="0.2">
      <c r="D252" s="5"/>
      <c r="E252" s="5"/>
      <c r="F252" s="5"/>
      <c r="G252" s="5"/>
      <c r="H252" s="5"/>
    </row>
    <row r="253" spans="4:8" x14ac:dyDescent="0.2">
      <c r="D253" s="5"/>
      <c r="E253" s="5"/>
      <c r="F253" s="5"/>
      <c r="G253" s="5"/>
      <c r="H253" s="5"/>
    </row>
    <row r="254" spans="4:8" x14ac:dyDescent="0.2">
      <c r="D254" s="5"/>
      <c r="E254" s="5"/>
      <c r="F254" s="5"/>
      <c r="G254" s="5"/>
      <c r="H254" s="5"/>
    </row>
    <row r="255" spans="4:8" x14ac:dyDescent="0.2">
      <c r="D255" s="5"/>
      <c r="E255" s="5"/>
      <c r="F255" s="5"/>
      <c r="G255" s="5"/>
      <c r="H255" s="5"/>
    </row>
    <row r="256" spans="4:8" x14ac:dyDescent="0.2">
      <c r="D256" s="5"/>
      <c r="E256" s="5"/>
      <c r="F256" s="5"/>
      <c r="G256" s="5"/>
      <c r="H256" s="5"/>
    </row>
    <row r="257" spans="4:8" x14ac:dyDescent="0.2">
      <c r="D257" s="5"/>
      <c r="E257" s="5"/>
      <c r="F257" s="5"/>
      <c r="G257" s="5"/>
      <c r="H257" s="5"/>
    </row>
    <row r="258" spans="4:8" x14ac:dyDescent="0.2">
      <c r="D258" s="5"/>
      <c r="E258" s="5"/>
      <c r="F258" s="5"/>
      <c r="G258" s="5"/>
      <c r="H258" s="5"/>
    </row>
    <row r="259" spans="4:8" x14ac:dyDescent="0.2">
      <c r="D259" s="5"/>
      <c r="E259" s="5"/>
      <c r="F259" s="5"/>
      <c r="G259" s="5"/>
      <c r="H259" s="5"/>
    </row>
    <row r="260" spans="4:8" x14ac:dyDescent="0.2">
      <c r="D260" s="5"/>
      <c r="E260" s="5"/>
      <c r="F260" s="5"/>
      <c r="G260" s="5"/>
      <c r="H260" s="5"/>
    </row>
    <row r="261" spans="4:8" x14ac:dyDescent="0.2">
      <c r="D261" s="5"/>
      <c r="E261" s="5"/>
      <c r="F261" s="5"/>
      <c r="G261" s="5"/>
      <c r="H261" s="5"/>
    </row>
    <row r="262" spans="4:8" x14ac:dyDescent="0.2">
      <c r="D262" s="5"/>
      <c r="E262" s="5"/>
      <c r="F262" s="5"/>
      <c r="G262" s="5"/>
      <c r="H262" s="5"/>
    </row>
    <row r="263" spans="4:8" x14ac:dyDescent="0.2">
      <c r="D263" s="5"/>
      <c r="E263" s="5"/>
      <c r="F263" s="5"/>
      <c r="G263" s="5"/>
      <c r="H263" s="5"/>
    </row>
    <row r="264" spans="4:8" x14ac:dyDescent="0.2">
      <c r="D264" s="5"/>
      <c r="E264" s="5"/>
      <c r="F264" s="5"/>
      <c r="G264" s="5"/>
      <c r="H264" s="5"/>
    </row>
    <row r="265" spans="4:8" x14ac:dyDescent="0.2">
      <c r="D265" s="5"/>
      <c r="E265" s="5"/>
      <c r="F265" s="5"/>
      <c r="G265" s="5"/>
      <c r="H265" s="5"/>
    </row>
    <row r="266" spans="4:8" x14ac:dyDescent="0.2">
      <c r="D266" s="5"/>
      <c r="E266" s="5"/>
      <c r="F266" s="5"/>
      <c r="G266" s="5"/>
      <c r="H266" s="5"/>
    </row>
    <row r="267" spans="4:8" x14ac:dyDescent="0.2">
      <c r="D267" s="5"/>
      <c r="E267" s="5"/>
      <c r="F267" s="5"/>
      <c r="G267" s="5"/>
      <c r="H267" s="5"/>
    </row>
    <row r="268" spans="4:8" x14ac:dyDescent="0.2">
      <c r="D268" s="5"/>
      <c r="E268" s="5"/>
      <c r="F268" s="5"/>
      <c r="G268" s="5"/>
      <c r="H268" s="5"/>
    </row>
    <row r="269" spans="4:8" x14ac:dyDescent="0.2">
      <c r="D269" s="5"/>
      <c r="E269" s="5"/>
      <c r="F269" s="5"/>
      <c r="G269" s="5"/>
      <c r="H269" s="5"/>
    </row>
    <row r="270" spans="4:8" x14ac:dyDescent="0.2">
      <c r="D270" s="5"/>
      <c r="E270" s="5"/>
      <c r="F270" s="5"/>
      <c r="G270" s="5"/>
      <c r="H270" s="5"/>
    </row>
    <row r="271" spans="4:8" x14ac:dyDescent="0.2">
      <c r="D271" s="5"/>
      <c r="E271" s="5"/>
      <c r="F271" s="5"/>
      <c r="G271" s="5"/>
      <c r="H271" s="5"/>
    </row>
    <row r="272" spans="4:8" x14ac:dyDescent="0.2">
      <c r="D272" s="5"/>
      <c r="E272" s="5"/>
      <c r="F272" s="5"/>
      <c r="G272" s="5"/>
      <c r="H272" s="5"/>
    </row>
    <row r="273" spans="4:8" x14ac:dyDescent="0.2">
      <c r="D273" s="5"/>
      <c r="E273" s="5"/>
      <c r="F273" s="5"/>
      <c r="G273" s="5"/>
      <c r="H273" s="5"/>
    </row>
    <row r="274" spans="4:8" x14ac:dyDescent="0.2">
      <c r="D274" s="5"/>
      <c r="E274" s="5"/>
      <c r="F274" s="5"/>
      <c r="G274" s="5"/>
      <c r="H274" s="5"/>
    </row>
    <row r="275" spans="4:8" x14ac:dyDescent="0.2">
      <c r="D275" s="5"/>
      <c r="E275" s="5"/>
      <c r="F275" s="5"/>
      <c r="G275" s="5"/>
      <c r="H275" s="5"/>
    </row>
    <row r="276" spans="4:8" x14ac:dyDescent="0.2">
      <c r="D276" s="5"/>
      <c r="E276" s="5"/>
      <c r="F276" s="5"/>
      <c r="G276" s="5"/>
      <c r="H276" s="5"/>
    </row>
    <row r="277" spans="4:8" x14ac:dyDescent="0.2">
      <c r="D277" s="5"/>
      <c r="E277" s="5"/>
      <c r="F277" s="5"/>
      <c r="G277" s="5"/>
      <c r="H277" s="5"/>
    </row>
    <row r="278" spans="4:8" x14ac:dyDescent="0.2">
      <c r="D278" s="5"/>
      <c r="E278" s="5"/>
      <c r="F278" s="5"/>
      <c r="G278" s="5"/>
      <c r="H278" s="5"/>
    </row>
    <row r="279" spans="4:8" x14ac:dyDescent="0.2">
      <c r="D279" s="5"/>
      <c r="E279" s="5"/>
      <c r="F279" s="5"/>
      <c r="G279" s="5"/>
      <c r="H279" s="5"/>
    </row>
    <row r="280" spans="4:8" x14ac:dyDescent="0.2">
      <c r="D280" s="5"/>
      <c r="E280" s="5"/>
      <c r="F280" s="5"/>
      <c r="G280" s="5"/>
      <c r="H280" s="5"/>
    </row>
    <row r="281" spans="4:8" x14ac:dyDescent="0.2">
      <c r="D281" s="5"/>
      <c r="E281" s="5"/>
      <c r="F281" s="5"/>
      <c r="G281" s="5"/>
      <c r="H281" s="5"/>
    </row>
    <row r="282" spans="4:8" x14ac:dyDescent="0.2">
      <c r="D282" s="5"/>
      <c r="E282" s="5"/>
      <c r="F282" s="5"/>
      <c r="G282" s="5"/>
      <c r="H282" s="5"/>
    </row>
    <row r="283" spans="4:8" x14ac:dyDescent="0.2">
      <c r="D283" s="5"/>
      <c r="E283" s="5"/>
      <c r="F283" s="5"/>
      <c r="G283" s="5"/>
      <c r="H283" s="5"/>
    </row>
    <row r="284" spans="4:8" x14ac:dyDescent="0.2">
      <c r="D284" s="5"/>
      <c r="E284" s="5"/>
      <c r="F284" s="5"/>
      <c r="G284" s="5"/>
      <c r="H284" s="5"/>
    </row>
    <row r="285" spans="4:8" x14ac:dyDescent="0.2">
      <c r="D285" s="5"/>
      <c r="E285" s="5"/>
      <c r="F285" s="5"/>
      <c r="G285" s="5"/>
      <c r="H285" s="5"/>
    </row>
    <row r="286" spans="4:8" x14ac:dyDescent="0.2">
      <c r="D286" s="5"/>
      <c r="E286" s="5"/>
      <c r="F286" s="5"/>
      <c r="G286" s="5"/>
      <c r="H286" s="5"/>
    </row>
    <row r="287" spans="4:8" x14ac:dyDescent="0.2">
      <c r="D287" s="5"/>
      <c r="E287" s="5"/>
      <c r="F287" s="5"/>
      <c r="G287" s="5"/>
      <c r="H287" s="5"/>
    </row>
    <row r="288" spans="4:8" x14ac:dyDescent="0.2">
      <c r="D288" s="5"/>
      <c r="E288" s="5"/>
      <c r="F288" s="5"/>
      <c r="G288" s="5"/>
      <c r="H288" s="5"/>
    </row>
    <row r="289" spans="4:8" x14ac:dyDescent="0.2">
      <c r="D289" s="5"/>
      <c r="E289" s="5"/>
      <c r="F289" s="5"/>
      <c r="G289" s="5"/>
      <c r="H289" s="5"/>
    </row>
    <row r="290" spans="4:8" x14ac:dyDescent="0.2">
      <c r="D290" s="5"/>
      <c r="E290" s="5"/>
      <c r="F290" s="5"/>
      <c r="G290" s="5"/>
      <c r="H290" s="5"/>
    </row>
    <row r="291" spans="4:8" x14ac:dyDescent="0.2">
      <c r="D291" s="5"/>
      <c r="E291" s="5"/>
      <c r="F291" s="5"/>
      <c r="G291" s="5"/>
      <c r="H291" s="5"/>
    </row>
    <row r="292" spans="4:8" x14ac:dyDescent="0.2">
      <c r="D292" s="5"/>
      <c r="E292" s="5"/>
      <c r="F292" s="5"/>
      <c r="G292" s="5"/>
      <c r="H292" s="5"/>
    </row>
    <row r="293" spans="4:8" x14ac:dyDescent="0.2">
      <c r="D293" s="5"/>
      <c r="E293" s="5"/>
      <c r="F293" s="5"/>
      <c r="G293" s="5"/>
      <c r="H293" s="5"/>
    </row>
    <row r="294" spans="4:8" x14ac:dyDescent="0.2">
      <c r="D294" s="5"/>
      <c r="E294" s="5"/>
      <c r="F294" s="5"/>
      <c r="G294" s="5"/>
      <c r="H294" s="5"/>
    </row>
    <row r="295" spans="4:8" x14ac:dyDescent="0.2">
      <c r="D295" s="5"/>
      <c r="E295" s="5"/>
      <c r="F295" s="5"/>
      <c r="G295" s="5"/>
      <c r="H295" s="5"/>
    </row>
    <row r="296" spans="4:8" x14ac:dyDescent="0.2">
      <c r="D296" s="5"/>
      <c r="E296" s="5"/>
      <c r="F296" s="5"/>
      <c r="G296" s="5"/>
      <c r="H296" s="5"/>
    </row>
    <row r="297" spans="4:8" x14ac:dyDescent="0.2">
      <c r="D297" s="5"/>
      <c r="E297" s="5"/>
      <c r="F297" s="5"/>
      <c r="G297" s="5"/>
      <c r="H297" s="5"/>
    </row>
    <row r="298" spans="4:8" x14ac:dyDescent="0.2">
      <c r="D298" s="5"/>
      <c r="E298" s="5"/>
      <c r="F298" s="5"/>
      <c r="G298" s="5"/>
      <c r="H298" s="5"/>
    </row>
    <row r="299" spans="4:8" x14ac:dyDescent="0.2">
      <c r="D299" s="5"/>
      <c r="E299" s="5"/>
      <c r="F299" s="5"/>
      <c r="G299" s="5"/>
      <c r="H299" s="5"/>
    </row>
    <row r="300" spans="4:8" x14ac:dyDescent="0.2">
      <c r="D300" s="5"/>
      <c r="E300" s="5"/>
      <c r="F300" s="5"/>
      <c r="G300" s="5"/>
      <c r="H300" s="5"/>
    </row>
    <row r="301" spans="4:8" x14ac:dyDescent="0.2">
      <c r="D301" s="5"/>
      <c r="E301" s="5"/>
      <c r="F301" s="5"/>
      <c r="G301" s="5"/>
      <c r="H301" s="5"/>
    </row>
    <row r="302" spans="4:8" x14ac:dyDescent="0.2">
      <c r="D302" s="5"/>
      <c r="E302" s="5"/>
      <c r="F302" s="5"/>
      <c r="G302" s="5"/>
      <c r="H302" s="5"/>
    </row>
    <row r="303" spans="4:8" x14ac:dyDescent="0.2">
      <c r="D303" s="5"/>
      <c r="E303" s="5"/>
      <c r="F303" s="5"/>
      <c r="G303" s="5"/>
      <c r="H303" s="5"/>
    </row>
    <row r="304" spans="4:8" x14ac:dyDescent="0.2">
      <c r="D304" s="5"/>
      <c r="E304" s="5"/>
      <c r="F304" s="5"/>
      <c r="G304" s="5"/>
      <c r="H304" s="5"/>
    </row>
    <row r="305" spans="4:8" x14ac:dyDescent="0.2">
      <c r="D305" s="5"/>
      <c r="E305" s="5"/>
      <c r="F305" s="5"/>
      <c r="G305" s="5"/>
      <c r="H305" s="5"/>
    </row>
    <row r="306" spans="4:8" x14ac:dyDescent="0.2">
      <c r="D306" s="5"/>
      <c r="E306" s="5"/>
      <c r="F306" s="5"/>
      <c r="G306" s="5"/>
      <c r="H306" s="5"/>
    </row>
    <row r="307" spans="4:8" x14ac:dyDescent="0.2">
      <c r="D307" s="5"/>
      <c r="E307" s="5"/>
      <c r="F307" s="5"/>
      <c r="G307" s="5"/>
      <c r="H307" s="5"/>
    </row>
    <row r="308" spans="4:8" x14ac:dyDescent="0.2">
      <c r="D308" s="5"/>
      <c r="E308" s="5"/>
      <c r="F308" s="5"/>
      <c r="G308" s="5"/>
      <c r="H308" s="5"/>
    </row>
    <row r="309" spans="4:8" x14ac:dyDescent="0.2">
      <c r="D309" s="5"/>
      <c r="E309" s="5"/>
      <c r="F309" s="5"/>
      <c r="G309" s="5"/>
      <c r="H309" s="5"/>
    </row>
    <row r="310" spans="4:8" x14ac:dyDescent="0.2">
      <c r="D310" s="5"/>
      <c r="E310" s="5"/>
      <c r="F310" s="5"/>
      <c r="G310" s="5"/>
      <c r="H310" s="5"/>
    </row>
    <row r="311" spans="4:8" x14ac:dyDescent="0.2">
      <c r="D311" s="5"/>
      <c r="E311" s="5"/>
      <c r="F311" s="5"/>
      <c r="G311" s="5"/>
      <c r="H311" s="5"/>
    </row>
    <row r="312" spans="4:8" x14ac:dyDescent="0.2">
      <c r="D312" s="5"/>
      <c r="E312" s="5"/>
      <c r="F312" s="5"/>
      <c r="G312" s="5"/>
      <c r="H312" s="5"/>
    </row>
    <row r="313" spans="4:8" x14ac:dyDescent="0.2">
      <c r="D313" s="5"/>
      <c r="E313" s="5"/>
      <c r="F313" s="5"/>
      <c r="G313" s="5"/>
      <c r="H313" s="5"/>
    </row>
    <row r="314" spans="4:8" x14ac:dyDescent="0.2">
      <c r="D314" s="5"/>
      <c r="E314" s="5"/>
      <c r="F314" s="5"/>
      <c r="G314" s="5"/>
      <c r="H314" s="5"/>
    </row>
    <row r="315" spans="4:8" x14ac:dyDescent="0.2">
      <c r="D315" s="5"/>
      <c r="E315" s="5"/>
      <c r="F315" s="5"/>
      <c r="G315" s="5"/>
      <c r="H315" s="5"/>
    </row>
    <row r="316" spans="4:8" x14ac:dyDescent="0.2">
      <c r="D316" s="5"/>
      <c r="E316" s="5"/>
      <c r="F316" s="5"/>
      <c r="G316" s="5"/>
      <c r="H316" s="5"/>
    </row>
    <row r="317" spans="4:8" x14ac:dyDescent="0.2">
      <c r="D317" s="5"/>
      <c r="E317" s="5"/>
      <c r="F317" s="5"/>
      <c r="G317" s="5"/>
      <c r="H317" s="5"/>
    </row>
    <row r="318" spans="4:8" x14ac:dyDescent="0.2">
      <c r="D318" s="5"/>
      <c r="E318" s="5"/>
      <c r="F318" s="5"/>
      <c r="G318" s="5"/>
      <c r="H318" s="5"/>
    </row>
    <row r="319" spans="4:8" x14ac:dyDescent="0.2">
      <c r="D319" s="5"/>
      <c r="E319" s="5"/>
      <c r="F319" s="5"/>
      <c r="G319" s="5"/>
      <c r="H319" s="5"/>
    </row>
    <row r="320" spans="4:8" x14ac:dyDescent="0.2">
      <c r="D320" s="5"/>
      <c r="E320" s="5"/>
      <c r="F320" s="5"/>
      <c r="G320" s="5"/>
      <c r="H320" s="5"/>
    </row>
    <row r="321" spans="4:8" x14ac:dyDescent="0.2">
      <c r="D321" s="5"/>
      <c r="E321" s="5"/>
      <c r="F321" s="5"/>
      <c r="G321" s="5"/>
      <c r="H321" s="5"/>
    </row>
    <row r="322" spans="4:8" x14ac:dyDescent="0.2">
      <c r="D322" s="5"/>
      <c r="E322" s="5"/>
      <c r="F322" s="5"/>
      <c r="G322" s="5"/>
      <c r="H322" s="5"/>
    </row>
    <row r="323" spans="4:8" x14ac:dyDescent="0.2">
      <c r="D323" s="5"/>
      <c r="E323" s="5"/>
      <c r="F323" s="5"/>
      <c r="G323" s="5"/>
      <c r="H323" s="5"/>
    </row>
    <row r="324" spans="4:8" x14ac:dyDescent="0.2">
      <c r="D324" s="5"/>
      <c r="E324" s="5"/>
      <c r="F324" s="5"/>
      <c r="G324" s="5"/>
      <c r="H324" s="5"/>
    </row>
    <row r="325" spans="4:8" x14ac:dyDescent="0.2">
      <c r="D325" s="5"/>
      <c r="E325" s="5"/>
      <c r="F325" s="5"/>
      <c r="G325" s="5"/>
      <c r="H325" s="5"/>
    </row>
    <row r="326" spans="4:8" x14ac:dyDescent="0.2">
      <c r="D326" s="5"/>
      <c r="E326" s="5"/>
      <c r="F326" s="5"/>
      <c r="G326" s="5"/>
      <c r="H326" s="5"/>
    </row>
    <row r="327" spans="4:8" x14ac:dyDescent="0.2">
      <c r="D327" s="5"/>
      <c r="E327" s="5"/>
      <c r="F327" s="5"/>
      <c r="G327" s="5"/>
      <c r="H327" s="5"/>
    </row>
    <row r="328" spans="4:8" x14ac:dyDescent="0.2">
      <c r="D328" s="5"/>
      <c r="E328" s="5"/>
      <c r="F328" s="5"/>
      <c r="G328" s="5"/>
      <c r="H328" s="5"/>
    </row>
    <row r="329" spans="4:8" x14ac:dyDescent="0.2">
      <c r="D329" s="5"/>
      <c r="E329" s="5"/>
      <c r="F329" s="5"/>
      <c r="G329" s="5"/>
      <c r="H329" s="5"/>
    </row>
    <row r="330" spans="4:8" x14ac:dyDescent="0.2">
      <c r="D330" s="5"/>
      <c r="E330" s="5"/>
      <c r="F330" s="5"/>
      <c r="G330" s="5"/>
      <c r="H330" s="5"/>
    </row>
    <row r="331" spans="4:8" x14ac:dyDescent="0.2">
      <c r="D331" s="5"/>
      <c r="E331" s="5"/>
      <c r="F331" s="5"/>
      <c r="G331" s="5"/>
      <c r="H331" s="5"/>
    </row>
    <row r="332" spans="4:8" x14ac:dyDescent="0.2">
      <c r="D332" s="5"/>
      <c r="E332" s="5"/>
      <c r="F332" s="5"/>
      <c r="G332" s="5"/>
      <c r="H332" s="5"/>
    </row>
    <row r="333" spans="4:8" x14ac:dyDescent="0.2">
      <c r="D333" s="5"/>
      <c r="E333" s="5"/>
      <c r="F333" s="5"/>
      <c r="G333" s="5"/>
      <c r="H333" s="5"/>
    </row>
    <row r="334" spans="4:8" x14ac:dyDescent="0.2">
      <c r="D334" s="5"/>
      <c r="E334" s="5"/>
      <c r="F334" s="5"/>
      <c r="G334" s="5"/>
      <c r="H334" s="5"/>
    </row>
    <row r="335" spans="4:8" x14ac:dyDescent="0.2">
      <c r="D335" s="5"/>
      <c r="E335" s="5"/>
      <c r="F335" s="5"/>
      <c r="G335" s="5"/>
      <c r="H335" s="5"/>
    </row>
    <row r="336" spans="4:8" x14ac:dyDescent="0.2">
      <c r="D336" s="5"/>
      <c r="E336" s="5"/>
      <c r="F336" s="5"/>
      <c r="G336" s="5"/>
      <c r="H336" s="5"/>
    </row>
    <row r="337" spans="4:8" x14ac:dyDescent="0.2">
      <c r="D337" s="5"/>
      <c r="E337" s="5"/>
      <c r="F337" s="5"/>
      <c r="G337" s="5"/>
      <c r="H337" s="5"/>
    </row>
    <row r="338" spans="4:8" x14ac:dyDescent="0.2">
      <c r="D338" s="5"/>
      <c r="E338" s="5"/>
      <c r="F338" s="5"/>
      <c r="G338" s="5"/>
      <c r="H338" s="5"/>
    </row>
    <row r="339" spans="4:8" x14ac:dyDescent="0.2">
      <c r="D339" s="5"/>
      <c r="E339" s="5"/>
      <c r="F339" s="5"/>
      <c r="G339" s="5"/>
      <c r="H339" s="5"/>
    </row>
    <row r="340" spans="4:8" x14ac:dyDescent="0.2">
      <c r="D340" s="5"/>
      <c r="E340" s="5"/>
      <c r="F340" s="5"/>
      <c r="G340" s="5"/>
      <c r="H340" s="5"/>
    </row>
    <row r="341" spans="4:8" x14ac:dyDescent="0.2">
      <c r="D341" s="5"/>
      <c r="E341" s="5"/>
      <c r="F341" s="5"/>
      <c r="G341" s="5"/>
      <c r="H341" s="5"/>
    </row>
    <row r="342" spans="4:8" x14ac:dyDescent="0.2">
      <c r="D342" s="5"/>
      <c r="E342" s="5"/>
      <c r="F342" s="5"/>
      <c r="G342" s="5"/>
      <c r="H342" s="5"/>
    </row>
    <row r="343" spans="4:8" x14ac:dyDescent="0.2">
      <c r="D343" s="5"/>
      <c r="E343" s="5"/>
      <c r="F343" s="5"/>
      <c r="G343" s="5"/>
      <c r="H343" s="5"/>
    </row>
    <row r="344" spans="4:8" x14ac:dyDescent="0.2">
      <c r="D344" s="5"/>
      <c r="E344" s="5"/>
      <c r="F344" s="5"/>
      <c r="G344" s="5"/>
      <c r="H344" s="5"/>
    </row>
    <row r="345" spans="4:8" x14ac:dyDescent="0.2">
      <c r="D345" s="5"/>
      <c r="E345" s="5"/>
      <c r="F345" s="5"/>
      <c r="G345" s="5"/>
      <c r="H345" s="5"/>
    </row>
    <row r="346" spans="4:8" x14ac:dyDescent="0.2">
      <c r="D346" s="5"/>
      <c r="E346" s="5"/>
      <c r="F346" s="5"/>
      <c r="G346" s="5"/>
      <c r="H346" s="5"/>
    </row>
    <row r="347" spans="4:8" x14ac:dyDescent="0.2">
      <c r="D347" s="5"/>
      <c r="E347" s="5"/>
      <c r="F347" s="5"/>
      <c r="G347" s="5"/>
      <c r="H347" s="5"/>
    </row>
    <row r="348" spans="4:8" x14ac:dyDescent="0.2">
      <c r="D348" s="5"/>
      <c r="E348" s="5"/>
      <c r="F348" s="5"/>
      <c r="G348" s="5"/>
      <c r="H348" s="5"/>
    </row>
    <row r="349" spans="4:8" x14ac:dyDescent="0.2">
      <c r="D349" s="5"/>
      <c r="E349" s="5"/>
      <c r="F349" s="5"/>
      <c r="G349" s="5"/>
      <c r="H349" s="5"/>
    </row>
    <row r="350" spans="4:8" x14ac:dyDescent="0.2">
      <c r="D350" s="5"/>
      <c r="E350" s="5"/>
      <c r="F350" s="5"/>
      <c r="G350" s="5"/>
      <c r="H350" s="5"/>
    </row>
    <row r="351" spans="4:8" x14ac:dyDescent="0.2">
      <c r="D351" s="5"/>
      <c r="E351" s="5"/>
      <c r="F351" s="5"/>
      <c r="G351" s="5"/>
      <c r="H351" s="5"/>
    </row>
    <row r="352" spans="4:8" x14ac:dyDescent="0.2">
      <c r="D352" s="5"/>
      <c r="E352" s="5"/>
      <c r="F352" s="5"/>
      <c r="G352" s="5"/>
      <c r="H352" s="5"/>
    </row>
    <row r="353" spans="4:8" x14ac:dyDescent="0.2">
      <c r="D353" s="5"/>
      <c r="E353" s="5"/>
      <c r="F353" s="5"/>
      <c r="G353" s="5"/>
      <c r="H353" s="5"/>
    </row>
    <row r="354" spans="4:8" x14ac:dyDescent="0.2">
      <c r="D354" s="5"/>
      <c r="E354" s="5"/>
      <c r="F354" s="5"/>
      <c r="G354" s="5"/>
      <c r="H354" s="5"/>
    </row>
    <row r="355" spans="4:8" x14ac:dyDescent="0.2">
      <c r="D355" s="5"/>
      <c r="E355" s="5"/>
      <c r="F355" s="5"/>
      <c r="G355" s="5"/>
      <c r="H355" s="5"/>
    </row>
    <row r="356" spans="4:8" x14ac:dyDescent="0.2">
      <c r="D356" s="5"/>
      <c r="E356" s="5"/>
      <c r="F356" s="5"/>
      <c r="G356" s="5"/>
      <c r="H356" s="5"/>
    </row>
    <row r="357" spans="4:8" x14ac:dyDescent="0.2">
      <c r="D357" s="5"/>
      <c r="E357" s="5"/>
      <c r="F357" s="5"/>
      <c r="G357" s="5"/>
      <c r="H357" s="5"/>
    </row>
    <row r="358" spans="4:8" x14ac:dyDescent="0.2">
      <c r="D358" s="5"/>
      <c r="E358" s="5"/>
      <c r="F358" s="5"/>
      <c r="G358" s="5"/>
      <c r="H358" s="5"/>
    </row>
    <row r="359" spans="4:8" x14ac:dyDescent="0.2">
      <c r="D359" s="5"/>
      <c r="E359" s="5"/>
      <c r="F359" s="5"/>
      <c r="G359" s="5"/>
      <c r="H359" s="5"/>
    </row>
    <row r="360" spans="4:8" x14ac:dyDescent="0.2">
      <c r="D360" s="5"/>
      <c r="E360" s="5"/>
      <c r="F360" s="5"/>
      <c r="G360" s="5"/>
      <c r="H360" s="5"/>
    </row>
    <row r="361" spans="4:8" x14ac:dyDescent="0.2">
      <c r="D361" s="5"/>
      <c r="E361" s="5"/>
      <c r="F361" s="5"/>
      <c r="G361" s="5"/>
      <c r="H361" s="5"/>
    </row>
    <row r="362" spans="4:8" x14ac:dyDescent="0.2">
      <c r="D362" s="5"/>
      <c r="E362" s="5"/>
      <c r="F362" s="5"/>
      <c r="G362" s="5"/>
      <c r="H362" s="5"/>
    </row>
    <row r="363" spans="4:8" x14ac:dyDescent="0.2">
      <c r="D363" s="5"/>
      <c r="E363" s="5"/>
      <c r="F363" s="5"/>
      <c r="G363" s="5"/>
      <c r="H363" s="5"/>
    </row>
    <row r="364" spans="4:8" x14ac:dyDescent="0.2">
      <c r="D364" s="5"/>
      <c r="E364" s="5"/>
      <c r="F364" s="5"/>
      <c r="G364" s="5"/>
      <c r="H364" s="5"/>
    </row>
    <row r="365" spans="4:8" x14ac:dyDescent="0.2">
      <c r="D365" s="5"/>
      <c r="E365" s="5"/>
      <c r="F365" s="5"/>
      <c r="G365" s="5"/>
      <c r="H365" s="5"/>
    </row>
    <row r="366" spans="4:8" x14ac:dyDescent="0.2">
      <c r="D366" s="5"/>
      <c r="E366" s="5"/>
      <c r="F366" s="5"/>
      <c r="G366" s="5"/>
      <c r="H366" s="5"/>
    </row>
  </sheetData>
  <mergeCells count="22">
    <mergeCell ref="A98:H98"/>
    <mergeCell ref="I99:J99"/>
    <mergeCell ref="D5:E5"/>
    <mergeCell ref="A8:C8"/>
    <mergeCell ref="B9:C9"/>
    <mergeCell ref="B10:C10"/>
    <mergeCell ref="A89:C89"/>
    <mergeCell ref="A93:C93"/>
    <mergeCell ref="A95:C95"/>
    <mergeCell ref="A91:C91"/>
    <mergeCell ref="J6:J7"/>
    <mergeCell ref="B28:C28"/>
    <mergeCell ref="B29:C29"/>
    <mergeCell ref="B79:C79"/>
    <mergeCell ref="B87:C87"/>
    <mergeCell ref="B11:C11"/>
    <mergeCell ref="B16:C16"/>
    <mergeCell ref="B21:C21"/>
    <mergeCell ref="B26:C26"/>
    <mergeCell ref="B27:C27"/>
    <mergeCell ref="I38:I78"/>
    <mergeCell ref="I30:I33"/>
  </mergeCells>
  <pageMargins left="0.70866141732283472" right="0.70866141732283472" top="0.78740157480314965" bottom="0.78740157480314965" header="0.31496062992125984" footer="0.31496062992125984"/>
  <pageSetup paperSize="8" scale="75" orientation="portrait" r:id="rId1"/>
  <headerFooter>
    <oddFooter>&amp;L&amp;F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tabSelected="1" workbookViewId="0">
      <selection activeCell="I29" sqref="I29"/>
    </sheetView>
  </sheetViews>
  <sheetFormatPr baseColWidth="10" defaultRowHeight="12.75" x14ac:dyDescent="0.2"/>
  <cols>
    <col min="1" max="1" width="3" customWidth="1"/>
    <col min="2" max="2" width="6" customWidth="1"/>
    <col min="3" max="3" width="29.140625" customWidth="1"/>
    <col min="4" max="7" width="6.28515625" customWidth="1"/>
    <col min="8" max="8" width="7.7109375" customWidth="1"/>
    <col min="9" max="9" width="38.140625" customWidth="1"/>
    <col min="10" max="10" width="46.28515625" customWidth="1"/>
  </cols>
  <sheetData>
    <row r="1" spans="1:10" ht="15.75" x14ac:dyDescent="0.25">
      <c r="A1" s="1" t="s">
        <v>0</v>
      </c>
    </row>
    <row r="2" spans="1:10" ht="18" x14ac:dyDescent="0.25">
      <c r="A2" s="2" t="s">
        <v>1</v>
      </c>
    </row>
    <row r="3" spans="1:10" ht="15.75" x14ac:dyDescent="0.25">
      <c r="A3" s="1" t="s">
        <v>293</v>
      </c>
      <c r="J3" s="160" t="s">
        <v>307</v>
      </c>
    </row>
    <row r="5" spans="1:10" x14ac:dyDescent="0.2">
      <c r="A5" s="42" t="s">
        <v>2</v>
      </c>
      <c r="B5" s="42" t="s">
        <v>3</v>
      </c>
      <c r="C5" s="25" t="s">
        <v>4</v>
      </c>
      <c r="D5" s="173" t="s">
        <v>9</v>
      </c>
      <c r="E5" s="174"/>
      <c r="F5" s="65" t="s">
        <v>5</v>
      </c>
      <c r="G5" s="40" t="s">
        <v>6</v>
      </c>
      <c r="H5" s="74" t="s">
        <v>83</v>
      </c>
      <c r="I5" s="25" t="s">
        <v>70</v>
      </c>
      <c r="J5" s="119" t="s">
        <v>71</v>
      </c>
    </row>
    <row r="6" spans="1:10" ht="12.75" customHeight="1" x14ac:dyDescent="0.2">
      <c r="A6" s="43"/>
      <c r="B6" s="44"/>
      <c r="C6" s="45"/>
      <c r="D6" s="57" t="s">
        <v>5</v>
      </c>
      <c r="E6" s="40" t="s">
        <v>6</v>
      </c>
      <c r="F6" s="36"/>
      <c r="G6" s="68"/>
      <c r="H6" s="11"/>
      <c r="I6" s="75"/>
      <c r="J6" s="179" t="s">
        <v>128</v>
      </c>
    </row>
    <row r="7" spans="1:10" x14ac:dyDescent="0.2">
      <c r="A7" s="43"/>
      <c r="B7" s="44"/>
      <c r="C7" s="45"/>
      <c r="D7" s="81"/>
      <c r="E7" s="82"/>
      <c r="F7" s="36"/>
      <c r="G7" s="68"/>
      <c r="H7" s="11"/>
      <c r="I7" s="75"/>
      <c r="J7" s="180"/>
    </row>
    <row r="8" spans="1:10" ht="15" x14ac:dyDescent="0.25">
      <c r="A8" s="176" t="s">
        <v>294</v>
      </c>
      <c r="B8" s="177"/>
      <c r="C8" s="178"/>
      <c r="D8" s="32"/>
      <c r="E8" s="62"/>
      <c r="F8" s="32"/>
      <c r="G8" s="62"/>
      <c r="H8" s="5"/>
      <c r="I8" s="75"/>
      <c r="J8" s="114"/>
    </row>
    <row r="9" spans="1:10" x14ac:dyDescent="0.2">
      <c r="A9" s="121">
        <v>0</v>
      </c>
      <c r="B9" s="166" t="s">
        <v>130</v>
      </c>
      <c r="C9" s="166"/>
      <c r="D9" s="83"/>
      <c r="E9" s="84"/>
      <c r="F9" s="83"/>
      <c r="G9" s="40">
        <v>20</v>
      </c>
      <c r="H9" s="60">
        <f>SUM(D9:G9)</f>
        <v>20</v>
      </c>
      <c r="I9" s="75"/>
      <c r="J9" s="75" t="s">
        <v>6</v>
      </c>
    </row>
    <row r="10" spans="1:10" x14ac:dyDescent="0.2">
      <c r="A10" s="121">
        <v>1</v>
      </c>
      <c r="B10" s="166" t="s">
        <v>295</v>
      </c>
      <c r="C10" s="166"/>
      <c r="D10" s="83"/>
      <c r="E10" s="84"/>
      <c r="F10" s="83"/>
      <c r="G10" s="40">
        <v>10</v>
      </c>
      <c r="H10" s="60">
        <f t="shared" ref="H10:H27" si="0">SUM(D10:G10)</f>
        <v>10</v>
      </c>
      <c r="I10" s="75"/>
      <c r="J10" s="75" t="s">
        <v>6</v>
      </c>
    </row>
    <row r="11" spans="1:10" x14ac:dyDescent="0.2">
      <c r="A11" s="121">
        <v>2</v>
      </c>
      <c r="B11" s="185" t="s">
        <v>154</v>
      </c>
      <c r="C11" s="186"/>
      <c r="D11" s="83"/>
      <c r="E11" s="84"/>
      <c r="F11" s="83"/>
      <c r="G11" s="40">
        <v>20</v>
      </c>
      <c r="H11" s="60">
        <f t="shared" si="0"/>
        <v>20</v>
      </c>
      <c r="I11" s="75" t="s">
        <v>161</v>
      </c>
      <c r="J11" s="75" t="s">
        <v>327</v>
      </c>
    </row>
    <row r="12" spans="1:10" x14ac:dyDescent="0.2">
      <c r="A12" s="121">
        <v>3</v>
      </c>
      <c r="B12" s="185" t="s">
        <v>132</v>
      </c>
      <c r="C12" s="186"/>
      <c r="D12" s="83"/>
      <c r="E12" s="84"/>
      <c r="F12" s="83"/>
      <c r="G12" s="84"/>
      <c r="H12" s="85">
        <f t="shared" si="0"/>
        <v>0</v>
      </c>
      <c r="I12" s="75" t="s">
        <v>133</v>
      </c>
      <c r="J12" s="75"/>
    </row>
    <row r="13" spans="1:10" x14ac:dyDescent="0.2">
      <c r="A13" s="121">
        <v>4</v>
      </c>
      <c r="B13" s="166" t="s">
        <v>135</v>
      </c>
      <c r="C13" s="166"/>
      <c r="D13" s="83"/>
      <c r="E13" s="84"/>
      <c r="F13" s="83"/>
      <c r="G13" s="147">
        <v>130</v>
      </c>
      <c r="H13" s="60">
        <f t="shared" si="0"/>
        <v>130</v>
      </c>
      <c r="I13" s="75" t="s">
        <v>326</v>
      </c>
      <c r="J13" s="75" t="s">
        <v>6</v>
      </c>
    </row>
    <row r="14" spans="1:10" x14ac:dyDescent="0.2">
      <c r="A14" s="121">
        <v>5</v>
      </c>
      <c r="B14" s="166" t="s">
        <v>297</v>
      </c>
      <c r="C14" s="166"/>
      <c r="D14" s="84"/>
      <c r="E14" s="84"/>
      <c r="F14" s="83"/>
      <c r="G14" s="147">
        <v>40</v>
      </c>
      <c r="H14" s="60">
        <f t="shared" si="0"/>
        <v>40</v>
      </c>
      <c r="I14" s="75" t="s">
        <v>296</v>
      </c>
      <c r="J14" s="75" t="s">
        <v>6</v>
      </c>
    </row>
    <row r="15" spans="1:10" x14ac:dyDescent="0.2">
      <c r="A15" s="121">
        <v>6</v>
      </c>
      <c r="B15" s="166" t="s">
        <v>26</v>
      </c>
      <c r="C15" s="166"/>
      <c r="D15" s="84"/>
      <c r="E15" s="84"/>
      <c r="F15" s="83"/>
      <c r="G15" s="147">
        <v>160</v>
      </c>
      <c r="H15" s="60">
        <f t="shared" si="0"/>
        <v>160</v>
      </c>
      <c r="I15" s="75" t="s">
        <v>328</v>
      </c>
      <c r="J15" s="75" t="s">
        <v>6</v>
      </c>
    </row>
    <row r="16" spans="1:10" x14ac:dyDescent="0.2">
      <c r="A16" s="121">
        <v>7</v>
      </c>
      <c r="B16" s="166" t="s">
        <v>142</v>
      </c>
      <c r="C16" s="166"/>
      <c r="D16" s="83"/>
      <c r="E16" s="84"/>
      <c r="F16" s="83"/>
      <c r="G16" s="148"/>
      <c r="H16" s="85">
        <f t="shared" si="0"/>
        <v>0</v>
      </c>
      <c r="I16" s="75" t="s">
        <v>143</v>
      </c>
      <c r="J16" s="75"/>
    </row>
    <row r="17" spans="1:10" x14ac:dyDescent="0.2">
      <c r="A17" s="121">
        <v>8</v>
      </c>
      <c r="B17" s="166" t="s">
        <v>145</v>
      </c>
      <c r="C17" s="166"/>
      <c r="D17" s="83"/>
      <c r="E17" s="84"/>
      <c r="F17" s="83"/>
      <c r="G17" s="147">
        <v>45</v>
      </c>
      <c r="H17" s="60">
        <f t="shared" si="0"/>
        <v>45</v>
      </c>
      <c r="I17" s="75"/>
      <c r="J17" s="79" t="s">
        <v>6</v>
      </c>
    </row>
    <row r="18" spans="1:10" x14ac:dyDescent="0.2">
      <c r="A18" s="121">
        <v>9</v>
      </c>
      <c r="B18" s="166" t="s">
        <v>147</v>
      </c>
      <c r="C18" s="166"/>
      <c r="D18" s="83"/>
      <c r="E18" s="84"/>
      <c r="F18" s="83"/>
      <c r="G18" s="148"/>
      <c r="H18" s="85">
        <f t="shared" si="0"/>
        <v>0</v>
      </c>
      <c r="I18" s="75" t="s">
        <v>148</v>
      </c>
      <c r="J18" s="75"/>
    </row>
    <row r="19" spans="1:10" x14ac:dyDescent="0.2">
      <c r="A19" s="121">
        <v>10</v>
      </c>
      <c r="B19" s="119" t="s">
        <v>298</v>
      </c>
      <c r="C19" s="119"/>
      <c r="D19" s="97"/>
      <c r="E19" s="97"/>
      <c r="F19" s="83"/>
      <c r="G19" s="147">
        <v>10</v>
      </c>
      <c r="H19" s="60">
        <f t="shared" si="0"/>
        <v>10</v>
      </c>
      <c r="I19" s="75"/>
      <c r="J19" s="112"/>
    </row>
    <row r="20" spans="1:10" ht="120" customHeight="1" x14ac:dyDescent="0.2">
      <c r="A20" s="43"/>
      <c r="B20" s="96"/>
      <c r="C20" s="127" t="s">
        <v>299</v>
      </c>
      <c r="D20" s="128"/>
      <c r="E20" s="128"/>
      <c r="F20" s="129"/>
      <c r="G20" s="152">
        <v>400</v>
      </c>
      <c r="H20" s="153">
        <f t="shared" si="0"/>
        <v>400</v>
      </c>
      <c r="I20" s="122" t="s">
        <v>329</v>
      </c>
      <c r="J20" s="201" t="s">
        <v>330</v>
      </c>
    </row>
    <row r="21" spans="1:10" x14ac:dyDescent="0.2">
      <c r="A21" s="25">
        <v>11</v>
      </c>
      <c r="B21" s="130" t="s">
        <v>189</v>
      </c>
      <c r="C21" s="130"/>
      <c r="D21" s="84"/>
      <c r="E21" s="84"/>
      <c r="F21" s="84"/>
      <c r="G21" s="148"/>
      <c r="H21" s="85">
        <f t="shared" si="0"/>
        <v>0</v>
      </c>
      <c r="I21" s="75" t="s">
        <v>190</v>
      </c>
      <c r="J21" s="75"/>
    </row>
    <row r="22" spans="1:10" x14ac:dyDescent="0.2">
      <c r="A22" s="25">
        <v>12</v>
      </c>
      <c r="B22" s="187" t="s">
        <v>191</v>
      </c>
      <c r="C22" s="187"/>
      <c r="D22" s="84"/>
      <c r="E22" s="84"/>
      <c r="F22" s="84"/>
      <c r="G22" s="148"/>
      <c r="H22" s="85">
        <f t="shared" si="0"/>
        <v>0</v>
      </c>
      <c r="I22" s="75" t="s">
        <v>274</v>
      </c>
      <c r="J22" s="75"/>
    </row>
    <row r="23" spans="1:10" x14ac:dyDescent="0.2">
      <c r="A23" s="25">
        <v>13</v>
      </c>
      <c r="B23" s="187" t="s">
        <v>275</v>
      </c>
      <c r="C23" s="187"/>
      <c r="D23" s="84"/>
      <c r="E23" s="84"/>
      <c r="F23" s="84"/>
      <c r="G23" s="148"/>
      <c r="H23" s="85">
        <f t="shared" si="0"/>
        <v>0</v>
      </c>
      <c r="I23" s="75" t="s">
        <v>276</v>
      </c>
      <c r="J23" s="75"/>
    </row>
    <row r="24" spans="1:10" x14ac:dyDescent="0.2">
      <c r="A24" s="25">
        <v>14</v>
      </c>
      <c r="B24" s="187" t="s">
        <v>278</v>
      </c>
      <c r="C24" s="187"/>
      <c r="D24" s="84"/>
      <c r="E24" s="84"/>
      <c r="F24" s="84"/>
      <c r="G24" s="148"/>
      <c r="H24" s="85">
        <f t="shared" si="0"/>
        <v>0</v>
      </c>
      <c r="I24" s="75" t="s">
        <v>276</v>
      </c>
      <c r="J24" s="75"/>
    </row>
    <row r="25" spans="1:10" x14ac:dyDescent="0.2">
      <c r="A25" s="25">
        <v>15</v>
      </c>
      <c r="B25" s="187" t="s">
        <v>279</v>
      </c>
      <c r="C25" s="187"/>
      <c r="D25" s="84"/>
      <c r="E25" s="84"/>
      <c r="F25" s="84"/>
      <c r="G25" s="148"/>
      <c r="H25" s="85">
        <f t="shared" si="0"/>
        <v>0</v>
      </c>
      <c r="I25" s="75" t="s">
        <v>276</v>
      </c>
      <c r="J25" s="75"/>
    </row>
    <row r="26" spans="1:10" x14ac:dyDescent="0.2">
      <c r="A26" s="25">
        <v>16</v>
      </c>
      <c r="B26" s="169" t="s">
        <v>300</v>
      </c>
      <c r="C26" s="169"/>
      <c r="D26" s="118"/>
      <c r="E26" s="118"/>
      <c r="F26" s="141"/>
      <c r="G26" s="149">
        <v>50</v>
      </c>
      <c r="H26" s="60">
        <f t="shared" si="0"/>
        <v>50</v>
      </c>
      <c r="I26" s="120" t="s">
        <v>157</v>
      </c>
      <c r="J26" s="75" t="s">
        <v>6</v>
      </c>
    </row>
    <row r="27" spans="1:10" x14ac:dyDescent="0.2">
      <c r="A27" s="17"/>
      <c r="B27" s="169" t="s">
        <v>125</v>
      </c>
      <c r="C27" s="169"/>
      <c r="D27" s="85"/>
      <c r="E27" s="95"/>
      <c r="F27" s="85">
        <f>F9+F10+F11+F12+F13+F14+F15+F16+F17+F18+F19+F20+F21+F22+F23+F24+F25+F26</f>
        <v>0</v>
      </c>
      <c r="G27" s="149">
        <f>G9+G10+G11+G12+G13+G14+G15+G16+G17+G18+G19+G20+G21+G22+G23+G24+G25+G26</f>
        <v>885</v>
      </c>
      <c r="H27" s="60">
        <f t="shared" si="0"/>
        <v>885</v>
      </c>
      <c r="I27" s="120"/>
      <c r="J27" s="75"/>
    </row>
    <row r="28" spans="1:10" x14ac:dyDescent="0.2">
      <c r="A28" s="46"/>
      <c r="B28" s="55"/>
      <c r="C28" s="56"/>
      <c r="D28" s="85"/>
      <c r="E28" s="95"/>
      <c r="F28" s="29"/>
      <c r="G28" s="150"/>
      <c r="H28" s="5"/>
      <c r="I28" s="120"/>
      <c r="J28" s="75"/>
    </row>
    <row r="29" spans="1:10" x14ac:dyDescent="0.2">
      <c r="A29" s="166" t="s">
        <v>96</v>
      </c>
      <c r="B29" s="166"/>
      <c r="C29" s="166"/>
      <c r="D29" s="134">
        <f>0.1*0.8*$H27</f>
        <v>70.800000000000011</v>
      </c>
      <c r="E29" s="138">
        <f>0.1*0.2*$H27</f>
        <v>17.700000000000003</v>
      </c>
      <c r="F29" s="117"/>
      <c r="G29" s="151"/>
      <c r="H29" s="58">
        <f>SUM(D29:G29)</f>
        <v>88.500000000000014</v>
      </c>
      <c r="I29" s="120"/>
      <c r="J29" s="75" t="s">
        <v>290</v>
      </c>
    </row>
    <row r="30" spans="1:10" x14ac:dyDescent="0.2">
      <c r="A30" s="46"/>
      <c r="B30" s="55"/>
      <c r="C30" s="56"/>
      <c r="D30" s="93"/>
      <c r="E30" s="94"/>
      <c r="F30" s="5"/>
      <c r="G30" s="150"/>
      <c r="H30" s="5"/>
      <c r="I30" s="120"/>
      <c r="J30" s="75"/>
    </row>
    <row r="31" spans="1:10" x14ac:dyDescent="0.2">
      <c r="A31" s="166" t="s">
        <v>126</v>
      </c>
      <c r="B31" s="166"/>
      <c r="C31" s="166"/>
      <c r="D31" s="135">
        <f>D29+D27</f>
        <v>70.800000000000011</v>
      </c>
      <c r="E31" s="38">
        <f t="shared" ref="E31:G31" si="1">E29+E27</f>
        <v>17.700000000000003</v>
      </c>
      <c r="F31" s="95">
        <f t="shared" si="1"/>
        <v>0</v>
      </c>
      <c r="G31" s="149">
        <f t="shared" si="1"/>
        <v>885</v>
      </c>
      <c r="H31" s="60">
        <f t="shared" ref="H31" si="2">H27+H29</f>
        <v>973.5</v>
      </c>
      <c r="I31" s="77"/>
      <c r="J31" s="80"/>
    </row>
    <row r="32" spans="1:10" ht="6.75" customHeight="1" x14ac:dyDescent="0.2">
      <c r="B32" s="9"/>
      <c r="D32" s="93"/>
      <c r="E32" s="93"/>
      <c r="F32" s="5"/>
      <c r="G32" s="5"/>
      <c r="H32" s="5"/>
    </row>
    <row r="33" spans="1:10" x14ac:dyDescent="0.2">
      <c r="A33" s="167" t="s">
        <v>119</v>
      </c>
      <c r="B33" s="167"/>
      <c r="C33" s="167"/>
      <c r="D33" s="131">
        <v>99.5</v>
      </c>
      <c r="E33" s="140">
        <v>99.5</v>
      </c>
      <c r="F33" s="100">
        <v>80</v>
      </c>
      <c r="G33" s="105">
        <v>80</v>
      </c>
      <c r="H33" s="102"/>
      <c r="I33" s="102"/>
      <c r="J33" s="47"/>
    </row>
    <row r="34" spans="1:10" ht="6" customHeight="1" x14ac:dyDescent="0.2">
      <c r="B34" s="9"/>
      <c r="D34" s="93"/>
      <c r="E34" s="93"/>
      <c r="F34" s="5"/>
      <c r="G34" s="5"/>
      <c r="H34" s="5"/>
      <c r="I34" s="103"/>
      <c r="J34" s="103"/>
    </row>
    <row r="35" spans="1:10" x14ac:dyDescent="0.2">
      <c r="A35" s="166" t="s">
        <v>282</v>
      </c>
      <c r="B35" s="166"/>
      <c r="C35" s="166"/>
      <c r="D35" s="133">
        <f>D33*D31</f>
        <v>7044.6000000000013</v>
      </c>
      <c r="E35" s="132">
        <f t="shared" ref="E35:G35" si="3">E33*E31</f>
        <v>1761.1500000000003</v>
      </c>
      <c r="F35" s="133">
        <f t="shared" si="3"/>
        <v>0</v>
      </c>
      <c r="G35" s="132">
        <f t="shared" si="3"/>
        <v>70800</v>
      </c>
      <c r="H35" s="106">
        <f>SUM(D35:G35)</f>
        <v>79605.75</v>
      </c>
      <c r="I35" s="104"/>
      <c r="J35" s="104"/>
    </row>
    <row r="36" spans="1:10" x14ac:dyDescent="0.2">
      <c r="D36" s="5"/>
      <c r="E36" s="5"/>
      <c r="F36" s="5"/>
      <c r="G36" s="5"/>
      <c r="H36" s="5"/>
    </row>
    <row r="37" spans="1:10" x14ac:dyDescent="0.2">
      <c r="D37" s="5"/>
      <c r="E37" s="5"/>
      <c r="F37" s="5"/>
      <c r="G37" s="5"/>
      <c r="H37" s="5"/>
    </row>
    <row r="38" spans="1:10" x14ac:dyDescent="0.2">
      <c r="D38" s="5"/>
      <c r="E38" s="5"/>
      <c r="F38" s="5"/>
      <c r="G38" s="5"/>
      <c r="H38" s="5"/>
    </row>
    <row r="39" spans="1:10" x14ac:dyDescent="0.2">
      <c r="D39" s="5"/>
      <c r="E39" s="5"/>
      <c r="F39" s="5"/>
      <c r="G39" s="5"/>
      <c r="H39" s="5"/>
    </row>
    <row r="40" spans="1:10" x14ac:dyDescent="0.2">
      <c r="D40" s="5"/>
      <c r="E40" s="5"/>
      <c r="F40" s="5"/>
      <c r="G40" s="5"/>
      <c r="H40" s="5"/>
    </row>
    <row r="41" spans="1:10" x14ac:dyDescent="0.2">
      <c r="D41" s="5"/>
      <c r="E41" s="5"/>
      <c r="F41" s="5"/>
      <c r="G41" s="5"/>
      <c r="H41" s="5"/>
    </row>
    <row r="42" spans="1:10" x14ac:dyDescent="0.2">
      <c r="D42" s="5"/>
      <c r="E42" s="5"/>
      <c r="F42" s="5"/>
      <c r="G42" s="5"/>
      <c r="H42" s="5"/>
    </row>
    <row r="43" spans="1:10" x14ac:dyDescent="0.2">
      <c r="D43" s="5"/>
      <c r="E43" s="5"/>
      <c r="F43" s="5"/>
      <c r="G43" s="5"/>
      <c r="H43" s="5"/>
    </row>
    <row r="44" spans="1:10" x14ac:dyDescent="0.2">
      <c r="D44" s="5"/>
      <c r="E44" s="5"/>
      <c r="F44" s="5"/>
      <c r="G44" s="5"/>
      <c r="H44" s="5"/>
    </row>
    <row r="45" spans="1:10" x14ac:dyDescent="0.2">
      <c r="D45" s="5"/>
      <c r="E45" s="5"/>
      <c r="F45" s="5"/>
      <c r="G45" s="5"/>
      <c r="H45" s="5"/>
    </row>
    <row r="46" spans="1:10" x14ac:dyDescent="0.2">
      <c r="D46" s="5"/>
      <c r="E46" s="5"/>
      <c r="F46" s="5"/>
      <c r="G46" s="5"/>
      <c r="H46" s="5"/>
    </row>
    <row r="47" spans="1:10" x14ac:dyDescent="0.2">
      <c r="D47" s="5"/>
      <c r="E47" s="5"/>
      <c r="F47" s="5"/>
      <c r="G47" s="5"/>
      <c r="H47" s="5"/>
    </row>
    <row r="48" spans="1:10" x14ac:dyDescent="0.2">
      <c r="D48" s="5"/>
      <c r="E48" s="5"/>
      <c r="F48" s="5"/>
      <c r="G48" s="5"/>
      <c r="H48" s="5"/>
    </row>
    <row r="49" spans="4:8" x14ac:dyDescent="0.2">
      <c r="D49" s="5"/>
      <c r="E49" s="5"/>
      <c r="F49" s="5"/>
      <c r="G49" s="5"/>
      <c r="H49" s="5"/>
    </row>
    <row r="50" spans="4:8" x14ac:dyDescent="0.2">
      <c r="D50" s="5"/>
      <c r="E50" s="5"/>
      <c r="F50" s="5"/>
      <c r="G50" s="5"/>
      <c r="H50" s="5"/>
    </row>
    <row r="51" spans="4:8" x14ac:dyDescent="0.2">
      <c r="D51" s="5"/>
      <c r="E51" s="5"/>
      <c r="F51" s="5"/>
      <c r="G51" s="5"/>
      <c r="H51" s="5"/>
    </row>
    <row r="52" spans="4:8" x14ac:dyDescent="0.2">
      <c r="D52" s="5"/>
      <c r="E52" s="5"/>
      <c r="F52" s="5"/>
      <c r="G52" s="5"/>
      <c r="H52" s="5"/>
    </row>
    <row r="53" spans="4:8" x14ac:dyDescent="0.2">
      <c r="D53" s="5"/>
      <c r="E53" s="5"/>
      <c r="F53" s="5"/>
      <c r="G53" s="5"/>
      <c r="H53" s="5"/>
    </row>
    <row r="54" spans="4:8" x14ac:dyDescent="0.2">
      <c r="D54" s="5"/>
      <c r="E54" s="5"/>
      <c r="F54" s="5"/>
      <c r="G54" s="5"/>
      <c r="H54" s="5"/>
    </row>
    <row r="55" spans="4:8" x14ac:dyDescent="0.2">
      <c r="D55" s="5"/>
      <c r="E55" s="5"/>
      <c r="F55" s="5"/>
      <c r="G55" s="5"/>
      <c r="H55" s="5"/>
    </row>
    <row r="56" spans="4:8" x14ac:dyDescent="0.2">
      <c r="D56" s="5"/>
      <c r="E56" s="5"/>
      <c r="F56" s="5"/>
      <c r="G56" s="5"/>
      <c r="H56" s="5"/>
    </row>
    <row r="57" spans="4:8" x14ac:dyDescent="0.2">
      <c r="D57" s="5"/>
      <c r="E57" s="5"/>
      <c r="F57" s="5"/>
      <c r="G57" s="5"/>
      <c r="H57" s="5"/>
    </row>
    <row r="58" spans="4:8" x14ac:dyDescent="0.2">
      <c r="D58" s="5"/>
      <c r="E58" s="5"/>
      <c r="F58" s="5"/>
      <c r="G58" s="5"/>
      <c r="H58" s="5"/>
    </row>
    <row r="59" spans="4:8" x14ac:dyDescent="0.2">
      <c r="D59" s="5"/>
      <c r="E59" s="5"/>
      <c r="F59" s="5"/>
      <c r="G59" s="5"/>
      <c r="H59" s="5"/>
    </row>
    <row r="60" spans="4:8" x14ac:dyDescent="0.2">
      <c r="D60" s="5"/>
      <c r="E60" s="5"/>
      <c r="F60" s="5"/>
      <c r="G60" s="5"/>
      <c r="H60" s="5"/>
    </row>
    <row r="61" spans="4:8" x14ac:dyDescent="0.2">
      <c r="D61" s="5"/>
      <c r="E61" s="5"/>
      <c r="F61" s="5"/>
      <c r="G61" s="5"/>
      <c r="H61" s="5"/>
    </row>
    <row r="62" spans="4:8" x14ac:dyDescent="0.2">
      <c r="D62" s="5"/>
      <c r="E62" s="5"/>
      <c r="F62" s="5"/>
      <c r="G62" s="5"/>
      <c r="H62" s="5"/>
    </row>
    <row r="63" spans="4:8" x14ac:dyDescent="0.2">
      <c r="D63" s="5"/>
      <c r="E63" s="5"/>
      <c r="F63" s="5"/>
      <c r="G63" s="5"/>
      <c r="H63" s="5"/>
    </row>
    <row r="64" spans="4:8" x14ac:dyDescent="0.2">
      <c r="D64" s="5"/>
      <c r="E64" s="5"/>
      <c r="F64" s="5"/>
      <c r="G64" s="5"/>
      <c r="H64" s="5"/>
    </row>
    <row r="65" spans="4:8" x14ac:dyDescent="0.2">
      <c r="D65" s="5"/>
      <c r="E65" s="5"/>
      <c r="F65" s="5"/>
      <c r="G65" s="5"/>
      <c r="H65" s="5"/>
    </row>
    <row r="66" spans="4:8" x14ac:dyDescent="0.2">
      <c r="D66" s="5"/>
      <c r="E66" s="5"/>
      <c r="F66" s="5"/>
      <c r="G66" s="5"/>
      <c r="H66" s="5"/>
    </row>
    <row r="67" spans="4:8" x14ac:dyDescent="0.2">
      <c r="D67" s="5"/>
      <c r="E67" s="5"/>
      <c r="F67" s="5"/>
      <c r="G67" s="5"/>
      <c r="H67" s="5"/>
    </row>
    <row r="68" spans="4:8" x14ac:dyDescent="0.2">
      <c r="D68" s="5"/>
      <c r="E68" s="5"/>
      <c r="F68" s="5"/>
      <c r="G68" s="5"/>
      <c r="H68" s="5"/>
    </row>
    <row r="69" spans="4:8" x14ac:dyDescent="0.2">
      <c r="D69" s="5"/>
      <c r="E69" s="5"/>
      <c r="F69" s="5"/>
      <c r="G69" s="5"/>
      <c r="H69" s="5"/>
    </row>
    <row r="70" spans="4:8" x14ac:dyDescent="0.2">
      <c r="D70" s="5"/>
      <c r="E70" s="5"/>
      <c r="F70" s="5"/>
      <c r="G70" s="5"/>
      <c r="H70" s="5"/>
    </row>
    <row r="71" spans="4:8" x14ac:dyDescent="0.2">
      <c r="D71" s="5"/>
      <c r="E71" s="5"/>
      <c r="F71" s="5"/>
      <c r="G71" s="5"/>
      <c r="H71" s="5"/>
    </row>
    <row r="72" spans="4:8" x14ac:dyDescent="0.2">
      <c r="D72" s="5"/>
      <c r="E72" s="5"/>
      <c r="F72" s="5"/>
      <c r="G72" s="5"/>
      <c r="H72" s="5"/>
    </row>
    <row r="73" spans="4:8" x14ac:dyDescent="0.2">
      <c r="D73" s="5"/>
      <c r="E73" s="5"/>
      <c r="F73" s="5"/>
      <c r="G73" s="5"/>
      <c r="H73" s="5"/>
    </row>
    <row r="74" spans="4:8" x14ac:dyDescent="0.2">
      <c r="D74" s="5"/>
      <c r="E74" s="5"/>
      <c r="F74" s="5"/>
      <c r="G74" s="5"/>
      <c r="H74" s="5"/>
    </row>
    <row r="75" spans="4:8" x14ac:dyDescent="0.2">
      <c r="D75" s="5"/>
      <c r="E75" s="5"/>
      <c r="F75" s="5"/>
      <c r="G75" s="5"/>
      <c r="H75" s="5"/>
    </row>
    <row r="76" spans="4:8" x14ac:dyDescent="0.2">
      <c r="D76" s="5"/>
      <c r="E76" s="5"/>
      <c r="F76" s="5"/>
      <c r="G76" s="5"/>
      <c r="H76" s="5"/>
    </row>
    <row r="77" spans="4:8" x14ac:dyDescent="0.2">
      <c r="D77" s="5"/>
      <c r="E77" s="5"/>
      <c r="F77" s="5"/>
      <c r="G77" s="5"/>
      <c r="H77" s="5"/>
    </row>
    <row r="78" spans="4:8" x14ac:dyDescent="0.2">
      <c r="D78" s="5"/>
      <c r="E78" s="5"/>
      <c r="F78" s="5"/>
      <c r="G78" s="5"/>
      <c r="H78" s="5"/>
    </row>
    <row r="79" spans="4:8" x14ac:dyDescent="0.2">
      <c r="D79" s="5"/>
      <c r="E79" s="5"/>
      <c r="F79" s="5"/>
      <c r="G79" s="5"/>
      <c r="H79" s="5"/>
    </row>
    <row r="80" spans="4:8" x14ac:dyDescent="0.2">
      <c r="D80" s="5"/>
      <c r="E80" s="5"/>
      <c r="F80" s="5"/>
      <c r="G80" s="5"/>
      <c r="H80" s="5"/>
    </row>
    <row r="81" spans="4:8" x14ac:dyDescent="0.2">
      <c r="D81" s="5"/>
      <c r="E81" s="5"/>
      <c r="F81" s="5"/>
      <c r="G81" s="5"/>
      <c r="H81" s="5"/>
    </row>
    <row r="82" spans="4:8" x14ac:dyDescent="0.2">
      <c r="D82" s="5"/>
      <c r="E82" s="5"/>
      <c r="F82" s="5"/>
      <c r="G82" s="5"/>
      <c r="H82" s="5"/>
    </row>
    <row r="83" spans="4:8" x14ac:dyDescent="0.2">
      <c r="D83" s="5"/>
      <c r="E83" s="5"/>
      <c r="F83" s="5"/>
      <c r="G83" s="5"/>
      <c r="H83" s="5"/>
    </row>
    <row r="84" spans="4:8" x14ac:dyDescent="0.2">
      <c r="D84" s="5"/>
      <c r="E84" s="5"/>
      <c r="F84" s="5"/>
      <c r="G84" s="5"/>
      <c r="H84" s="5"/>
    </row>
    <row r="85" spans="4:8" x14ac:dyDescent="0.2">
      <c r="D85" s="5"/>
      <c r="E85" s="5"/>
      <c r="F85" s="5"/>
      <c r="G85" s="5"/>
      <c r="H85" s="5"/>
    </row>
    <row r="86" spans="4:8" x14ac:dyDescent="0.2">
      <c r="D86" s="5"/>
      <c r="E86" s="5"/>
      <c r="F86" s="5"/>
      <c r="G86" s="5"/>
      <c r="H86" s="5"/>
    </row>
    <row r="87" spans="4:8" x14ac:dyDescent="0.2">
      <c r="D87" s="5"/>
      <c r="E87" s="5"/>
      <c r="F87" s="5"/>
      <c r="G87" s="5"/>
      <c r="H87" s="5"/>
    </row>
    <row r="88" spans="4:8" x14ac:dyDescent="0.2">
      <c r="D88" s="5"/>
      <c r="E88" s="5"/>
      <c r="F88" s="5"/>
      <c r="G88" s="5"/>
      <c r="H88" s="5"/>
    </row>
    <row r="89" spans="4:8" x14ac:dyDescent="0.2">
      <c r="D89" s="5"/>
      <c r="E89" s="5"/>
      <c r="F89" s="5"/>
      <c r="G89" s="5"/>
      <c r="H89" s="5"/>
    </row>
    <row r="90" spans="4:8" x14ac:dyDescent="0.2">
      <c r="D90" s="5"/>
      <c r="E90" s="5"/>
      <c r="F90" s="5"/>
      <c r="G90" s="5"/>
      <c r="H90" s="5"/>
    </row>
    <row r="91" spans="4:8" x14ac:dyDescent="0.2">
      <c r="D91" s="5"/>
      <c r="E91" s="5"/>
      <c r="F91" s="5"/>
      <c r="G91" s="5"/>
      <c r="H91" s="5"/>
    </row>
    <row r="92" spans="4:8" x14ac:dyDescent="0.2">
      <c r="D92" s="5"/>
      <c r="E92" s="5"/>
      <c r="F92" s="5"/>
      <c r="G92" s="5"/>
      <c r="H92" s="5"/>
    </row>
    <row r="93" spans="4:8" x14ac:dyDescent="0.2">
      <c r="D93" s="5"/>
      <c r="E93" s="5"/>
      <c r="F93" s="5"/>
      <c r="G93" s="5"/>
      <c r="H93" s="5"/>
    </row>
    <row r="94" spans="4:8" x14ac:dyDescent="0.2">
      <c r="D94" s="5"/>
      <c r="E94" s="5"/>
      <c r="F94" s="5"/>
      <c r="G94" s="5"/>
      <c r="H94" s="5"/>
    </row>
    <row r="95" spans="4:8" x14ac:dyDescent="0.2">
      <c r="D95" s="5"/>
      <c r="E95" s="5"/>
      <c r="F95" s="5"/>
      <c r="G95" s="5"/>
      <c r="H95" s="5"/>
    </row>
    <row r="96" spans="4:8" x14ac:dyDescent="0.2">
      <c r="D96" s="5"/>
      <c r="E96" s="5"/>
      <c r="F96" s="5"/>
      <c r="G96" s="5"/>
      <c r="H96" s="5"/>
    </row>
    <row r="97" spans="4:8" x14ac:dyDescent="0.2">
      <c r="D97" s="5"/>
      <c r="E97" s="5"/>
      <c r="F97" s="5"/>
      <c r="G97" s="5"/>
      <c r="H97" s="5"/>
    </row>
    <row r="98" spans="4:8" x14ac:dyDescent="0.2">
      <c r="D98" s="5"/>
      <c r="E98" s="5"/>
      <c r="F98" s="5"/>
      <c r="G98" s="5"/>
      <c r="H98" s="5"/>
    </row>
    <row r="99" spans="4:8" x14ac:dyDescent="0.2">
      <c r="D99" s="5"/>
      <c r="E99" s="5"/>
      <c r="F99" s="5"/>
      <c r="G99" s="5"/>
      <c r="H99" s="5"/>
    </row>
    <row r="100" spans="4:8" x14ac:dyDescent="0.2">
      <c r="D100" s="5"/>
      <c r="E100" s="5"/>
      <c r="F100" s="5"/>
      <c r="G100" s="5"/>
      <c r="H100" s="5"/>
    </row>
    <row r="101" spans="4:8" x14ac:dyDescent="0.2">
      <c r="D101" s="5"/>
      <c r="E101" s="5"/>
      <c r="F101" s="5"/>
      <c r="G101" s="5"/>
      <c r="H101" s="5"/>
    </row>
    <row r="102" spans="4:8" x14ac:dyDescent="0.2">
      <c r="D102" s="5"/>
      <c r="E102" s="5"/>
      <c r="F102" s="5"/>
      <c r="G102" s="5"/>
      <c r="H102" s="5"/>
    </row>
    <row r="103" spans="4:8" x14ac:dyDescent="0.2">
      <c r="D103" s="5"/>
      <c r="E103" s="5"/>
      <c r="F103" s="5"/>
      <c r="G103" s="5"/>
      <c r="H103" s="5"/>
    </row>
    <row r="104" spans="4:8" x14ac:dyDescent="0.2">
      <c r="D104" s="5"/>
      <c r="E104" s="5"/>
      <c r="F104" s="5"/>
      <c r="G104" s="5"/>
      <c r="H104" s="5"/>
    </row>
    <row r="105" spans="4:8" x14ac:dyDescent="0.2">
      <c r="D105" s="5"/>
      <c r="E105" s="5"/>
      <c r="F105" s="5"/>
      <c r="G105" s="5"/>
      <c r="H105" s="5"/>
    </row>
    <row r="106" spans="4:8" x14ac:dyDescent="0.2">
      <c r="D106" s="5"/>
      <c r="E106" s="5"/>
      <c r="F106" s="5"/>
      <c r="G106" s="5"/>
      <c r="H106" s="5"/>
    </row>
    <row r="107" spans="4:8" x14ac:dyDescent="0.2">
      <c r="D107" s="5"/>
      <c r="E107" s="5"/>
      <c r="F107" s="5"/>
      <c r="G107" s="5"/>
      <c r="H107" s="5"/>
    </row>
    <row r="108" spans="4:8" x14ac:dyDescent="0.2">
      <c r="D108" s="5"/>
      <c r="E108" s="5"/>
      <c r="F108" s="5"/>
      <c r="G108" s="5"/>
      <c r="H108" s="5"/>
    </row>
    <row r="109" spans="4:8" x14ac:dyDescent="0.2">
      <c r="D109" s="5"/>
      <c r="E109" s="5"/>
      <c r="F109" s="5"/>
      <c r="G109" s="5"/>
      <c r="H109" s="5"/>
    </row>
    <row r="110" spans="4:8" x14ac:dyDescent="0.2">
      <c r="D110" s="5"/>
      <c r="E110" s="5"/>
      <c r="F110" s="5"/>
      <c r="G110" s="5"/>
      <c r="H110" s="5"/>
    </row>
    <row r="111" spans="4:8" x14ac:dyDescent="0.2">
      <c r="D111" s="5"/>
      <c r="E111" s="5"/>
      <c r="F111" s="5"/>
      <c r="G111" s="5"/>
      <c r="H111" s="5"/>
    </row>
    <row r="112" spans="4:8" x14ac:dyDescent="0.2">
      <c r="D112" s="5"/>
      <c r="E112" s="5"/>
      <c r="F112" s="5"/>
      <c r="G112" s="5"/>
      <c r="H112" s="5"/>
    </row>
    <row r="113" spans="4:8" x14ac:dyDescent="0.2">
      <c r="D113" s="5"/>
      <c r="E113" s="5"/>
      <c r="F113" s="5"/>
      <c r="G113" s="5"/>
      <c r="H113" s="5"/>
    </row>
    <row r="114" spans="4:8" x14ac:dyDescent="0.2">
      <c r="D114" s="5"/>
      <c r="E114" s="5"/>
      <c r="F114" s="5"/>
      <c r="G114" s="5"/>
      <c r="H114" s="5"/>
    </row>
    <row r="115" spans="4:8" x14ac:dyDescent="0.2">
      <c r="D115" s="5"/>
      <c r="E115" s="5"/>
      <c r="F115" s="5"/>
      <c r="G115" s="5"/>
      <c r="H115" s="5"/>
    </row>
    <row r="116" spans="4:8" x14ac:dyDescent="0.2">
      <c r="D116" s="5"/>
      <c r="E116" s="5"/>
      <c r="F116" s="5"/>
      <c r="G116" s="5"/>
      <c r="H116" s="5"/>
    </row>
    <row r="117" spans="4:8" x14ac:dyDescent="0.2">
      <c r="D117" s="5"/>
      <c r="E117" s="5"/>
      <c r="F117" s="5"/>
      <c r="G117" s="5"/>
      <c r="H117" s="5"/>
    </row>
    <row r="118" spans="4:8" x14ac:dyDescent="0.2">
      <c r="D118" s="5"/>
      <c r="E118" s="5"/>
      <c r="F118" s="5"/>
      <c r="G118" s="5"/>
      <c r="H118" s="5"/>
    </row>
    <row r="119" spans="4:8" x14ac:dyDescent="0.2">
      <c r="D119" s="5"/>
      <c r="E119" s="5"/>
      <c r="F119" s="5"/>
      <c r="G119" s="5"/>
      <c r="H119" s="5"/>
    </row>
    <row r="120" spans="4:8" x14ac:dyDescent="0.2">
      <c r="D120" s="5"/>
      <c r="E120" s="5"/>
      <c r="F120" s="5"/>
      <c r="G120" s="5"/>
      <c r="H120" s="5"/>
    </row>
    <row r="121" spans="4:8" x14ac:dyDescent="0.2">
      <c r="D121" s="5"/>
      <c r="E121" s="5"/>
      <c r="F121" s="5"/>
      <c r="G121" s="5"/>
      <c r="H121" s="5"/>
    </row>
    <row r="122" spans="4:8" x14ac:dyDescent="0.2">
      <c r="D122" s="5"/>
      <c r="E122" s="5"/>
      <c r="F122" s="5"/>
      <c r="G122" s="5"/>
      <c r="H122" s="5"/>
    </row>
    <row r="123" spans="4:8" x14ac:dyDescent="0.2">
      <c r="D123" s="5"/>
      <c r="E123" s="5"/>
      <c r="F123" s="5"/>
      <c r="G123" s="5"/>
      <c r="H123" s="5"/>
    </row>
    <row r="124" spans="4:8" x14ac:dyDescent="0.2">
      <c r="D124" s="5"/>
      <c r="E124" s="5"/>
      <c r="F124" s="5"/>
      <c r="G124" s="5"/>
      <c r="H124" s="5"/>
    </row>
    <row r="125" spans="4:8" x14ac:dyDescent="0.2">
      <c r="D125" s="5"/>
      <c r="E125" s="5"/>
      <c r="F125" s="5"/>
      <c r="G125" s="5"/>
      <c r="H125" s="5"/>
    </row>
    <row r="126" spans="4:8" x14ac:dyDescent="0.2">
      <c r="D126" s="5"/>
      <c r="E126" s="5"/>
      <c r="F126" s="5"/>
      <c r="G126" s="5"/>
      <c r="H126" s="5"/>
    </row>
    <row r="127" spans="4:8" x14ac:dyDescent="0.2">
      <c r="D127" s="5"/>
      <c r="E127" s="5"/>
      <c r="F127" s="5"/>
      <c r="G127" s="5"/>
      <c r="H127" s="5"/>
    </row>
    <row r="128" spans="4:8" x14ac:dyDescent="0.2">
      <c r="D128" s="5"/>
      <c r="E128" s="5"/>
      <c r="F128" s="5"/>
      <c r="G128" s="5"/>
      <c r="H128" s="5"/>
    </row>
    <row r="129" spans="4:8" x14ac:dyDescent="0.2">
      <c r="D129" s="5"/>
      <c r="E129" s="5"/>
      <c r="F129" s="5"/>
      <c r="G129" s="5"/>
      <c r="H129" s="5"/>
    </row>
    <row r="130" spans="4:8" x14ac:dyDescent="0.2">
      <c r="D130" s="5"/>
      <c r="E130" s="5"/>
      <c r="F130" s="5"/>
      <c r="G130" s="5"/>
      <c r="H130" s="5"/>
    </row>
    <row r="131" spans="4:8" x14ac:dyDescent="0.2">
      <c r="D131" s="5"/>
      <c r="E131" s="5"/>
      <c r="F131" s="5"/>
      <c r="G131" s="5"/>
      <c r="H131" s="5"/>
    </row>
    <row r="132" spans="4:8" x14ac:dyDescent="0.2">
      <c r="D132" s="5"/>
      <c r="E132" s="5"/>
      <c r="F132" s="5"/>
      <c r="G132" s="5"/>
      <c r="H132" s="5"/>
    </row>
    <row r="133" spans="4:8" x14ac:dyDescent="0.2">
      <c r="D133" s="5"/>
      <c r="E133" s="5"/>
      <c r="F133" s="5"/>
      <c r="G133" s="5"/>
      <c r="H133" s="5"/>
    </row>
    <row r="134" spans="4:8" x14ac:dyDescent="0.2">
      <c r="D134" s="5"/>
      <c r="E134" s="5"/>
      <c r="F134" s="5"/>
      <c r="G134" s="5"/>
      <c r="H134" s="5"/>
    </row>
    <row r="135" spans="4:8" x14ac:dyDescent="0.2">
      <c r="D135" s="5"/>
      <c r="E135" s="5"/>
      <c r="F135" s="5"/>
      <c r="G135" s="5"/>
      <c r="H135" s="5"/>
    </row>
    <row r="136" spans="4:8" x14ac:dyDescent="0.2">
      <c r="D136" s="5"/>
      <c r="E136" s="5"/>
      <c r="F136" s="5"/>
      <c r="G136" s="5"/>
      <c r="H136" s="5"/>
    </row>
    <row r="137" spans="4:8" x14ac:dyDescent="0.2">
      <c r="D137" s="5"/>
      <c r="E137" s="5"/>
      <c r="F137" s="5"/>
      <c r="G137" s="5"/>
      <c r="H137" s="5"/>
    </row>
    <row r="138" spans="4:8" x14ac:dyDescent="0.2">
      <c r="D138" s="5"/>
      <c r="E138" s="5"/>
      <c r="F138" s="5"/>
      <c r="G138" s="5"/>
      <c r="H138" s="5"/>
    </row>
    <row r="139" spans="4:8" x14ac:dyDescent="0.2">
      <c r="D139" s="5"/>
      <c r="E139" s="5"/>
      <c r="F139" s="5"/>
      <c r="G139" s="5"/>
      <c r="H139" s="5"/>
    </row>
    <row r="140" spans="4:8" x14ac:dyDescent="0.2">
      <c r="D140" s="5"/>
      <c r="E140" s="5"/>
      <c r="F140" s="5"/>
      <c r="G140" s="5"/>
      <c r="H140" s="5"/>
    </row>
    <row r="141" spans="4:8" x14ac:dyDescent="0.2">
      <c r="D141" s="5"/>
      <c r="E141" s="5"/>
      <c r="F141" s="5"/>
      <c r="G141" s="5"/>
      <c r="H141" s="5"/>
    </row>
    <row r="142" spans="4:8" x14ac:dyDescent="0.2">
      <c r="D142" s="5"/>
      <c r="E142" s="5"/>
      <c r="F142" s="5"/>
      <c r="G142" s="5"/>
      <c r="H142" s="5"/>
    </row>
    <row r="143" spans="4:8" x14ac:dyDescent="0.2">
      <c r="D143" s="5"/>
      <c r="E143" s="5"/>
      <c r="F143" s="5"/>
      <c r="G143" s="5"/>
      <c r="H143" s="5"/>
    </row>
    <row r="144" spans="4:8" x14ac:dyDescent="0.2">
      <c r="D144" s="5"/>
      <c r="E144" s="5"/>
      <c r="F144" s="5"/>
      <c r="G144" s="5"/>
      <c r="H144" s="5"/>
    </row>
    <row r="145" spans="4:8" x14ac:dyDescent="0.2">
      <c r="D145" s="5"/>
      <c r="E145" s="5"/>
      <c r="F145" s="5"/>
      <c r="G145" s="5"/>
      <c r="H145" s="5"/>
    </row>
    <row r="146" spans="4:8" x14ac:dyDescent="0.2">
      <c r="D146" s="5"/>
      <c r="E146" s="5"/>
      <c r="F146" s="5"/>
      <c r="G146" s="5"/>
      <c r="H146" s="5"/>
    </row>
    <row r="147" spans="4:8" x14ac:dyDescent="0.2">
      <c r="D147" s="5"/>
      <c r="E147" s="5"/>
      <c r="F147" s="5"/>
      <c r="G147" s="5"/>
      <c r="H147" s="5"/>
    </row>
    <row r="148" spans="4:8" x14ac:dyDescent="0.2">
      <c r="D148" s="5"/>
      <c r="E148" s="5"/>
      <c r="F148" s="5"/>
      <c r="G148" s="5"/>
      <c r="H148" s="5"/>
    </row>
    <row r="149" spans="4:8" x14ac:dyDescent="0.2">
      <c r="D149" s="5"/>
      <c r="E149" s="5"/>
      <c r="F149" s="5"/>
      <c r="G149" s="5"/>
      <c r="H149" s="5"/>
    </row>
    <row r="150" spans="4:8" x14ac:dyDescent="0.2">
      <c r="D150" s="5"/>
      <c r="E150" s="5"/>
      <c r="F150" s="5"/>
      <c r="G150" s="5"/>
      <c r="H150" s="5"/>
    </row>
    <row r="151" spans="4:8" x14ac:dyDescent="0.2">
      <c r="D151" s="5"/>
      <c r="E151" s="5"/>
      <c r="F151" s="5"/>
      <c r="G151" s="5"/>
      <c r="H151" s="5"/>
    </row>
    <row r="152" spans="4:8" x14ac:dyDescent="0.2">
      <c r="D152" s="5"/>
      <c r="E152" s="5"/>
      <c r="F152" s="5"/>
      <c r="G152" s="5"/>
      <c r="H152" s="5"/>
    </row>
    <row r="153" spans="4:8" x14ac:dyDescent="0.2">
      <c r="D153" s="5"/>
      <c r="E153" s="5"/>
      <c r="F153" s="5"/>
      <c r="G153" s="5"/>
      <c r="H153" s="5"/>
    </row>
    <row r="154" spans="4:8" x14ac:dyDescent="0.2">
      <c r="D154" s="5"/>
      <c r="E154" s="5"/>
      <c r="F154" s="5"/>
      <c r="G154" s="5"/>
      <c r="H154" s="5"/>
    </row>
    <row r="155" spans="4:8" x14ac:dyDescent="0.2">
      <c r="D155" s="5"/>
      <c r="E155" s="5"/>
      <c r="F155" s="5"/>
      <c r="G155" s="5"/>
      <c r="H155" s="5"/>
    </row>
    <row r="156" spans="4:8" x14ac:dyDescent="0.2">
      <c r="D156" s="5"/>
      <c r="E156" s="5"/>
      <c r="F156" s="5"/>
      <c r="G156" s="5"/>
      <c r="H156" s="5"/>
    </row>
    <row r="157" spans="4:8" x14ac:dyDescent="0.2">
      <c r="D157" s="5"/>
      <c r="E157" s="5"/>
      <c r="F157" s="5"/>
      <c r="G157" s="5"/>
      <c r="H157" s="5"/>
    </row>
    <row r="158" spans="4:8" x14ac:dyDescent="0.2">
      <c r="D158" s="5"/>
      <c r="E158" s="5"/>
      <c r="F158" s="5"/>
      <c r="G158" s="5"/>
      <c r="H158" s="5"/>
    </row>
    <row r="159" spans="4:8" x14ac:dyDescent="0.2">
      <c r="D159" s="5"/>
      <c r="E159" s="5"/>
      <c r="F159" s="5"/>
      <c r="G159" s="5"/>
      <c r="H159" s="5"/>
    </row>
    <row r="160" spans="4:8" x14ac:dyDescent="0.2">
      <c r="D160" s="5"/>
      <c r="E160" s="5"/>
      <c r="F160" s="5"/>
      <c r="G160" s="5"/>
      <c r="H160" s="5"/>
    </row>
    <row r="161" spans="4:8" x14ac:dyDescent="0.2">
      <c r="D161" s="5"/>
      <c r="E161" s="5"/>
      <c r="F161" s="5"/>
      <c r="G161" s="5"/>
      <c r="H161" s="5"/>
    </row>
    <row r="162" spans="4:8" x14ac:dyDescent="0.2">
      <c r="D162" s="5"/>
      <c r="E162" s="5"/>
      <c r="F162" s="5"/>
      <c r="G162" s="5"/>
      <c r="H162" s="5"/>
    </row>
    <row r="163" spans="4:8" x14ac:dyDescent="0.2">
      <c r="D163" s="5"/>
      <c r="E163" s="5"/>
      <c r="F163" s="5"/>
      <c r="G163" s="5"/>
      <c r="H163" s="5"/>
    </row>
    <row r="164" spans="4:8" x14ac:dyDescent="0.2">
      <c r="D164" s="5"/>
      <c r="E164" s="5"/>
      <c r="F164" s="5"/>
      <c r="G164" s="5"/>
      <c r="H164" s="5"/>
    </row>
    <row r="165" spans="4:8" x14ac:dyDescent="0.2">
      <c r="D165" s="5"/>
      <c r="E165" s="5"/>
      <c r="F165" s="5"/>
      <c r="G165" s="5"/>
      <c r="H165" s="5"/>
    </row>
    <row r="166" spans="4:8" x14ac:dyDescent="0.2">
      <c r="D166" s="5"/>
      <c r="E166" s="5"/>
      <c r="F166" s="5"/>
      <c r="G166" s="5"/>
      <c r="H166" s="5"/>
    </row>
    <row r="167" spans="4:8" x14ac:dyDescent="0.2">
      <c r="D167" s="5"/>
      <c r="E167" s="5"/>
      <c r="F167" s="5"/>
      <c r="G167" s="5"/>
      <c r="H167" s="5"/>
    </row>
    <row r="168" spans="4:8" x14ac:dyDescent="0.2">
      <c r="D168" s="5"/>
      <c r="E168" s="5"/>
      <c r="F168" s="5"/>
      <c r="G168" s="5"/>
      <c r="H168" s="5"/>
    </row>
    <row r="169" spans="4:8" x14ac:dyDescent="0.2">
      <c r="D169" s="5"/>
      <c r="E169" s="5"/>
      <c r="F169" s="5"/>
      <c r="G169" s="5"/>
      <c r="H169" s="5"/>
    </row>
    <row r="170" spans="4:8" x14ac:dyDescent="0.2">
      <c r="D170" s="5"/>
      <c r="E170" s="5"/>
      <c r="F170" s="5"/>
      <c r="G170" s="5"/>
      <c r="H170" s="5"/>
    </row>
    <row r="171" spans="4:8" x14ac:dyDescent="0.2">
      <c r="D171" s="5"/>
      <c r="E171" s="5"/>
      <c r="F171" s="5"/>
      <c r="G171" s="5"/>
      <c r="H171" s="5"/>
    </row>
    <row r="172" spans="4:8" x14ac:dyDescent="0.2">
      <c r="D172" s="5"/>
      <c r="E172" s="5"/>
      <c r="F172" s="5"/>
      <c r="G172" s="5"/>
      <c r="H172" s="5"/>
    </row>
    <row r="173" spans="4:8" x14ac:dyDescent="0.2">
      <c r="D173" s="5"/>
      <c r="E173" s="5"/>
      <c r="F173" s="5"/>
      <c r="G173" s="5"/>
      <c r="H173" s="5"/>
    </row>
    <row r="174" spans="4:8" x14ac:dyDescent="0.2">
      <c r="D174" s="5"/>
      <c r="E174" s="5"/>
      <c r="F174" s="5"/>
      <c r="G174" s="5"/>
      <c r="H174" s="5"/>
    </row>
    <row r="175" spans="4:8" x14ac:dyDescent="0.2">
      <c r="D175" s="5"/>
      <c r="E175" s="5"/>
      <c r="F175" s="5"/>
      <c r="G175" s="5"/>
      <c r="H175" s="5"/>
    </row>
    <row r="176" spans="4:8" x14ac:dyDescent="0.2">
      <c r="D176" s="5"/>
      <c r="E176" s="5"/>
      <c r="F176" s="5"/>
      <c r="G176" s="5"/>
      <c r="H176" s="5"/>
    </row>
    <row r="177" spans="4:8" x14ac:dyDescent="0.2">
      <c r="D177" s="5"/>
      <c r="E177" s="5"/>
      <c r="F177" s="5"/>
      <c r="G177" s="5"/>
      <c r="H177" s="5"/>
    </row>
    <row r="178" spans="4:8" x14ac:dyDescent="0.2">
      <c r="D178" s="5"/>
      <c r="E178" s="5"/>
      <c r="F178" s="5"/>
      <c r="G178" s="5"/>
      <c r="H178" s="5"/>
    </row>
    <row r="179" spans="4:8" x14ac:dyDescent="0.2">
      <c r="D179" s="5"/>
      <c r="E179" s="5"/>
      <c r="F179" s="5"/>
      <c r="G179" s="5"/>
      <c r="H179" s="5"/>
    </row>
    <row r="180" spans="4:8" x14ac:dyDescent="0.2">
      <c r="D180" s="5"/>
      <c r="E180" s="5"/>
      <c r="F180" s="5"/>
      <c r="G180" s="5"/>
      <c r="H180" s="5"/>
    </row>
    <row r="181" spans="4:8" x14ac:dyDescent="0.2">
      <c r="D181" s="5"/>
      <c r="E181" s="5"/>
      <c r="F181" s="5"/>
      <c r="G181" s="5"/>
      <c r="H181" s="5"/>
    </row>
    <row r="182" spans="4:8" x14ac:dyDescent="0.2">
      <c r="D182" s="5"/>
      <c r="E182" s="5"/>
      <c r="F182" s="5"/>
      <c r="G182" s="5"/>
      <c r="H182" s="5"/>
    </row>
    <row r="183" spans="4:8" x14ac:dyDescent="0.2">
      <c r="D183" s="5"/>
      <c r="E183" s="5"/>
      <c r="F183" s="5"/>
      <c r="G183" s="5"/>
      <c r="H183" s="5"/>
    </row>
    <row r="184" spans="4:8" x14ac:dyDescent="0.2">
      <c r="D184" s="5"/>
      <c r="E184" s="5"/>
      <c r="F184" s="5"/>
      <c r="G184" s="5"/>
      <c r="H184" s="5"/>
    </row>
    <row r="185" spans="4:8" x14ac:dyDescent="0.2">
      <c r="D185" s="5"/>
      <c r="E185" s="5"/>
      <c r="F185" s="5"/>
      <c r="G185" s="5"/>
      <c r="H185" s="5"/>
    </row>
    <row r="186" spans="4:8" x14ac:dyDescent="0.2">
      <c r="D186" s="5"/>
      <c r="E186" s="5"/>
      <c r="F186" s="5"/>
      <c r="G186" s="5"/>
      <c r="H186" s="5"/>
    </row>
    <row r="187" spans="4:8" x14ac:dyDescent="0.2">
      <c r="D187" s="5"/>
      <c r="E187" s="5"/>
      <c r="F187" s="5"/>
      <c r="G187" s="5"/>
      <c r="H187" s="5"/>
    </row>
    <row r="188" spans="4:8" x14ac:dyDescent="0.2">
      <c r="D188" s="5"/>
      <c r="E188" s="5"/>
      <c r="F188" s="5"/>
      <c r="G188" s="5"/>
      <c r="H188" s="5"/>
    </row>
    <row r="189" spans="4:8" x14ac:dyDescent="0.2">
      <c r="D189" s="5"/>
      <c r="E189" s="5"/>
      <c r="F189" s="5"/>
      <c r="G189" s="5"/>
      <c r="H189" s="5"/>
    </row>
    <row r="190" spans="4:8" x14ac:dyDescent="0.2">
      <c r="D190" s="5"/>
      <c r="E190" s="5"/>
      <c r="F190" s="5"/>
      <c r="G190" s="5"/>
      <c r="H190" s="5"/>
    </row>
    <row r="191" spans="4:8" x14ac:dyDescent="0.2">
      <c r="D191" s="5"/>
      <c r="E191" s="5"/>
      <c r="F191" s="5"/>
      <c r="G191" s="5"/>
      <c r="H191" s="5"/>
    </row>
    <row r="192" spans="4:8" x14ac:dyDescent="0.2">
      <c r="D192" s="5"/>
      <c r="E192" s="5"/>
      <c r="F192" s="5"/>
      <c r="G192" s="5"/>
      <c r="H192" s="5"/>
    </row>
    <row r="193" spans="4:8" x14ac:dyDescent="0.2">
      <c r="D193" s="5"/>
      <c r="E193" s="5"/>
      <c r="F193" s="5"/>
      <c r="G193" s="5"/>
      <c r="H193" s="5"/>
    </row>
    <row r="194" spans="4:8" x14ac:dyDescent="0.2">
      <c r="D194" s="5"/>
      <c r="E194" s="5"/>
      <c r="F194" s="5"/>
      <c r="G194" s="5"/>
      <c r="H194" s="5"/>
    </row>
    <row r="195" spans="4:8" x14ac:dyDescent="0.2">
      <c r="D195" s="5"/>
      <c r="E195" s="5"/>
      <c r="F195" s="5"/>
      <c r="G195" s="5"/>
      <c r="H195" s="5"/>
    </row>
    <row r="196" spans="4:8" x14ac:dyDescent="0.2">
      <c r="D196" s="5"/>
      <c r="E196" s="5"/>
      <c r="F196" s="5"/>
      <c r="G196" s="5"/>
      <c r="H196" s="5"/>
    </row>
    <row r="197" spans="4:8" x14ac:dyDescent="0.2">
      <c r="D197" s="5"/>
      <c r="E197" s="5"/>
      <c r="F197" s="5"/>
      <c r="G197" s="5"/>
      <c r="H197" s="5"/>
    </row>
    <row r="198" spans="4:8" x14ac:dyDescent="0.2">
      <c r="D198" s="5"/>
      <c r="E198" s="5"/>
      <c r="F198" s="5"/>
      <c r="G198" s="5"/>
      <c r="H198" s="5"/>
    </row>
    <row r="199" spans="4:8" x14ac:dyDescent="0.2">
      <c r="D199" s="5"/>
      <c r="E199" s="5"/>
      <c r="F199" s="5"/>
      <c r="G199" s="5"/>
      <c r="H199" s="5"/>
    </row>
    <row r="200" spans="4:8" x14ac:dyDescent="0.2">
      <c r="D200" s="5"/>
      <c r="E200" s="5"/>
      <c r="F200" s="5"/>
      <c r="G200" s="5"/>
      <c r="H200" s="5"/>
    </row>
    <row r="201" spans="4:8" x14ac:dyDescent="0.2">
      <c r="D201" s="5"/>
      <c r="E201" s="5"/>
      <c r="F201" s="5"/>
      <c r="G201" s="5"/>
      <c r="H201" s="5"/>
    </row>
    <row r="202" spans="4:8" x14ac:dyDescent="0.2">
      <c r="D202" s="5"/>
      <c r="E202" s="5"/>
      <c r="F202" s="5"/>
      <c r="G202" s="5"/>
      <c r="H202" s="5"/>
    </row>
    <row r="203" spans="4:8" x14ac:dyDescent="0.2">
      <c r="D203" s="5"/>
      <c r="E203" s="5"/>
      <c r="F203" s="5"/>
      <c r="G203" s="5"/>
      <c r="H203" s="5"/>
    </row>
    <row r="204" spans="4:8" x14ac:dyDescent="0.2">
      <c r="D204" s="5"/>
      <c r="E204" s="5"/>
      <c r="F204" s="5"/>
      <c r="G204" s="5"/>
      <c r="H204" s="5"/>
    </row>
    <row r="205" spans="4:8" x14ac:dyDescent="0.2">
      <c r="D205" s="5"/>
      <c r="E205" s="5"/>
      <c r="F205" s="5"/>
      <c r="G205" s="5"/>
      <c r="H205" s="5"/>
    </row>
    <row r="206" spans="4:8" x14ac:dyDescent="0.2">
      <c r="D206" s="5"/>
      <c r="E206" s="5"/>
      <c r="F206" s="5"/>
      <c r="G206" s="5"/>
      <c r="H206" s="5"/>
    </row>
    <row r="207" spans="4:8" x14ac:dyDescent="0.2">
      <c r="D207" s="5"/>
      <c r="E207" s="5"/>
      <c r="F207" s="5"/>
      <c r="G207" s="5"/>
      <c r="H207" s="5"/>
    </row>
    <row r="208" spans="4:8" x14ac:dyDescent="0.2">
      <c r="D208" s="5"/>
      <c r="E208" s="5"/>
      <c r="F208" s="5"/>
      <c r="G208" s="5"/>
      <c r="H208" s="5"/>
    </row>
    <row r="209" spans="4:8" x14ac:dyDescent="0.2">
      <c r="D209" s="5"/>
      <c r="E209" s="5"/>
      <c r="F209" s="5"/>
      <c r="G209" s="5"/>
      <c r="H209" s="5"/>
    </row>
    <row r="210" spans="4:8" x14ac:dyDescent="0.2">
      <c r="D210" s="5"/>
      <c r="E210" s="5"/>
      <c r="F210" s="5"/>
      <c r="G210" s="5"/>
      <c r="H210" s="5"/>
    </row>
    <row r="211" spans="4:8" x14ac:dyDescent="0.2">
      <c r="D211" s="5"/>
      <c r="E211" s="5"/>
      <c r="F211" s="5"/>
      <c r="G211" s="5"/>
      <c r="H211" s="5"/>
    </row>
    <row r="212" spans="4:8" x14ac:dyDescent="0.2">
      <c r="D212" s="5"/>
      <c r="E212" s="5"/>
      <c r="F212" s="5"/>
      <c r="G212" s="5"/>
      <c r="H212" s="5"/>
    </row>
    <row r="213" spans="4:8" x14ac:dyDescent="0.2">
      <c r="D213" s="5"/>
      <c r="E213" s="5"/>
      <c r="F213" s="5"/>
      <c r="G213" s="5"/>
      <c r="H213" s="5"/>
    </row>
    <row r="214" spans="4:8" x14ac:dyDescent="0.2">
      <c r="D214" s="5"/>
      <c r="E214" s="5"/>
      <c r="F214" s="5"/>
      <c r="G214" s="5"/>
      <c r="H214" s="5"/>
    </row>
    <row r="215" spans="4:8" x14ac:dyDescent="0.2">
      <c r="D215" s="5"/>
      <c r="E215" s="5"/>
      <c r="F215" s="5"/>
      <c r="G215" s="5"/>
      <c r="H215" s="5"/>
    </row>
    <row r="216" spans="4:8" x14ac:dyDescent="0.2">
      <c r="D216" s="5"/>
      <c r="E216" s="5"/>
      <c r="F216" s="5"/>
      <c r="G216" s="5"/>
      <c r="H216" s="5"/>
    </row>
    <row r="217" spans="4:8" x14ac:dyDescent="0.2">
      <c r="D217" s="5"/>
      <c r="E217" s="5"/>
      <c r="F217" s="5"/>
      <c r="G217" s="5"/>
      <c r="H217" s="5"/>
    </row>
    <row r="218" spans="4:8" x14ac:dyDescent="0.2">
      <c r="D218" s="5"/>
      <c r="E218" s="5"/>
      <c r="F218" s="5"/>
      <c r="G218" s="5"/>
      <c r="H218" s="5"/>
    </row>
    <row r="219" spans="4:8" x14ac:dyDescent="0.2">
      <c r="D219" s="5"/>
      <c r="E219" s="5"/>
      <c r="F219" s="5"/>
      <c r="G219" s="5"/>
      <c r="H219" s="5"/>
    </row>
    <row r="220" spans="4:8" x14ac:dyDescent="0.2">
      <c r="D220" s="5"/>
      <c r="E220" s="5"/>
      <c r="F220" s="5"/>
      <c r="G220" s="5"/>
      <c r="H220" s="5"/>
    </row>
    <row r="221" spans="4:8" x14ac:dyDescent="0.2">
      <c r="D221" s="5"/>
      <c r="E221" s="5"/>
      <c r="F221" s="5"/>
      <c r="G221" s="5"/>
      <c r="H221" s="5"/>
    </row>
    <row r="222" spans="4:8" x14ac:dyDescent="0.2">
      <c r="D222" s="5"/>
      <c r="E222" s="5"/>
      <c r="F222" s="5"/>
      <c r="G222" s="5"/>
      <c r="H222" s="5"/>
    </row>
    <row r="223" spans="4:8" x14ac:dyDescent="0.2">
      <c r="D223" s="5"/>
      <c r="E223" s="5"/>
      <c r="F223" s="5"/>
      <c r="G223" s="5"/>
      <c r="H223" s="5"/>
    </row>
    <row r="224" spans="4:8" x14ac:dyDescent="0.2">
      <c r="D224" s="5"/>
      <c r="E224" s="5"/>
      <c r="F224" s="5"/>
      <c r="G224" s="5"/>
      <c r="H224" s="5"/>
    </row>
    <row r="225" spans="4:8" x14ac:dyDescent="0.2">
      <c r="D225" s="5"/>
      <c r="E225" s="5"/>
      <c r="F225" s="5"/>
      <c r="G225" s="5"/>
      <c r="H225" s="5"/>
    </row>
    <row r="226" spans="4:8" x14ac:dyDescent="0.2">
      <c r="D226" s="5"/>
      <c r="E226" s="5"/>
      <c r="F226" s="5"/>
      <c r="G226" s="5"/>
      <c r="H226" s="5"/>
    </row>
    <row r="227" spans="4:8" x14ac:dyDescent="0.2">
      <c r="D227" s="5"/>
      <c r="E227" s="5"/>
      <c r="F227" s="5"/>
      <c r="G227" s="5"/>
      <c r="H227" s="5"/>
    </row>
    <row r="228" spans="4:8" x14ac:dyDescent="0.2">
      <c r="D228" s="5"/>
      <c r="E228" s="5"/>
      <c r="F228" s="5"/>
      <c r="G228" s="5"/>
      <c r="H228" s="5"/>
    </row>
    <row r="229" spans="4:8" x14ac:dyDescent="0.2">
      <c r="D229" s="5"/>
      <c r="E229" s="5"/>
      <c r="F229" s="5"/>
      <c r="G229" s="5"/>
      <c r="H229" s="5"/>
    </row>
    <row r="230" spans="4:8" x14ac:dyDescent="0.2">
      <c r="D230" s="5"/>
      <c r="E230" s="5"/>
      <c r="F230" s="5"/>
      <c r="G230" s="5"/>
      <c r="H230" s="5"/>
    </row>
    <row r="231" spans="4:8" x14ac:dyDescent="0.2">
      <c r="D231" s="5"/>
      <c r="E231" s="5"/>
      <c r="F231" s="5"/>
      <c r="G231" s="5"/>
      <c r="H231" s="5"/>
    </row>
    <row r="232" spans="4:8" x14ac:dyDescent="0.2">
      <c r="D232" s="5"/>
      <c r="E232" s="5"/>
      <c r="F232" s="5"/>
      <c r="G232" s="5"/>
      <c r="H232" s="5"/>
    </row>
    <row r="233" spans="4:8" x14ac:dyDescent="0.2">
      <c r="D233" s="5"/>
      <c r="E233" s="5"/>
      <c r="F233" s="5"/>
      <c r="G233" s="5"/>
      <c r="H233" s="5"/>
    </row>
    <row r="234" spans="4:8" x14ac:dyDescent="0.2">
      <c r="D234" s="5"/>
      <c r="E234" s="5"/>
      <c r="F234" s="5"/>
      <c r="G234" s="5"/>
      <c r="H234" s="5"/>
    </row>
    <row r="235" spans="4:8" x14ac:dyDescent="0.2">
      <c r="D235" s="5"/>
      <c r="E235" s="5"/>
      <c r="F235" s="5"/>
      <c r="G235" s="5"/>
      <c r="H235" s="5"/>
    </row>
    <row r="236" spans="4:8" x14ac:dyDescent="0.2">
      <c r="D236" s="5"/>
      <c r="E236" s="5"/>
      <c r="F236" s="5"/>
      <c r="G236" s="5"/>
      <c r="H236" s="5"/>
    </row>
    <row r="237" spans="4:8" x14ac:dyDescent="0.2">
      <c r="D237" s="5"/>
      <c r="E237" s="5"/>
      <c r="F237" s="5"/>
      <c r="G237" s="5"/>
      <c r="H237" s="5"/>
    </row>
    <row r="238" spans="4:8" x14ac:dyDescent="0.2">
      <c r="D238" s="5"/>
      <c r="E238" s="5"/>
      <c r="F238" s="5"/>
      <c r="G238" s="5"/>
      <c r="H238" s="5"/>
    </row>
    <row r="239" spans="4:8" x14ac:dyDescent="0.2">
      <c r="D239" s="5"/>
      <c r="E239" s="5"/>
      <c r="F239" s="5"/>
      <c r="G239" s="5"/>
      <c r="H239" s="5"/>
    </row>
    <row r="240" spans="4:8" x14ac:dyDescent="0.2">
      <c r="D240" s="5"/>
      <c r="E240" s="5"/>
      <c r="F240" s="5"/>
      <c r="G240" s="5"/>
      <c r="H240" s="5"/>
    </row>
    <row r="241" spans="4:8" x14ac:dyDescent="0.2">
      <c r="D241" s="5"/>
      <c r="E241" s="5"/>
      <c r="F241" s="5"/>
      <c r="G241" s="5"/>
      <c r="H241" s="5"/>
    </row>
    <row r="242" spans="4:8" x14ac:dyDescent="0.2">
      <c r="D242" s="5"/>
      <c r="E242" s="5"/>
      <c r="F242" s="5"/>
      <c r="G242" s="5"/>
      <c r="H242" s="5"/>
    </row>
    <row r="243" spans="4:8" x14ac:dyDescent="0.2">
      <c r="D243" s="5"/>
      <c r="E243" s="5"/>
      <c r="F243" s="5"/>
      <c r="G243" s="5"/>
      <c r="H243" s="5"/>
    </row>
    <row r="244" spans="4:8" x14ac:dyDescent="0.2">
      <c r="D244" s="5"/>
      <c r="E244" s="5"/>
      <c r="F244" s="5"/>
      <c r="G244" s="5"/>
      <c r="H244" s="5"/>
    </row>
    <row r="245" spans="4:8" x14ac:dyDescent="0.2">
      <c r="D245" s="5"/>
      <c r="E245" s="5"/>
      <c r="F245" s="5"/>
      <c r="G245" s="5"/>
      <c r="H245" s="5"/>
    </row>
    <row r="246" spans="4:8" x14ac:dyDescent="0.2">
      <c r="D246" s="5"/>
      <c r="E246" s="5"/>
      <c r="F246" s="5"/>
      <c r="G246" s="5"/>
      <c r="H246" s="5"/>
    </row>
    <row r="247" spans="4:8" x14ac:dyDescent="0.2">
      <c r="D247" s="5"/>
      <c r="E247" s="5"/>
      <c r="F247" s="5"/>
      <c r="G247" s="5"/>
      <c r="H247" s="5"/>
    </row>
    <row r="248" spans="4:8" x14ac:dyDescent="0.2">
      <c r="D248" s="5"/>
      <c r="E248" s="5"/>
      <c r="F248" s="5"/>
      <c r="G248" s="5"/>
      <c r="H248" s="5"/>
    </row>
    <row r="249" spans="4:8" x14ac:dyDescent="0.2">
      <c r="D249" s="5"/>
      <c r="E249" s="5"/>
      <c r="F249" s="5"/>
      <c r="G249" s="5"/>
      <c r="H249" s="5"/>
    </row>
    <row r="250" spans="4:8" x14ac:dyDescent="0.2">
      <c r="D250" s="5"/>
      <c r="E250" s="5"/>
      <c r="F250" s="5"/>
      <c r="G250" s="5"/>
      <c r="H250" s="5"/>
    </row>
    <row r="251" spans="4:8" x14ac:dyDescent="0.2">
      <c r="D251" s="5"/>
      <c r="E251" s="5"/>
      <c r="F251" s="5"/>
      <c r="G251" s="5"/>
      <c r="H251" s="5"/>
    </row>
    <row r="252" spans="4:8" x14ac:dyDescent="0.2">
      <c r="D252" s="5"/>
      <c r="E252" s="5"/>
      <c r="F252" s="5"/>
      <c r="G252" s="5"/>
      <c r="H252" s="5"/>
    </row>
    <row r="253" spans="4:8" x14ac:dyDescent="0.2">
      <c r="D253" s="5"/>
      <c r="E253" s="5"/>
      <c r="F253" s="5"/>
      <c r="G253" s="5"/>
      <c r="H253" s="5"/>
    </row>
    <row r="254" spans="4:8" x14ac:dyDescent="0.2">
      <c r="D254" s="5"/>
      <c r="E254" s="5"/>
      <c r="F254" s="5"/>
      <c r="G254" s="5"/>
      <c r="H254" s="5"/>
    </row>
    <row r="255" spans="4:8" x14ac:dyDescent="0.2">
      <c r="D255" s="5"/>
      <c r="E255" s="5"/>
      <c r="F255" s="5"/>
      <c r="G255" s="5"/>
      <c r="H255" s="5"/>
    </row>
    <row r="256" spans="4:8" x14ac:dyDescent="0.2">
      <c r="D256" s="5"/>
      <c r="E256" s="5"/>
      <c r="F256" s="5"/>
      <c r="G256" s="5"/>
      <c r="H256" s="5"/>
    </row>
    <row r="257" spans="4:8" x14ac:dyDescent="0.2">
      <c r="D257" s="5"/>
      <c r="E257" s="5"/>
      <c r="F257" s="5"/>
      <c r="G257" s="5"/>
      <c r="H257" s="5"/>
    </row>
    <row r="258" spans="4:8" x14ac:dyDescent="0.2">
      <c r="D258" s="5"/>
      <c r="E258" s="5"/>
      <c r="F258" s="5"/>
      <c r="G258" s="5"/>
      <c r="H258" s="5"/>
    </row>
    <row r="259" spans="4:8" x14ac:dyDescent="0.2">
      <c r="D259" s="5"/>
      <c r="E259" s="5"/>
      <c r="F259" s="5"/>
      <c r="G259" s="5"/>
      <c r="H259" s="5"/>
    </row>
    <row r="260" spans="4:8" x14ac:dyDescent="0.2">
      <c r="D260" s="5"/>
      <c r="E260" s="5"/>
      <c r="F260" s="5"/>
      <c r="G260" s="5"/>
      <c r="H260" s="5"/>
    </row>
    <row r="261" spans="4:8" x14ac:dyDescent="0.2">
      <c r="D261" s="5"/>
      <c r="E261" s="5"/>
      <c r="F261" s="5"/>
      <c r="G261" s="5"/>
      <c r="H261" s="5"/>
    </row>
    <row r="262" spans="4:8" x14ac:dyDescent="0.2">
      <c r="D262" s="5"/>
      <c r="E262" s="5"/>
      <c r="F262" s="5"/>
      <c r="G262" s="5"/>
      <c r="H262" s="5"/>
    </row>
    <row r="263" spans="4:8" x14ac:dyDescent="0.2">
      <c r="D263" s="5"/>
      <c r="E263" s="5"/>
      <c r="F263" s="5"/>
      <c r="G263" s="5"/>
      <c r="H263" s="5"/>
    </row>
    <row r="264" spans="4:8" x14ac:dyDescent="0.2">
      <c r="D264" s="5"/>
      <c r="E264" s="5"/>
      <c r="F264" s="5"/>
      <c r="G264" s="5"/>
      <c r="H264" s="5"/>
    </row>
    <row r="265" spans="4:8" x14ac:dyDescent="0.2">
      <c r="D265" s="5"/>
      <c r="E265" s="5"/>
      <c r="F265" s="5"/>
      <c r="G265" s="5"/>
      <c r="H265" s="5"/>
    </row>
    <row r="266" spans="4:8" x14ac:dyDescent="0.2">
      <c r="D266" s="5"/>
      <c r="E266" s="5"/>
      <c r="F266" s="5"/>
      <c r="G266" s="5"/>
      <c r="H266" s="5"/>
    </row>
    <row r="267" spans="4:8" x14ac:dyDescent="0.2">
      <c r="D267" s="5"/>
      <c r="E267" s="5"/>
      <c r="F267" s="5"/>
      <c r="G267" s="5"/>
      <c r="H267" s="5"/>
    </row>
    <row r="268" spans="4:8" x14ac:dyDescent="0.2">
      <c r="D268" s="5"/>
      <c r="E268" s="5"/>
      <c r="F268" s="5"/>
      <c r="G268" s="5"/>
      <c r="H268" s="5"/>
    </row>
    <row r="269" spans="4:8" x14ac:dyDescent="0.2">
      <c r="D269" s="5"/>
      <c r="E269" s="5"/>
      <c r="F269" s="5"/>
      <c r="G269" s="5"/>
      <c r="H269" s="5"/>
    </row>
    <row r="270" spans="4:8" x14ac:dyDescent="0.2">
      <c r="D270" s="5"/>
      <c r="E270" s="5"/>
      <c r="F270" s="5"/>
      <c r="G270" s="5"/>
      <c r="H270" s="5"/>
    </row>
    <row r="271" spans="4:8" x14ac:dyDescent="0.2">
      <c r="D271" s="5"/>
      <c r="E271" s="5"/>
      <c r="F271" s="5"/>
      <c r="G271" s="5"/>
      <c r="H271" s="5"/>
    </row>
    <row r="272" spans="4:8" x14ac:dyDescent="0.2">
      <c r="D272" s="5"/>
      <c r="E272" s="5"/>
      <c r="F272" s="5"/>
      <c r="G272" s="5"/>
      <c r="H272" s="5"/>
    </row>
    <row r="273" spans="4:8" x14ac:dyDescent="0.2">
      <c r="D273" s="5"/>
      <c r="E273" s="5"/>
      <c r="F273" s="5"/>
      <c r="G273" s="5"/>
      <c r="H273" s="5"/>
    </row>
    <row r="274" spans="4:8" x14ac:dyDescent="0.2">
      <c r="D274" s="5"/>
      <c r="E274" s="5"/>
      <c r="F274" s="5"/>
      <c r="G274" s="5"/>
      <c r="H274" s="5"/>
    </row>
    <row r="275" spans="4:8" x14ac:dyDescent="0.2">
      <c r="D275" s="5"/>
      <c r="E275" s="5"/>
      <c r="F275" s="5"/>
      <c r="G275" s="5"/>
      <c r="H275" s="5"/>
    </row>
    <row r="276" spans="4:8" x14ac:dyDescent="0.2">
      <c r="D276" s="5"/>
      <c r="E276" s="5"/>
      <c r="F276" s="5"/>
      <c r="G276" s="5"/>
      <c r="H276" s="5"/>
    </row>
    <row r="277" spans="4:8" x14ac:dyDescent="0.2">
      <c r="D277" s="5"/>
      <c r="E277" s="5"/>
      <c r="F277" s="5"/>
      <c r="G277" s="5"/>
      <c r="H277" s="5"/>
    </row>
    <row r="278" spans="4:8" x14ac:dyDescent="0.2">
      <c r="D278" s="5"/>
      <c r="E278" s="5"/>
      <c r="F278" s="5"/>
      <c r="G278" s="5"/>
      <c r="H278" s="5"/>
    </row>
    <row r="279" spans="4:8" x14ac:dyDescent="0.2">
      <c r="D279" s="5"/>
      <c r="E279" s="5"/>
      <c r="F279" s="5"/>
      <c r="G279" s="5"/>
      <c r="H279" s="5"/>
    </row>
    <row r="280" spans="4:8" x14ac:dyDescent="0.2">
      <c r="D280" s="5"/>
      <c r="E280" s="5"/>
      <c r="F280" s="5"/>
      <c r="G280" s="5"/>
      <c r="H280" s="5"/>
    </row>
    <row r="281" spans="4:8" x14ac:dyDescent="0.2">
      <c r="D281" s="5"/>
      <c r="E281" s="5"/>
      <c r="F281" s="5"/>
      <c r="G281" s="5"/>
      <c r="H281" s="5"/>
    </row>
    <row r="282" spans="4:8" x14ac:dyDescent="0.2">
      <c r="D282" s="5"/>
      <c r="E282" s="5"/>
      <c r="F282" s="5"/>
      <c r="G282" s="5"/>
      <c r="H282" s="5"/>
    </row>
    <row r="283" spans="4:8" x14ac:dyDescent="0.2">
      <c r="D283" s="5"/>
      <c r="E283" s="5"/>
      <c r="F283" s="5"/>
      <c r="G283" s="5"/>
      <c r="H283" s="5"/>
    </row>
    <row r="284" spans="4:8" x14ac:dyDescent="0.2">
      <c r="D284" s="5"/>
      <c r="E284" s="5"/>
      <c r="F284" s="5"/>
      <c r="G284" s="5"/>
      <c r="H284" s="5"/>
    </row>
    <row r="285" spans="4:8" x14ac:dyDescent="0.2">
      <c r="D285" s="5"/>
      <c r="E285" s="5"/>
      <c r="F285" s="5"/>
      <c r="G285" s="5"/>
      <c r="H285" s="5"/>
    </row>
    <row r="286" spans="4:8" x14ac:dyDescent="0.2">
      <c r="D286" s="5"/>
      <c r="E286" s="5"/>
      <c r="F286" s="5"/>
      <c r="G286" s="5"/>
      <c r="H286" s="5"/>
    </row>
    <row r="287" spans="4:8" x14ac:dyDescent="0.2">
      <c r="D287" s="5"/>
      <c r="E287" s="5"/>
      <c r="F287" s="5"/>
      <c r="G287" s="5"/>
      <c r="H287" s="5"/>
    </row>
    <row r="288" spans="4:8" x14ac:dyDescent="0.2">
      <c r="D288" s="5"/>
      <c r="E288" s="5"/>
      <c r="F288" s="5"/>
      <c r="G288" s="5"/>
      <c r="H288" s="5"/>
    </row>
    <row r="289" spans="4:8" x14ac:dyDescent="0.2">
      <c r="D289" s="5"/>
      <c r="E289" s="5"/>
      <c r="F289" s="5"/>
      <c r="G289" s="5"/>
      <c r="H289" s="5"/>
    </row>
    <row r="290" spans="4:8" x14ac:dyDescent="0.2">
      <c r="D290" s="5"/>
      <c r="E290" s="5"/>
      <c r="F290" s="5"/>
      <c r="G290" s="5"/>
      <c r="H290" s="5"/>
    </row>
    <row r="291" spans="4:8" x14ac:dyDescent="0.2">
      <c r="D291" s="5"/>
      <c r="E291" s="5"/>
      <c r="F291" s="5"/>
      <c r="G291" s="5"/>
      <c r="H291" s="5"/>
    </row>
    <row r="292" spans="4:8" x14ac:dyDescent="0.2">
      <c r="D292" s="5"/>
      <c r="E292" s="5"/>
      <c r="F292" s="5"/>
      <c r="G292" s="5"/>
      <c r="H292" s="5"/>
    </row>
    <row r="293" spans="4:8" x14ac:dyDescent="0.2">
      <c r="D293" s="5"/>
      <c r="E293" s="5"/>
      <c r="F293" s="5"/>
      <c r="G293" s="5"/>
      <c r="H293" s="5"/>
    </row>
    <row r="294" spans="4:8" x14ac:dyDescent="0.2">
      <c r="D294" s="5"/>
      <c r="E294" s="5"/>
      <c r="F294" s="5"/>
      <c r="G294" s="5"/>
      <c r="H294" s="5"/>
    </row>
    <row r="295" spans="4:8" x14ac:dyDescent="0.2">
      <c r="D295" s="5"/>
      <c r="E295" s="5"/>
      <c r="F295" s="5"/>
      <c r="G295" s="5"/>
      <c r="H295" s="5"/>
    </row>
    <row r="296" spans="4:8" x14ac:dyDescent="0.2">
      <c r="D296" s="5"/>
      <c r="E296" s="5"/>
      <c r="F296" s="5"/>
      <c r="G296" s="5"/>
      <c r="H296" s="5"/>
    </row>
    <row r="297" spans="4:8" x14ac:dyDescent="0.2">
      <c r="D297" s="5"/>
      <c r="E297" s="5"/>
      <c r="F297" s="5"/>
      <c r="G297" s="5"/>
      <c r="H297" s="5"/>
    </row>
    <row r="298" spans="4:8" x14ac:dyDescent="0.2">
      <c r="D298" s="5"/>
      <c r="E298" s="5"/>
      <c r="F298" s="5"/>
      <c r="G298" s="5"/>
      <c r="H298" s="5"/>
    </row>
    <row r="299" spans="4:8" x14ac:dyDescent="0.2">
      <c r="D299" s="5"/>
      <c r="E299" s="5"/>
      <c r="F299" s="5"/>
      <c r="G299" s="5"/>
      <c r="H299" s="5"/>
    </row>
    <row r="300" spans="4:8" x14ac:dyDescent="0.2">
      <c r="D300" s="5"/>
      <c r="E300" s="5"/>
      <c r="F300" s="5"/>
      <c r="G300" s="5"/>
      <c r="H300" s="5"/>
    </row>
    <row r="301" spans="4:8" x14ac:dyDescent="0.2">
      <c r="D301" s="5"/>
      <c r="E301" s="5"/>
      <c r="F301" s="5"/>
      <c r="G301" s="5"/>
      <c r="H301" s="5"/>
    </row>
    <row r="302" spans="4:8" x14ac:dyDescent="0.2">
      <c r="D302" s="5"/>
      <c r="E302" s="5"/>
      <c r="F302" s="5"/>
      <c r="G302" s="5"/>
      <c r="H302" s="5"/>
    </row>
    <row r="303" spans="4:8" x14ac:dyDescent="0.2">
      <c r="D303" s="5"/>
      <c r="E303" s="5"/>
      <c r="F303" s="5"/>
      <c r="G303" s="5"/>
      <c r="H303" s="5"/>
    </row>
    <row r="304" spans="4:8" x14ac:dyDescent="0.2">
      <c r="D304" s="5"/>
      <c r="E304" s="5"/>
      <c r="F304" s="5"/>
      <c r="G304" s="5"/>
      <c r="H304" s="5"/>
    </row>
    <row r="305" spans="4:8" x14ac:dyDescent="0.2">
      <c r="D305" s="5"/>
      <c r="E305" s="5"/>
      <c r="F305" s="5"/>
      <c r="G305" s="5"/>
      <c r="H305" s="5"/>
    </row>
    <row r="306" spans="4:8" x14ac:dyDescent="0.2">
      <c r="D306" s="5"/>
      <c r="E306" s="5"/>
      <c r="F306" s="5"/>
      <c r="G306" s="5"/>
      <c r="H306" s="5"/>
    </row>
  </sheetData>
  <mergeCells count="23">
    <mergeCell ref="B18:C18"/>
    <mergeCell ref="D5:E5"/>
    <mergeCell ref="J6:J7"/>
    <mergeCell ref="A8:C8"/>
    <mergeCell ref="B9:C9"/>
    <mergeCell ref="B10:C10"/>
    <mergeCell ref="B13:C13"/>
    <mergeCell ref="A33:C33"/>
    <mergeCell ref="A35:C35"/>
    <mergeCell ref="B11:C11"/>
    <mergeCell ref="B12:C12"/>
    <mergeCell ref="B22:C22"/>
    <mergeCell ref="B23:C23"/>
    <mergeCell ref="B24:C24"/>
    <mergeCell ref="B25:C25"/>
    <mergeCell ref="B26:C26"/>
    <mergeCell ref="B27:C27"/>
    <mergeCell ref="A29:C29"/>
    <mergeCell ref="A31:C31"/>
    <mergeCell ref="B14:C14"/>
    <mergeCell ref="B15:C15"/>
    <mergeCell ref="B16:C16"/>
    <mergeCell ref="B17:C17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T-U</vt:lpstr>
      <vt:lpstr>K</vt:lpstr>
      <vt:lpstr>T-G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Schädler Beat</dc:creator>
  <cp:lastModifiedBy>Schädler Beat</cp:lastModifiedBy>
  <cp:lastPrinted>2019-05-24T05:09:47Z</cp:lastPrinted>
  <dcterms:created xsi:type="dcterms:W3CDTF">2019-02-25T12:33:26Z</dcterms:created>
  <dcterms:modified xsi:type="dcterms:W3CDTF">2019-05-24T05:13:52Z</dcterms:modified>
</cp:coreProperties>
</file>