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9000\9890_Shd_EP_Rheinfelden_Frick_Kt_AG\P100_Projektschluessel\P120_Internes_Kostenmanagement\INGE-Budget\Phase EK\"/>
    </mc:Choice>
  </mc:AlternateContent>
  <bookViews>
    <workbookView xWindow="0" yWindow="0" windowWidth="28800" windowHeight="14325" activeTab="2"/>
  </bookViews>
  <sheets>
    <sheet name="Übersicht" sheetId="1" r:id="rId1"/>
    <sheet name="T-U" sheetId="2" r:id="rId2"/>
    <sheet name="K" sheetId="3" r:id="rId3"/>
    <sheet name="T-G" sheetId="4" r:id="rId4"/>
  </sheets>
  <calcPr calcId="162913"/>
</workbook>
</file>

<file path=xl/calcChain.xml><?xml version="1.0" encoding="utf-8"?>
<calcChain xmlns="http://schemas.openxmlformats.org/spreadsheetml/2006/main">
  <c r="G29" i="3" l="1"/>
  <c r="H10" i="4" l="1"/>
  <c r="H11" i="4"/>
  <c r="H12" i="4"/>
  <c r="H13" i="4"/>
  <c r="H14" i="4"/>
  <c r="H15" i="4"/>
  <c r="H16" i="4"/>
  <c r="H17" i="4"/>
  <c r="H18" i="4"/>
  <c r="H19" i="4"/>
  <c r="H20" i="4"/>
  <c r="H21" i="4"/>
  <c r="H22" i="4"/>
  <c r="H23" i="4"/>
  <c r="H24" i="4"/>
  <c r="H25" i="4"/>
  <c r="H26" i="4"/>
  <c r="G27" i="4"/>
  <c r="G31" i="4" s="1"/>
  <c r="G35" i="4" s="1"/>
  <c r="F27" i="4"/>
  <c r="F31" i="4" s="1"/>
  <c r="F35" i="4" s="1"/>
  <c r="H29" i="4"/>
  <c r="H9" i="4"/>
  <c r="H27" i="4" l="1"/>
  <c r="E29" i="4" s="1"/>
  <c r="E31" i="4" s="1"/>
  <c r="E35" i="4" s="1"/>
  <c r="F41" i="1"/>
  <c r="G41" i="1"/>
  <c r="H43" i="1"/>
  <c r="E42" i="1"/>
  <c r="D42" i="1"/>
  <c r="H42" i="1" s="1"/>
  <c r="H31" i="4" l="1"/>
  <c r="D29" i="4"/>
  <c r="D31" i="4" s="1"/>
  <c r="D35" i="4" s="1"/>
  <c r="H35" i="4" s="1"/>
  <c r="G11" i="3" l="1"/>
  <c r="F11" i="3"/>
  <c r="F16" i="3"/>
  <c r="G16" i="3"/>
  <c r="F21" i="3"/>
  <c r="G21" i="3"/>
  <c r="F29" i="3"/>
  <c r="F79" i="3"/>
  <c r="G79" i="3"/>
  <c r="F39" i="2"/>
  <c r="G39" i="2"/>
  <c r="H39" i="2"/>
  <c r="I39" i="2"/>
  <c r="J39" i="2" l="1"/>
  <c r="F87" i="3"/>
  <c r="F91" i="3" s="1"/>
  <c r="F95" i="3" s="1"/>
  <c r="G87" i="3"/>
  <c r="G91" i="3" s="1"/>
  <c r="G95" i="3" s="1"/>
  <c r="H29" i="3"/>
  <c r="H79" i="3"/>
  <c r="H9" i="3"/>
  <c r="H27" i="3"/>
  <c r="H21" i="3"/>
  <c r="H16" i="3"/>
  <c r="H11" i="3"/>
  <c r="G64" i="2"/>
  <c r="J64" i="2" s="1"/>
  <c r="H64" i="2"/>
  <c r="I64" i="2"/>
  <c r="F61" i="2"/>
  <c r="J61" i="2" s="1"/>
  <c r="G61" i="2"/>
  <c r="H61" i="2"/>
  <c r="I61" i="2"/>
  <c r="F58" i="2"/>
  <c r="J58" i="2" s="1"/>
  <c r="G58" i="2"/>
  <c r="H58" i="2"/>
  <c r="I58" i="2"/>
  <c r="F55" i="2"/>
  <c r="J55" i="2" s="1"/>
  <c r="G55" i="2"/>
  <c r="H55" i="2"/>
  <c r="I55" i="2"/>
  <c r="F52" i="2"/>
  <c r="J52" i="2" s="1"/>
  <c r="G52" i="2"/>
  <c r="H52" i="2"/>
  <c r="I52" i="2"/>
  <c r="F47" i="2"/>
  <c r="J47" i="2" s="1"/>
  <c r="G47" i="2"/>
  <c r="H47" i="2"/>
  <c r="I47" i="2"/>
  <c r="F42" i="2"/>
  <c r="J42" i="2" s="1"/>
  <c r="G42" i="2"/>
  <c r="H42" i="2"/>
  <c r="I42" i="2"/>
  <c r="F34" i="2"/>
  <c r="J34" i="2" s="1"/>
  <c r="G34" i="2"/>
  <c r="H34" i="2"/>
  <c r="I34" i="2"/>
  <c r="J31" i="2"/>
  <c r="F31" i="2"/>
  <c r="G31" i="2"/>
  <c r="H31" i="2"/>
  <c r="I31" i="2"/>
  <c r="F21" i="2"/>
  <c r="G21" i="2"/>
  <c r="H21" i="2"/>
  <c r="I21" i="2"/>
  <c r="I76" i="2" s="1"/>
  <c r="I80" i="2" s="1"/>
  <c r="I84" i="2" s="1"/>
  <c r="F13" i="2"/>
  <c r="G13" i="2"/>
  <c r="H13" i="2"/>
  <c r="I13" i="2"/>
  <c r="F7" i="2"/>
  <c r="F76" i="2" s="1"/>
  <c r="F80" i="2" s="1"/>
  <c r="F84" i="2" s="1"/>
  <c r="G7" i="2"/>
  <c r="H7" i="2"/>
  <c r="I7" i="2"/>
  <c r="H29" i="1"/>
  <c r="H28" i="1"/>
  <c r="H20" i="1"/>
  <c r="D7" i="1"/>
  <c r="E7" i="1"/>
  <c r="F7" i="1"/>
  <c r="G7" i="1"/>
  <c r="D53" i="1"/>
  <c r="E53" i="1"/>
  <c r="F53" i="1"/>
  <c r="G53" i="1"/>
  <c r="D50" i="1"/>
  <c r="F50" i="1"/>
  <c r="G50" i="1"/>
  <c r="F26" i="1"/>
  <c r="G26" i="1"/>
  <c r="F17" i="1"/>
  <c r="G17" i="1"/>
  <c r="D12" i="1"/>
  <c r="E12" i="1"/>
  <c r="F12" i="1"/>
  <c r="G12" i="1"/>
  <c r="H56" i="1"/>
  <c r="H21" i="1"/>
  <c r="H9" i="1"/>
  <c r="H10" i="1"/>
  <c r="H13" i="1"/>
  <c r="H14" i="1"/>
  <c r="H15" i="1"/>
  <c r="H18" i="1"/>
  <c r="H19" i="1"/>
  <c r="H22" i="1"/>
  <c r="H23" i="1"/>
  <c r="H24" i="1"/>
  <c r="H27" i="1"/>
  <c r="H30" i="1"/>
  <c r="H31" i="1"/>
  <c r="H32" i="1"/>
  <c r="H54" i="1"/>
  <c r="H53" i="1" s="1"/>
  <c r="H8" i="1"/>
  <c r="E17" i="1"/>
  <c r="E36" i="1"/>
  <c r="H36" i="1" s="1"/>
  <c r="E37" i="1"/>
  <c r="H37" i="1" s="1"/>
  <c r="E38" i="1"/>
  <c r="H38" i="1" s="1"/>
  <c r="E35" i="1"/>
  <c r="H35" i="1" s="1"/>
  <c r="D34" i="1"/>
  <c r="H34" i="1" s="1"/>
  <c r="D33" i="1"/>
  <c r="D26" i="1" s="1"/>
  <c r="E51" i="1"/>
  <c r="H51" i="1" s="1"/>
  <c r="H50" i="1" s="1"/>
  <c r="E48" i="1"/>
  <c r="H48" i="1" s="1"/>
  <c r="D46" i="1"/>
  <c r="H46" i="1" s="1"/>
  <c r="D47" i="1"/>
  <c r="H47" i="1" s="1"/>
  <c r="E45" i="1"/>
  <c r="D44" i="1"/>
  <c r="H76" i="2" l="1"/>
  <c r="H80" i="2" s="1"/>
  <c r="H84" i="2" s="1"/>
  <c r="J7" i="2"/>
  <c r="J13" i="2"/>
  <c r="G76" i="2"/>
  <c r="G80" i="2" s="1"/>
  <c r="G84" i="2" s="1"/>
  <c r="H44" i="1"/>
  <c r="D41" i="1"/>
  <c r="H45" i="1"/>
  <c r="E41" i="1"/>
  <c r="H33" i="1"/>
  <c r="H26" i="1" s="1"/>
  <c r="E26" i="1"/>
  <c r="J21" i="2"/>
  <c r="J76" i="2" s="1"/>
  <c r="H87" i="3"/>
  <c r="D17" i="1"/>
  <c r="D60" i="1"/>
  <c r="G60" i="1"/>
  <c r="G64" i="1" s="1"/>
  <c r="E50" i="1"/>
  <c r="F60" i="1"/>
  <c r="F64" i="1" s="1"/>
  <c r="H7" i="1"/>
  <c r="H12" i="1"/>
  <c r="H17" i="1"/>
  <c r="E89" i="3" l="1"/>
  <c r="E95" i="3" s="1"/>
  <c r="D89" i="3"/>
  <c r="D95" i="3" s="1"/>
  <c r="H41" i="1"/>
  <c r="H60" i="1"/>
  <c r="H62" i="1" s="1"/>
  <c r="E60" i="1"/>
  <c r="E78" i="2"/>
  <c r="E80" i="2" s="1"/>
  <c r="E84" i="2" s="1"/>
  <c r="D78" i="2"/>
  <c r="D80" i="2" s="1"/>
  <c r="D84" i="2" s="1"/>
  <c r="J84" i="2" s="1"/>
  <c r="J78" i="2" l="1"/>
  <c r="J80" i="2" s="1"/>
  <c r="H95" i="3"/>
  <c r="H89" i="3"/>
  <c r="H91" i="3" s="1"/>
  <c r="H64" i="1"/>
  <c r="G66" i="1" l="1"/>
  <c r="F66" i="1"/>
  <c r="E62" i="1"/>
  <c r="E64" i="1" s="1"/>
  <c r="E66" i="1" s="1"/>
  <c r="D62" i="1"/>
  <c r="D64" i="1" s="1"/>
  <c r="D66" i="1" s="1"/>
</calcChain>
</file>

<file path=xl/sharedStrings.xml><?xml version="1.0" encoding="utf-8"?>
<sst xmlns="http://schemas.openxmlformats.org/spreadsheetml/2006/main" count="507" uniqueCount="340">
  <si>
    <t>N03 EP Rheinfelden - Frick</t>
  </si>
  <si>
    <t>Kalkulation Budget auf Basis Ingenieurvertrag</t>
  </si>
  <si>
    <t>Kap.</t>
  </si>
  <si>
    <t>U-Kap.</t>
  </si>
  <si>
    <t>Beschrieb</t>
  </si>
  <si>
    <t>AeBo</t>
  </si>
  <si>
    <t>JS</t>
  </si>
  <si>
    <t>Lei</t>
  </si>
  <si>
    <t>Hol</t>
  </si>
  <si>
    <t xml:space="preserve">PL </t>
  </si>
  <si>
    <t>S1</t>
  </si>
  <si>
    <t>Synthesebericht</t>
  </si>
  <si>
    <t>S2</t>
  </si>
  <si>
    <t>Identitätskarte</t>
  </si>
  <si>
    <t>S3</t>
  </si>
  <si>
    <t>Übersichtsplan / Syn. Plan</t>
  </si>
  <si>
    <t>S4</t>
  </si>
  <si>
    <t>Plan der Konzeptherausforderungen</t>
  </si>
  <si>
    <t>S5</t>
  </si>
  <si>
    <t>Inventarobjekt- Genehmigungsplan</t>
  </si>
  <si>
    <t>Vorschlag: als Kapitel im Synthesebericht führen</t>
  </si>
  <si>
    <t>Synthesedossier</t>
  </si>
  <si>
    <t>Dossier T-U</t>
  </si>
  <si>
    <t>In T. B. enthalten</t>
  </si>
  <si>
    <t>Projektauftrag</t>
  </si>
  <si>
    <t>Organisation und  Struktur</t>
  </si>
  <si>
    <t>Technischer Bericht</t>
  </si>
  <si>
    <t>Nutzungsvereinbarung</t>
  </si>
  <si>
    <t>in T. B. enthalten</t>
  </si>
  <si>
    <t>Grobterminplan</t>
  </si>
  <si>
    <t>Kostenschätzung</t>
  </si>
  <si>
    <t>Übersichten</t>
  </si>
  <si>
    <t>Objektverzeichnis K, T/G</t>
  </si>
  <si>
    <t>Genehmigungen</t>
  </si>
  <si>
    <t>Konfliktplan Umwelt</t>
  </si>
  <si>
    <t>Umweltnotiz</t>
  </si>
  <si>
    <t>Verkehrsführung</t>
  </si>
  <si>
    <t>Ereignismanagem. und Sicherheitsk.</t>
  </si>
  <si>
    <t>Unfallgeschehen - Schwerpunkte</t>
  </si>
  <si>
    <t>Verkehrsgutachten</t>
  </si>
  <si>
    <t>Von Verkehrsingenieur</t>
  </si>
  <si>
    <t>Von PV Umwelt (Beihilfe)</t>
  </si>
  <si>
    <t>Installationen, Zufahrten / Deponien</t>
  </si>
  <si>
    <t>Gesamtprojekt</t>
  </si>
  <si>
    <t>Umwelt</t>
  </si>
  <si>
    <t>Landerwerb</t>
  </si>
  <si>
    <t>Strassenbau</t>
  </si>
  <si>
    <t>Situationen</t>
  </si>
  <si>
    <t>Längenprofile</t>
  </si>
  <si>
    <t>Normalprofile</t>
  </si>
  <si>
    <t>Querprofile</t>
  </si>
  <si>
    <t>Entwässerung</t>
  </si>
  <si>
    <t>Entwäserungssystem</t>
  </si>
  <si>
    <t>Normalprofile - Querprofile</t>
  </si>
  <si>
    <t>in Kap. 20 enthalten</t>
  </si>
  <si>
    <t>Situation Schadensbilder - Ausmass</t>
  </si>
  <si>
    <t>BSA Tiefbau</t>
  </si>
  <si>
    <t>FZRS</t>
  </si>
  <si>
    <t>Zäune</t>
  </si>
  <si>
    <t>Signalisation und Markierung</t>
  </si>
  <si>
    <t>Lärmschutz</t>
  </si>
  <si>
    <t>Lärmtechnischer Bericht EK</t>
  </si>
  <si>
    <t>Raumplanerische Grundlagen</t>
  </si>
  <si>
    <t>Akustische Beurteilung Gebäude - Ist</t>
  </si>
  <si>
    <t>Akust. Beurteilung Beläge-Bauwerke</t>
  </si>
  <si>
    <t>Akust. Beurt. Gebäude - Lösungsvorschl.</t>
  </si>
  <si>
    <t>Akustische Beurt. Gebäude - Normprüfung</t>
  </si>
  <si>
    <t>Konfliktplan Lärmschutz</t>
  </si>
  <si>
    <t>EDV-Archiv mit Modelldaten</t>
  </si>
  <si>
    <t>MISTRA LBK Sofo Formular</t>
  </si>
  <si>
    <t>Von PV Umwelt</t>
  </si>
  <si>
    <t>Bemerkung / Verweise / Leistungen Dritte</t>
  </si>
  <si>
    <t>Bemerkung zu Leistungserbringung in IG</t>
  </si>
  <si>
    <t>Grundlagen, erg. Zustandserfassung</t>
  </si>
  <si>
    <t>Studium, Übernahme</t>
  </si>
  <si>
    <t>CAD-Grundstrkutur</t>
  </si>
  <si>
    <t>erg. Zustandserfassungen</t>
  </si>
  <si>
    <t>Lead JS</t>
  </si>
  <si>
    <t>Lead AeBo</t>
  </si>
  <si>
    <t>Angaben von TPL K und T/G</t>
  </si>
  <si>
    <t>AeBo mit Hol</t>
  </si>
  <si>
    <t>Phase EK, Grundleistungen - Übersicht</t>
  </si>
  <si>
    <t>Leistungspakete</t>
  </si>
  <si>
    <t>Wer</t>
  </si>
  <si>
    <t>Leipert</t>
  </si>
  <si>
    <t>Holinger</t>
  </si>
  <si>
    <t>Total</t>
  </si>
  <si>
    <t>Projektstart</t>
  </si>
  <si>
    <t xml:space="preserve">  Aufbereiten CAD-Grundlage</t>
  </si>
  <si>
    <t xml:space="preserve">  IO-Plan</t>
  </si>
  <si>
    <t xml:space="preserve">  Variantenstudie SABA</t>
  </si>
  <si>
    <t>Grundsatzentscheide (T.B. ProGen Kap. 5.3</t>
  </si>
  <si>
    <t xml:space="preserve">  AP Lärm ja/nein (Beihilfe PV Lärm)</t>
  </si>
  <si>
    <t xml:space="preserve">  </t>
  </si>
  <si>
    <t xml:space="preserve">  stat. Triage Kunstbauten</t>
  </si>
  <si>
    <t xml:space="preserve">  Inspektionen fehlender Objekte</t>
  </si>
  <si>
    <t xml:space="preserve">  erg. ZU Belag (JS), Kanal-TV u.Zäune, Tore (AeBo)</t>
  </si>
  <si>
    <t xml:space="preserve">  Beihilfe Inspektionen </t>
  </si>
  <si>
    <t xml:space="preserve">  Setzungsmessungen Senkungsmulde Wasserloch </t>
  </si>
  <si>
    <t>FB T-U</t>
  </si>
  <si>
    <t>FB K</t>
  </si>
  <si>
    <t xml:space="preserve">  Strassenbau</t>
  </si>
  <si>
    <t>FBK T-G</t>
  </si>
  <si>
    <t>FB BSA</t>
  </si>
  <si>
    <t xml:space="preserve">  offene Strecke inkl 2 Anschlüsse</t>
  </si>
  <si>
    <t xml:space="preserve">  Umwelt, Installationen</t>
  </si>
  <si>
    <t xml:space="preserve">  Bau-/ Verkehrsphasen, S+M</t>
  </si>
  <si>
    <t>Projektleitung</t>
  </si>
  <si>
    <t>Zwischentotal</t>
  </si>
  <si>
    <t>Phasentotal</t>
  </si>
  <si>
    <t>EP</t>
  </si>
  <si>
    <t>Anz.</t>
  </si>
  <si>
    <t xml:space="preserve">  Oelabscheider</t>
  </si>
  <si>
    <t xml:space="preserve">  Unterhaltswege</t>
  </si>
  <si>
    <t xml:space="preserve">  LSW</t>
  </si>
  <si>
    <t xml:space="preserve">  Anschlüsse</t>
  </si>
  <si>
    <t xml:space="preserve">  Bach-Flussverbauungen</t>
  </si>
  <si>
    <t xml:space="preserve">  Signalportale</t>
  </si>
  <si>
    <t xml:space="preserve">  Brücken</t>
  </si>
  <si>
    <t xml:space="preserve">  UEF</t>
  </si>
  <si>
    <t xml:space="preserve">  UNF</t>
  </si>
  <si>
    <t xml:space="preserve">  DL </t>
  </si>
  <si>
    <t xml:space="preserve">  SM</t>
  </si>
  <si>
    <t xml:space="preserve">  Definition Notfallmanagement</t>
  </si>
  <si>
    <t>??</t>
  </si>
  <si>
    <t xml:space="preserve">  erg. ZU K und SM</t>
  </si>
  <si>
    <t xml:space="preserve">  BSA-Tiefbau</t>
  </si>
  <si>
    <t xml:space="preserve">  FZRS, Zäune</t>
  </si>
  <si>
    <t xml:space="preserve">  Ausbau VLS (in FB BSA enthalten)</t>
  </si>
  <si>
    <t xml:space="preserve">  RND best. BSA-Anlagen (in FB BSA enthalten)</t>
  </si>
  <si>
    <t xml:space="preserve">  Entwässerung</t>
  </si>
  <si>
    <t>Anteil in %</t>
  </si>
  <si>
    <t xml:space="preserve">  Massn. zum Schutz der Trinkwassernutzzonen</t>
  </si>
  <si>
    <t>Spezifisches (T.B. ProGen Kap. 5.4)</t>
  </si>
  <si>
    <t>inkl Varianten SABA, hydraulische Überprüfung Leitungsnetz unter Berücksichtigung der Varianten SABA</t>
  </si>
  <si>
    <t xml:space="preserve">  Grundlagenstudium, prüfen Vollständigkeit</t>
  </si>
  <si>
    <t>AeBo: Kanal-TV, JS Belag</t>
  </si>
  <si>
    <t>mittlerer Stundenansatz EK</t>
  </si>
  <si>
    <t>JS inkl Setzungsmulde Wasserloch Rheinfelden</t>
  </si>
  <si>
    <t>JS inkl Definition Notfallmanagement</t>
  </si>
  <si>
    <t>Akustische Globalbeurteilung</t>
  </si>
  <si>
    <t>AeBo: Koordination LSW zu PV Lärm</t>
  </si>
  <si>
    <t>AeBo: Koord. PV  inkl.Massn. zum Schutz Trinkwasserschutzzonen</t>
  </si>
  <si>
    <t>Liste von Verträgen, Vereinbar. Dienstbark.</t>
  </si>
  <si>
    <t>Zwischentotal exkl PL</t>
  </si>
  <si>
    <t>TOTAL [Std]</t>
  </si>
  <si>
    <t>Dossier K</t>
  </si>
  <si>
    <t>Grundlagen, ergänzende Zustandsuntersuchungen in Tabelle T-U enthalten</t>
  </si>
  <si>
    <t>K0</t>
  </si>
  <si>
    <t>Dossierinhalt</t>
  </si>
  <si>
    <t>K1</t>
  </si>
  <si>
    <t>IO-Plan / Genehm.plan / Projektperim.</t>
  </si>
  <si>
    <t>in Synthesedossier enthalten</t>
  </si>
  <si>
    <t>K2</t>
  </si>
  <si>
    <t>Überprüfungsbericht</t>
  </si>
  <si>
    <t>K3</t>
  </si>
  <si>
    <t>Nutzungsvereinbarungen</t>
  </si>
  <si>
    <t>Aufteilung der K gemäss Übersicht</t>
  </si>
  <si>
    <t>Beide</t>
  </si>
  <si>
    <t>K4</t>
  </si>
  <si>
    <t>K5</t>
  </si>
  <si>
    <t>Terminplan</t>
  </si>
  <si>
    <t>Von Dok. T-U, 10.5 übernommen</t>
  </si>
  <si>
    <t>K6</t>
  </si>
  <si>
    <t>Kostenschätzung +/-20%</t>
  </si>
  <si>
    <t>K7</t>
  </si>
  <si>
    <t>Variantenstiudium strateg. Varianten</t>
  </si>
  <si>
    <t>Keine, Konzeptvarianten in T. B. beschrieben</t>
  </si>
  <si>
    <t>K8</t>
  </si>
  <si>
    <t>Pläne</t>
  </si>
  <si>
    <t>K8.1</t>
  </si>
  <si>
    <t>K8.2</t>
  </si>
  <si>
    <t>Übersichtsplan 1:25'000</t>
  </si>
  <si>
    <t>Bauwerksskizzen</t>
  </si>
  <si>
    <t>K8.3</t>
  </si>
  <si>
    <t>Syn. Schadenpl. oder Tabelle</t>
  </si>
  <si>
    <t>Tabellen in T.B.</t>
  </si>
  <si>
    <t xml:space="preserve">je Objektkategorie 1 NV </t>
  </si>
  <si>
    <t>Je Objektkategorie 1 ÜB</t>
  </si>
  <si>
    <t>je Objektkategorie 1 T.B.</t>
  </si>
  <si>
    <t>K2.1</t>
  </si>
  <si>
    <t>Brücken</t>
  </si>
  <si>
    <t>UEF</t>
  </si>
  <si>
    <t>UNF</t>
  </si>
  <si>
    <t>DL</t>
  </si>
  <si>
    <t>K2.2</t>
  </si>
  <si>
    <t>K2.3</t>
  </si>
  <si>
    <t>K2.4</t>
  </si>
  <si>
    <t>K3.1</t>
  </si>
  <si>
    <t>K3.2</t>
  </si>
  <si>
    <t>K3.3</t>
  </si>
  <si>
    <t>K3.4</t>
  </si>
  <si>
    <t>K4.1</t>
  </si>
  <si>
    <t>K4.2</t>
  </si>
  <si>
    <t>K4.3</t>
  </si>
  <si>
    <t>K4.4</t>
  </si>
  <si>
    <t>K8.4</t>
  </si>
  <si>
    <t>Syn. Plan Normkonform. oder Tabelle</t>
  </si>
  <si>
    <t>K9</t>
  </si>
  <si>
    <t>Anhänge</t>
  </si>
  <si>
    <t>K9.1</t>
  </si>
  <si>
    <t>K9.2</t>
  </si>
  <si>
    <t>K9.3</t>
  </si>
  <si>
    <t>K9.4</t>
  </si>
  <si>
    <t>K9.6</t>
  </si>
  <si>
    <t>Liste projektspezifischer Grundlagen</t>
  </si>
  <si>
    <t>1 Liste über alle Objekte</t>
  </si>
  <si>
    <t>Bericht Geologie / Geotechnik</t>
  </si>
  <si>
    <t>Von Drittplaner</t>
  </si>
  <si>
    <t>Überwachungsplan</t>
  </si>
  <si>
    <t>K8.5</t>
  </si>
  <si>
    <t>Massnahmenpläne</t>
  </si>
  <si>
    <t>K8.5.1</t>
  </si>
  <si>
    <t xml:space="preserve">BR Möhlinbach Zeiningen </t>
  </si>
  <si>
    <t>K8.5.2</t>
  </si>
  <si>
    <t>K8.5.3</t>
  </si>
  <si>
    <t>K8.5.4</t>
  </si>
  <si>
    <t>K8.5.5</t>
  </si>
  <si>
    <t>K8.5.6</t>
  </si>
  <si>
    <t>K8.5.7</t>
  </si>
  <si>
    <t>K8.5.8</t>
  </si>
  <si>
    <t>K8.5.9</t>
  </si>
  <si>
    <t>K8.5.10</t>
  </si>
  <si>
    <t>K8.5.11</t>
  </si>
  <si>
    <t>K8.5.12</t>
  </si>
  <si>
    <t>K8.5.13</t>
  </si>
  <si>
    <t>K8.5.14</t>
  </si>
  <si>
    <t>K8.5.15</t>
  </si>
  <si>
    <t>K8.5.16</t>
  </si>
  <si>
    <t>BR über KS 491</t>
  </si>
  <si>
    <t>BR Sisselnbach Oeschgen/Frick</t>
  </si>
  <si>
    <t>UEF Wallweg Mühlin</t>
  </si>
  <si>
    <t>UEF Schützenstrasse Möhlin</t>
  </si>
  <si>
    <t>UEF KS 493 Jauchgasse Zeiningen</t>
  </si>
  <si>
    <t>UEF SBB Mumpf</t>
  </si>
  <si>
    <t>UEF FG Steinacker Mumpf</t>
  </si>
  <si>
    <t>UEF Bahnhofstrasse (Ost) Mumpf</t>
  </si>
  <si>
    <t>UEF FG Braubühl Mumpf</t>
  </si>
  <si>
    <t>UEF Weingartenweg Eiken</t>
  </si>
  <si>
    <t>UEFKS 465 Oeschgen</t>
  </si>
  <si>
    <t>UEF FG Dotzmattweg Frick</t>
  </si>
  <si>
    <t>UEF Büttihaldenweg Frick</t>
  </si>
  <si>
    <t>UEF Rampe 200+400 AS Frick</t>
  </si>
  <si>
    <t>K8.5.17</t>
  </si>
  <si>
    <t>K8.5.18</t>
  </si>
  <si>
    <t>K8.5.19</t>
  </si>
  <si>
    <t>K8.5.20</t>
  </si>
  <si>
    <t>K8.5.21</t>
  </si>
  <si>
    <t>K8.5.22</t>
  </si>
  <si>
    <t>K8.5.23</t>
  </si>
  <si>
    <t>K8.5.24</t>
  </si>
  <si>
    <t>K8.5.25</t>
  </si>
  <si>
    <t>K8.5.26</t>
  </si>
  <si>
    <t>K8.5.27</t>
  </si>
  <si>
    <t>K8.5.28</t>
  </si>
  <si>
    <t>K8.5.29</t>
  </si>
  <si>
    <t>K8.5.30</t>
  </si>
  <si>
    <t>K8.5.31</t>
  </si>
  <si>
    <t>UNF Talmattweg Möhlin</t>
  </si>
  <si>
    <t>UNF Bahnhofstrasse (West) Mumpf</t>
  </si>
  <si>
    <t>UNF FG bei Rastplatz Mumpf</t>
  </si>
  <si>
    <t>UNF Seemattstrasse Stein</t>
  </si>
  <si>
    <t>UNF KS 292 Zürcherstrasse Stein inkl LSW</t>
  </si>
  <si>
    <t>UNF FG Bahnhof Stein-Säckingen</t>
  </si>
  <si>
    <t>UNF SBB-Linie Stein-Koblenz Münchwilen</t>
  </si>
  <si>
    <t>UNFRohrmattweg Münchwilen</t>
  </si>
  <si>
    <t>UNF Rampe 100 AS Eiken</t>
  </si>
  <si>
    <t>UNFKS 462 Kaistenbergstrasse Frick</t>
  </si>
  <si>
    <t>UNFKS 292 bei Rampe 200+400 AS Frick</t>
  </si>
  <si>
    <t>DL WLK bei Gehren zeiningen</t>
  </si>
  <si>
    <t>DL WLK Bbeim Bahnhof Steinen</t>
  </si>
  <si>
    <t>DL Münchwilerbach Münchwilen</t>
  </si>
  <si>
    <t>DL WLK Rohrmatt Münchenwilen</t>
  </si>
  <si>
    <t>DL Dorfbach Eiken</t>
  </si>
  <si>
    <t>K8.5.32</t>
  </si>
  <si>
    <t>K8.5.33</t>
  </si>
  <si>
    <t>K8.5.34</t>
  </si>
  <si>
    <t>K8.5.35</t>
  </si>
  <si>
    <t>K8.5.36</t>
  </si>
  <si>
    <t>K8.5.37</t>
  </si>
  <si>
    <t>DL WLK Bläie Eiken</t>
  </si>
  <si>
    <t>DL Foliweidbach Oeschgen</t>
  </si>
  <si>
    <t>DL WLK Zegli Oeschgen</t>
  </si>
  <si>
    <t>DL WLK Lütimatt 01 Oeschgen</t>
  </si>
  <si>
    <t>DL WLK Lütimatt 02 Oeschgen</t>
  </si>
  <si>
    <t>DL WLK Rach Frick</t>
  </si>
  <si>
    <t>K8.5.38</t>
  </si>
  <si>
    <t>K8.5.39</t>
  </si>
  <si>
    <t>K8.5.40</t>
  </si>
  <si>
    <t>DL Büttihalde Frick</t>
  </si>
  <si>
    <t>DL 01 Sisselnbach Frick (inkl Rohrbrücke)</t>
  </si>
  <si>
    <t>DL 02 Sisselnbach Frick</t>
  </si>
  <si>
    <t>keine bestehend</t>
  </si>
  <si>
    <t>Methodik Naturgefahren</t>
  </si>
  <si>
    <t>nicht erforderlich</t>
  </si>
  <si>
    <t xml:space="preserve">K9.5 </t>
  </si>
  <si>
    <t>Expertenbericht</t>
  </si>
  <si>
    <t>Prüfbericht</t>
  </si>
  <si>
    <t>Phase EK, Grundleistungen: Grunldagen, erg. ZU, Synthese, FB T-U</t>
  </si>
  <si>
    <t>Phase EK, Grundleistungen: FB K</t>
  </si>
  <si>
    <t>TOTAL (CHF)</t>
  </si>
  <si>
    <t>Engineering BR</t>
  </si>
  <si>
    <t>Engineering UEF</t>
  </si>
  <si>
    <t>Engineering UNF</t>
  </si>
  <si>
    <t>Engineering DL</t>
  </si>
  <si>
    <t>Reserve</t>
  </si>
  <si>
    <t>gem. FHB werden in EK keine Massnahmenpläne
erstellt</t>
  </si>
  <si>
    <t>Lead AeBo, Textbausteine JS und Hol</t>
  </si>
  <si>
    <t>10%, Davon 80% AeBo / 20% JS</t>
  </si>
  <si>
    <t>Projektleitung 10% (AeBo 8% / JS 2%)</t>
  </si>
  <si>
    <t>Sämtliche Leistungen, Engineering, Sitzungen, 
Koordination, sind einzurechnen</t>
  </si>
  <si>
    <t>Phase EK, Grundleistungen: FB T-G</t>
  </si>
  <si>
    <t>Dossier T-G</t>
  </si>
  <si>
    <t>Auszug aus der Landeskarte</t>
  </si>
  <si>
    <t>1 NV für alle Objekte</t>
  </si>
  <si>
    <t>Nutzungsvereinbarung  (Entwurf)</t>
  </si>
  <si>
    <t>Liste projektspezifische Grundlagen</t>
  </si>
  <si>
    <t xml:space="preserve">Engineering </t>
  </si>
  <si>
    <t>Syn. Schadenplan oder Tabelle</t>
  </si>
  <si>
    <t xml:space="preserve"> inkl. Aufnahmen vor Ort </t>
  </si>
  <si>
    <t xml:space="preserve">Von Drittplaner </t>
  </si>
  <si>
    <r>
      <t>Belag, Kanal-TV</t>
    </r>
    <r>
      <rPr>
        <sz val="10"/>
        <color rgb="FFFF0000"/>
        <rFont val="Arial"/>
        <family val="2"/>
      </rPr>
      <t xml:space="preserve"> inkl. Entwässerung Stützmaueren</t>
    </r>
    <r>
      <rPr>
        <sz val="10"/>
        <color theme="1"/>
        <rFont val="Arial"/>
        <family val="2"/>
      </rPr>
      <t>, Zäune</t>
    </r>
  </si>
  <si>
    <r>
      <t xml:space="preserve">Beide, </t>
    </r>
    <r>
      <rPr>
        <sz val="10"/>
        <color rgb="FFFF0000"/>
        <rFont val="Arial"/>
        <family val="2"/>
      </rPr>
      <t xml:space="preserve">Zuarbeiten JS </t>
    </r>
  </si>
  <si>
    <r>
      <t xml:space="preserve">Beide, </t>
    </r>
    <r>
      <rPr>
        <sz val="10"/>
        <color rgb="FFFF0000"/>
        <rFont val="Arial"/>
        <family val="2"/>
      </rPr>
      <t>Zuarbeiten JS</t>
    </r>
  </si>
  <si>
    <t>1 Heft über alle Objekte</t>
  </si>
  <si>
    <t xml:space="preserve">Kunstbauten, Stützmauern </t>
  </si>
  <si>
    <r>
      <t xml:space="preserve">Lead AeBo, Textbausteine von Partnern,
</t>
    </r>
    <r>
      <rPr>
        <sz val="10"/>
        <color rgb="FFFF0000"/>
        <rFont val="Arial"/>
        <family val="2"/>
      </rPr>
      <t>Zuarbeiten JS Kunstbauten</t>
    </r>
  </si>
  <si>
    <r>
      <t>1 Heft über alle Objekte</t>
    </r>
    <r>
      <rPr>
        <sz val="10"/>
        <color rgb="FFFF0000"/>
        <rFont val="Arial"/>
        <family val="2"/>
      </rPr>
      <t xml:space="preserve"> </t>
    </r>
    <r>
      <rPr>
        <sz val="10"/>
        <color theme="1"/>
        <rFont val="Arial"/>
        <family val="2"/>
      </rPr>
      <t xml:space="preserve">
</t>
    </r>
  </si>
  <si>
    <r>
      <t xml:space="preserve">Platzhalter für Einrechnen sämtlicher
Ingenieuraufwände, inkl. Statik, </t>
    </r>
    <r>
      <rPr>
        <sz val="10"/>
        <color rgb="FFFF0000"/>
        <rFont val="Arial"/>
        <family val="2"/>
      </rPr>
      <t>stat. Triage,</t>
    </r>
    <r>
      <rPr>
        <sz val="10"/>
        <color theme="1"/>
        <rFont val="Arial"/>
        <family val="2"/>
      </rPr>
      <t xml:space="preserve">
</t>
    </r>
    <r>
      <rPr>
        <strike/>
        <sz val="10"/>
        <color rgb="FFFF0000"/>
        <rFont val="Arial"/>
        <family val="2"/>
      </rPr>
      <t>Beihilfe Inspektionen</t>
    </r>
    <r>
      <rPr>
        <sz val="10"/>
        <color theme="1"/>
        <rFont val="Arial"/>
        <family val="2"/>
      </rPr>
      <t xml:space="preserve">, Sitzungswesen,
Koordination IG-intern und Extern /
</t>
    </r>
    <r>
      <rPr>
        <sz val="10"/>
        <color rgb="FFFF0000"/>
        <rFont val="Arial"/>
        <family val="2"/>
      </rPr>
      <t xml:space="preserve">Lieferung durch Dritte: Verbindliche Verkehrszahlen im Bereich der Überführungen, genaue Lager der Leitschranken, geodätische Aufnahmen </t>
    </r>
    <r>
      <rPr>
        <sz val="10"/>
        <color theme="1"/>
        <rFont val="Arial"/>
        <family val="2"/>
      </rPr>
      <t xml:space="preserve">
</t>
    </r>
  </si>
  <si>
    <r>
      <t xml:space="preserve">AeBo, JS K / </t>
    </r>
    <r>
      <rPr>
        <sz val="10"/>
        <color rgb="FFFF0000"/>
        <rFont val="Arial"/>
        <family val="2"/>
      </rPr>
      <t>JS SM
Wir gehen davon aus, dass von mindestens 8 Winkelstützmauern eine wesentliche Gefährdung ausgeht und daher bei diesen mehrheitlich eine Zustandserfassung an der Mauerrückseite erforderlich ist. Entsprechend haben wir für die Organisation und Begleitung der erwähnten Untersuchungen Stunden eingerechnet.
Leistungen für die Organisation, Begleitung und Durchführung von geotechnischen und geodätische Messungen sind nicht eingerechnet.</t>
    </r>
  </si>
  <si>
    <r>
      <t xml:space="preserve">AeBo/JS
</t>
    </r>
    <r>
      <rPr>
        <sz val="10"/>
        <color rgb="FFFF0000"/>
        <rFont val="Arial"/>
        <family val="2"/>
      </rPr>
      <t>Projektierungsleistungen für allenfalls erforderliche Umbauten sind nicht eingerechnet. Die Stundenschätzung beinhaltet die stat. Überprüfung einzelne Bauteile bzw. Querschnitte z.B. Anprall Stützen, Überprüfung Schubtragsicherheit vorgespannter Träger.</t>
    </r>
  </si>
  <si>
    <r>
      <t xml:space="preserve">Beide
</t>
    </r>
    <r>
      <rPr>
        <sz val="10"/>
        <color rgb="FFFF0000"/>
        <rFont val="Arial"/>
        <family val="2"/>
      </rPr>
      <t>Das Zeichnen von neuen Skizzen ist nicht eingerechnet.</t>
    </r>
  </si>
  <si>
    <r>
      <t xml:space="preserve">JS, </t>
    </r>
    <r>
      <rPr>
        <sz val="10"/>
        <color rgb="FFFF0000"/>
        <rFont val="Arial"/>
        <family val="2"/>
      </rPr>
      <t>keine Überprüfung der Abflusskapazität und keine Beurteilung betreffend faunagerechte Gestaltung eingerechnet.</t>
    </r>
  </si>
  <si>
    <r>
      <t xml:space="preserve">Platzhalter für Einrechnen sämtlicher
Ingenieuraufwände, inkl. Statik, </t>
    </r>
    <r>
      <rPr>
        <sz val="10"/>
        <color rgb="FFFF0000"/>
        <rFont val="Arial"/>
        <family val="2"/>
      </rPr>
      <t>stat. Triage</t>
    </r>
    <r>
      <rPr>
        <sz val="10"/>
        <color theme="1"/>
        <rFont val="Arial"/>
        <family val="2"/>
      </rPr>
      <t xml:space="preserve">,
</t>
    </r>
    <r>
      <rPr>
        <strike/>
        <sz val="10"/>
        <color rgb="FFFF0000"/>
        <rFont val="Arial"/>
        <family val="2"/>
      </rPr>
      <t>Beihilfe Inspektionen</t>
    </r>
    <r>
      <rPr>
        <sz val="10"/>
        <color theme="1"/>
        <rFont val="Arial"/>
        <family val="2"/>
      </rPr>
      <t xml:space="preserve">, Sitzungswesen,
Koordination IG-intern und Extern
</t>
    </r>
    <r>
      <rPr>
        <sz val="10"/>
        <color rgb="FFFF0000"/>
        <rFont val="Arial"/>
        <family val="2"/>
      </rPr>
      <t>Leistungen Dritter: Lieferung Geländemodell, Geologischer Bericht (charakteristischen Rechenwerte der Bodenkennwerte), Bericht zu den geotechnischen Kontrollen 2019</t>
    </r>
  </si>
  <si>
    <r>
      <t xml:space="preserve">JS
</t>
    </r>
    <r>
      <rPr>
        <sz val="10"/>
        <color rgb="FFFF0000"/>
        <rFont val="Arial"/>
        <family val="2"/>
      </rPr>
      <t xml:space="preserve">Wir gehen davon aus, dass von 8 Winkelstützmauern eine wesentliche Gefährdung ausgeht und daher diese einer stat. Überprüfung unterzogen werden müssen, z-T- evtl "nur" innere Sicherheit.
</t>
    </r>
  </si>
  <si>
    <r>
      <t xml:space="preserve">JS
</t>
    </r>
    <r>
      <rPr>
        <sz val="10"/>
        <color rgb="FFFF0000"/>
        <rFont val="Arial"/>
        <family val="2"/>
      </rPr>
      <t>Das Zeichnen von neuen Skizzen ist nicht eingerechnet.</t>
    </r>
  </si>
  <si>
    <r>
      <t>je Objektkategorie 1 T.B.</t>
    </r>
    <r>
      <rPr>
        <sz val="10"/>
        <color rgb="FFFF0000"/>
        <rFont val="Arial"/>
        <family val="2"/>
      </rPr>
      <t xml:space="preserve"> 1 T.B. für alle Objekte</t>
    </r>
  </si>
  <si>
    <r>
      <t xml:space="preserve">Beide, </t>
    </r>
    <r>
      <rPr>
        <sz val="10"/>
        <color rgb="FFFF0000"/>
        <rFont val="Arial"/>
        <family val="2"/>
      </rPr>
      <t>Zuarbeiten JS</t>
    </r>
    <r>
      <rPr>
        <sz val="10"/>
        <color theme="1"/>
        <rFont val="Arial"/>
        <family val="2"/>
      </rPr>
      <t xml:space="preserve"> </t>
    </r>
    <r>
      <rPr>
        <sz val="10"/>
        <color rgb="FFFF0000"/>
        <rFont val="Arial"/>
        <family val="2"/>
      </rPr>
      <t>(Textbausteine)
Inkl. Aufnahmen vor Ort. Projektierungsleistungen für allenfalls erforderliche Umbauten sind nicht eingerechnet.</t>
    </r>
  </si>
  <si>
    <r>
      <t xml:space="preserve">JS, keine Projektierungsleistungen für </t>
    </r>
    <r>
      <rPr>
        <sz val="10"/>
        <color rgb="FFFF0000"/>
        <rFont val="Arial"/>
        <family val="2"/>
      </rPr>
      <t>faunagerechte Gestaltung eingerechnet.</t>
    </r>
  </si>
  <si>
    <r>
      <t xml:space="preserve">JS
</t>
    </r>
    <r>
      <rPr>
        <sz val="10"/>
        <color rgb="FFFF0000"/>
        <rFont val="Arial"/>
        <family val="2"/>
      </rPr>
      <t>Annahme: Nur wenige bis keine stat. Nachweise erforderlich; keine genauere Aussage möglich da aktuell nahezu keine Bestandsunterlagen vorliegen.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</si>
</sst>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64" formatCode="_ * #,##0_ ;_ * \-#,##0_ ;_ * &quot;-&quot;??_ ;_ @_ "/>
    <numFmt numFmtId="165" formatCode="_ * #,##0.0_ ;_ * \-#,##0.0_ ;_ * &quot;-&quot;??_ ;_ @_ "/>
    <numFmt numFmtId="166" formatCode="_ * #,##0.0_ ;_ * \-#,##0.0_ ;_ * &quot;-&quot;?_ ;_ @_ "/>
  </numFmts>
  <fonts count="16" x14ac:knownFonts="1">
    <font>
      <sz val="10"/>
      <color theme="1"/>
      <name val="Arial"/>
      <family val="2"/>
    </font>
    <font>
      <sz val="10"/>
      <color theme="1"/>
      <name val="Arial"/>
      <family val="2"/>
    </font>
    <font>
      <b/>
      <sz val="10"/>
      <color theme="1"/>
      <name val="Arial"/>
      <family val="2"/>
    </font>
    <font>
      <b/>
      <sz val="11"/>
      <color theme="1"/>
      <name val="Arial"/>
      <family val="2"/>
    </font>
    <font>
      <b/>
      <sz val="12"/>
      <color theme="1"/>
      <name val="Arial"/>
      <family val="2"/>
    </font>
    <font>
      <b/>
      <sz val="14"/>
      <color theme="1"/>
      <name val="Arial"/>
      <family val="2"/>
    </font>
    <font>
      <sz val="10"/>
      <color theme="1"/>
      <name val="Arial Narrow"/>
      <family val="2"/>
    </font>
    <font>
      <sz val="9"/>
      <color theme="1"/>
      <name val="Arial"/>
      <family val="2"/>
    </font>
    <font>
      <sz val="9"/>
      <color theme="1"/>
      <name val="Arial Narrow"/>
      <family val="2"/>
    </font>
    <font>
      <b/>
      <sz val="9"/>
      <color theme="1"/>
      <name val="Arial"/>
      <family val="2"/>
    </font>
    <font>
      <b/>
      <sz val="10"/>
      <color theme="1"/>
      <name val="Arial Narrow"/>
      <family val="2"/>
    </font>
    <font>
      <b/>
      <sz val="8"/>
      <color theme="1"/>
      <name val="Arial"/>
      <family val="2"/>
    </font>
    <font>
      <sz val="10"/>
      <name val="Arial"/>
      <family val="2"/>
    </font>
    <font>
      <sz val="10"/>
      <color rgb="FFFF0000"/>
      <name val="Arial"/>
      <family val="2"/>
    </font>
    <font>
      <strike/>
      <sz val="10"/>
      <color rgb="FFFF0000"/>
      <name val="Arial"/>
      <family val="2"/>
    </font>
    <font>
      <sz val="10"/>
      <color theme="1"/>
      <name val="Cambria"/>
      <family val="1"/>
    </font>
  </fonts>
  <fills count="9">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29">
    <xf numFmtId="0" fontId="0" fillId="0" borderId="0" xfId="0"/>
    <xf numFmtId="0" fontId="4" fillId="0" borderId="0" xfId="0" applyFont="1"/>
    <xf numFmtId="0" fontId="5" fillId="0" borderId="0" xfId="0" applyFont="1"/>
    <xf numFmtId="0" fontId="0" fillId="0" borderId="0" xfId="0" applyAlignment="1">
      <alignment horizontal="center"/>
    </xf>
    <xf numFmtId="0" fontId="0" fillId="0" borderId="0" xfId="0" applyAlignment="1">
      <alignment horizontal="center"/>
    </xf>
    <xf numFmtId="164" fontId="0" fillId="0" borderId="0" xfId="1" applyNumberFormat="1" applyFont="1"/>
    <xf numFmtId="0" fontId="3" fillId="0" borderId="0" xfId="0" applyFont="1" applyAlignment="1">
      <alignment horizontal="left"/>
    </xf>
    <xf numFmtId="0" fontId="0" fillId="0" borderId="0" xfId="0" quotePrefix="1" applyAlignment="1">
      <alignment vertical="top" wrapText="1"/>
    </xf>
    <xf numFmtId="0" fontId="0" fillId="0" borderId="0" xfId="0" applyAlignment="1">
      <alignment vertical="top"/>
    </xf>
    <xf numFmtId="0" fontId="0" fillId="0" borderId="0" xfId="0" applyAlignment="1">
      <alignment horizontal="center"/>
    </xf>
    <xf numFmtId="0" fontId="0" fillId="0" borderId="0" xfId="0" applyAlignment="1">
      <alignment horizontal="left"/>
    </xf>
    <xf numFmtId="0" fontId="2" fillId="0" borderId="0" xfId="0" applyFont="1"/>
    <xf numFmtId="164" fontId="2" fillId="0" borderId="0" xfId="1" applyNumberFormat="1" applyFont="1"/>
    <xf numFmtId="164" fontId="0" fillId="0" borderId="0" xfId="1" applyNumberFormat="1" applyFont="1" applyAlignment="1">
      <alignment horizontal="left"/>
    </xf>
    <xf numFmtId="0" fontId="3" fillId="0" borderId="1" xfId="0" applyFont="1" applyBorder="1" applyAlignment="1">
      <alignment horizontal="left"/>
    </xf>
    <xf numFmtId="0" fontId="0" fillId="0" borderId="1" xfId="0" applyBorder="1" applyAlignment="1">
      <alignment horizontal="left"/>
    </xf>
    <xf numFmtId="0" fontId="2"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left"/>
    </xf>
    <xf numFmtId="0" fontId="0" fillId="0" borderId="1" xfId="0" applyBorder="1"/>
    <xf numFmtId="164" fontId="2" fillId="0" borderId="1" xfId="0" applyNumberFormat="1" applyFont="1" applyBorder="1"/>
    <xf numFmtId="0" fontId="0" fillId="0" borderId="1" xfId="0" applyBorder="1" applyAlignment="1">
      <alignment horizontal="center"/>
    </xf>
    <xf numFmtId="164" fontId="0" fillId="0" borderId="1" xfId="1" applyNumberFormat="1" applyFont="1" applyBorder="1" applyAlignment="1">
      <alignment horizontal="left"/>
    </xf>
    <xf numFmtId="164" fontId="0" fillId="0" borderId="1" xfId="1" applyNumberFormat="1" applyFont="1" applyBorder="1"/>
    <xf numFmtId="164" fontId="2" fillId="0" borderId="1" xfId="1" applyNumberFormat="1" applyFont="1" applyBorder="1" applyAlignment="1">
      <alignment horizontal="left"/>
    </xf>
    <xf numFmtId="164" fontId="2" fillId="0" borderId="1" xfId="1" applyNumberFormat="1" applyFont="1" applyBorder="1"/>
    <xf numFmtId="0" fontId="0" fillId="0" borderId="1" xfId="0" applyFont="1" applyBorder="1" applyAlignment="1">
      <alignment horizontal="left"/>
    </xf>
    <xf numFmtId="0" fontId="0" fillId="0" borderId="1" xfId="0" applyFont="1" applyBorder="1" applyAlignment="1">
      <alignment horizontal="center"/>
    </xf>
    <xf numFmtId="164" fontId="0" fillId="0" borderId="1" xfId="1" applyNumberFormat="1" applyFont="1" applyBorder="1" applyAlignment="1">
      <alignment horizontal="center"/>
    </xf>
    <xf numFmtId="164" fontId="0" fillId="0" borderId="1" xfId="0" applyNumberFormat="1" applyBorder="1" applyAlignment="1">
      <alignment horizontal="center"/>
    </xf>
    <xf numFmtId="0" fontId="0" fillId="2" borderId="1" xfId="0" applyFill="1" applyBorder="1" applyAlignment="1">
      <alignment horizontal="center"/>
    </xf>
    <xf numFmtId="164" fontId="0" fillId="2" borderId="1" xfId="1" applyNumberFormat="1" applyFont="1" applyFill="1" applyBorder="1" applyAlignment="1">
      <alignment horizontal="center"/>
    </xf>
    <xf numFmtId="164" fontId="0" fillId="2" borderId="1" xfId="1" applyNumberFormat="1" applyFont="1" applyFill="1" applyBorder="1"/>
    <xf numFmtId="0" fontId="2" fillId="0" borderId="1" xfId="0" applyFont="1" applyBorder="1"/>
    <xf numFmtId="0" fontId="3" fillId="0" borderId="1" xfId="0" applyFont="1" applyBorder="1"/>
    <xf numFmtId="0" fontId="3" fillId="0" borderId="1" xfId="0" applyFont="1" applyBorder="1" applyAlignment="1">
      <alignment horizontal="center"/>
    </xf>
    <xf numFmtId="164" fontId="3" fillId="0" borderId="1" xfId="1" applyNumberFormat="1" applyFont="1" applyBorder="1"/>
    <xf numFmtId="164" fontId="0" fillId="0" borderId="1" xfId="0" applyNumberFormat="1" applyBorder="1"/>
    <xf numFmtId="164" fontId="0" fillId="0" borderId="0" xfId="1" applyNumberFormat="1" applyFont="1" applyFill="1"/>
    <xf numFmtId="0" fontId="0" fillId="4" borderId="0" xfId="0" applyFill="1" applyAlignment="1">
      <alignment horizontal="center"/>
    </xf>
    <xf numFmtId="0" fontId="0" fillId="4" borderId="0" xfId="0" applyFill="1"/>
    <xf numFmtId="164" fontId="0" fillId="4" borderId="0" xfId="1" applyNumberFormat="1" applyFont="1" applyFill="1"/>
    <xf numFmtId="0" fontId="0" fillId="5" borderId="0" xfId="0" applyFill="1" applyAlignment="1">
      <alignment horizontal="center"/>
    </xf>
    <xf numFmtId="0" fontId="0" fillId="5" borderId="0" xfId="0" applyFill="1"/>
    <xf numFmtId="164" fontId="0" fillId="5" borderId="0" xfId="1" applyNumberFormat="1" applyFont="1" applyFill="1"/>
    <xf numFmtId="0" fontId="2" fillId="4" borderId="0" xfId="0" applyFont="1" applyFill="1"/>
    <xf numFmtId="0" fontId="2" fillId="5" borderId="0" xfId="0" applyFont="1" applyFill="1"/>
    <xf numFmtId="164" fontId="2" fillId="3" borderId="1" xfId="1" applyNumberFormat="1" applyFont="1" applyFill="1" applyBorder="1"/>
    <xf numFmtId="164" fontId="2" fillId="0" borderId="1" xfId="1" applyNumberFormat="1" applyFont="1" applyFill="1" applyBorder="1"/>
    <xf numFmtId="0" fontId="2" fillId="3" borderId="1" xfId="0" applyFont="1" applyFill="1" applyBorder="1" applyAlignment="1">
      <alignment horizontal="center"/>
    </xf>
    <xf numFmtId="0" fontId="2" fillId="6" borderId="1" xfId="0" applyFont="1" applyFill="1" applyBorder="1" applyAlignment="1">
      <alignment horizontal="center"/>
    </xf>
    <xf numFmtId="0" fontId="10" fillId="0" borderId="1" xfId="0" applyFont="1" applyBorder="1"/>
    <xf numFmtId="0" fontId="2" fillId="0" borderId="4" xfId="0" applyFont="1" applyBorder="1"/>
    <xf numFmtId="0" fontId="2" fillId="0" borderId="0" xfId="0" applyFont="1" applyBorder="1"/>
    <xf numFmtId="0" fontId="2" fillId="0" borderId="5" xfId="0" applyFont="1" applyBorder="1"/>
    <xf numFmtId="0" fontId="0" fillId="0" borderId="4" xfId="0" applyBorder="1"/>
    <xf numFmtId="0" fontId="0" fillId="0" borderId="0" xfId="0" applyBorder="1"/>
    <xf numFmtId="0" fontId="6" fillId="0" borderId="5" xfId="0" applyFont="1" applyBorder="1"/>
    <xf numFmtId="0" fontId="0" fillId="0" borderId="5" xfId="0" applyBorder="1"/>
    <xf numFmtId="0" fontId="6" fillId="0" borderId="4" xfId="0" applyFont="1" applyBorder="1"/>
    <xf numFmtId="0" fontId="6" fillId="0" borderId="0" xfId="0" applyFont="1" applyBorder="1"/>
    <xf numFmtId="0" fontId="6" fillId="0" borderId="0" xfId="0" applyFont="1" applyBorder="1" applyAlignment="1">
      <alignment horizontal="center"/>
    </xf>
    <xf numFmtId="0" fontId="8" fillId="0" borderId="5" xfId="0" applyFont="1" applyBorder="1"/>
    <xf numFmtId="2" fontId="8" fillId="0" borderId="0" xfId="0" applyNumberFormat="1" applyFont="1" applyBorder="1" applyAlignment="1">
      <alignment horizontal="center"/>
    </xf>
    <xf numFmtId="2" fontId="7" fillId="0" borderId="0" xfId="0" applyNumberFormat="1" applyFont="1" applyBorder="1" applyAlignment="1">
      <alignment horizontal="center"/>
    </xf>
    <xf numFmtId="0" fontId="7" fillId="0" borderId="5" xfId="0" applyFont="1" applyBorder="1"/>
    <xf numFmtId="0" fontId="2" fillId="4" borderId="6" xfId="0" applyFont="1" applyFill="1" applyBorder="1" applyAlignment="1">
      <alignment horizontal="center"/>
    </xf>
    <xf numFmtId="164" fontId="2" fillId="0" borderId="6" xfId="1" applyNumberFormat="1" applyFont="1" applyFill="1" applyBorder="1"/>
    <xf numFmtId="164" fontId="2" fillId="4" borderId="6" xfId="1" applyNumberFormat="1" applyFont="1" applyFill="1" applyBorder="1"/>
    <xf numFmtId="164" fontId="2" fillId="0" borderId="6" xfId="1" applyNumberFormat="1" applyFont="1" applyBorder="1"/>
    <xf numFmtId="0" fontId="0" fillId="3" borderId="7" xfId="0" applyFill="1" applyBorder="1" applyAlignment="1">
      <alignment horizontal="center"/>
    </xf>
    <xf numFmtId="164" fontId="0" fillId="3" borderId="7" xfId="1" applyNumberFormat="1" applyFont="1" applyFill="1" applyBorder="1"/>
    <xf numFmtId="164" fontId="0" fillId="0" borderId="7" xfId="1" applyNumberFormat="1" applyFont="1" applyFill="1" applyBorder="1"/>
    <xf numFmtId="164" fontId="0" fillId="0" borderId="7" xfId="1" applyNumberFormat="1" applyFont="1" applyBorder="1"/>
    <xf numFmtId="0" fontId="2" fillId="4" borderId="8" xfId="0" applyFont="1" applyFill="1" applyBorder="1" applyAlignment="1">
      <alignment horizontal="center"/>
    </xf>
    <xf numFmtId="0" fontId="2" fillId="5" borderId="6" xfId="0" applyFont="1" applyFill="1" applyBorder="1" applyAlignment="1">
      <alignment horizontal="center"/>
    </xf>
    <xf numFmtId="164" fontId="0" fillId="0" borderId="6" xfId="1" applyNumberFormat="1" applyFont="1" applyBorder="1"/>
    <xf numFmtId="0" fontId="2" fillId="3" borderId="7" xfId="0" applyFont="1" applyFill="1" applyBorder="1"/>
    <xf numFmtId="0" fontId="0" fillId="3" borderId="7" xfId="0" applyFill="1" applyBorder="1"/>
    <xf numFmtId="0" fontId="2" fillId="6" borderId="7" xfId="0" applyFont="1" applyFill="1" applyBorder="1"/>
    <xf numFmtId="0" fontId="0" fillId="6" borderId="7" xfId="0" applyFill="1" applyBorder="1"/>
    <xf numFmtId="164" fontId="0" fillId="6" borderId="7" xfId="1" applyNumberFormat="1" applyFont="1" applyFill="1" applyBorder="1"/>
    <xf numFmtId="0" fontId="0" fillId="6" borderId="7" xfId="0" applyFill="1" applyBorder="1" applyAlignment="1">
      <alignment horizontal="center"/>
    </xf>
    <xf numFmtId="0" fontId="2" fillId="0" borderId="6" xfId="0" applyFont="1" applyBorder="1" applyAlignment="1">
      <alignment horizontal="center"/>
    </xf>
    <xf numFmtId="0" fontId="0" fillId="0" borderId="7" xfId="0" applyBorder="1"/>
    <xf numFmtId="0" fontId="0" fillId="0" borderId="7" xfId="0" applyBorder="1" applyAlignment="1">
      <alignment horizontal="left" vertical="center"/>
    </xf>
    <xf numFmtId="0" fontId="0" fillId="0" borderId="9" xfId="0" applyBorder="1" applyAlignment="1">
      <alignment horizontal="left" vertical="center"/>
    </xf>
    <xf numFmtId="0" fontId="6" fillId="0" borderId="7" xfId="0" applyFont="1" applyBorder="1"/>
    <xf numFmtId="0" fontId="0" fillId="0" borderId="7" xfId="0" applyBorder="1" applyAlignment="1">
      <alignment vertical="top"/>
    </xf>
    <xf numFmtId="0" fontId="0" fillId="0" borderId="9" xfId="0" applyBorder="1"/>
    <xf numFmtId="0" fontId="2" fillId="4" borderId="0" xfId="0" applyFont="1" applyFill="1" applyBorder="1" applyAlignment="1">
      <alignment horizontal="center"/>
    </xf>
    <xf numFmtId="0" fontId="2" fillId="3" borderId="7" xfId="0" applyFont="1" applyFill="1" applyBorder="1" applyAlignment="1">
      <alignment horizontal="center"/>
    </xf>
    <xf numFmtId="0" fontId="2" fillId="7" borderId="6" xfId="0" applyFont="1" applyFill="1" applyBorder="1" applyAlignment="1">
      <alignment horizontal="center"/>
    </xf>
    <xf numFmtId="0" fontId="2" fillId="7" borderId="1" xfId="0" applyFont="1" applyFill="1" applyBorder="1" applyAlignment="1">
      <alignment horizontal="center"/>
    </xf>
    <xf numFmtId="164" fontId="2" fillId="7" borderId="6" xfId="1" applyNumberFormat="1" applyFont="1" applyFill="1" applyBorder="1"/>
    <xf numFmtId="0" fontId="2" fillId="0" borderId="0" xfId="0" applyFont="1" applyBorder="1" applyAlignment="1">
      <alignment horizontal="center"/>
    </xf>
    <xf numFmtId="0" fontId="6" fillId="0" borderId="0" xfId="0" applyFont="1" applyBorder="1" applyAlignment="1">
      <alignment horizontal="left"/>
    </xf>
    <xf numFmtId="0" fontId="6" fillId="0" borderId="5" xfId="0" applyFont="1" applyBorder="1" applyAlignment="1">
      <alignment horizontal="left"/>
    </xf>
    <xf numFmtId="0" fontId="2" fillId="7" borderId="0" xfId="0" applyFont="1" applyFill="1" applyBorder="1" applyAlignment="1">
      <alignment horizontal="center"/>
    </xf>
    <xf numFmtId="0" fontId="2" fillId="7" borderId="7" xfId="0" applyFont="1" applyFill="1" applyBorder="1" applyAlignment="1">
      <alignment horizontal="center"/>
    </xf>
    <xf numFmtId="0" fontId="0" fillId="7" borderId="0" xfId="0" applyFill="1" applyAlignment="1">
      <alignment horizontal="center"/>
    </xf>
    <xf numFmtId="0" fontId="0" fillId="7" borderId="7" xfId="0" applyFill="1" applyBorder="1" applyAlignment="1">
      <alignment horizontal="center"/>
    </xf>
    <xf numFmtId="164" fontId="0" fillId="7" borderId="0" xfId="1" applyNumberFormat="1" applyFont="1" applyFill="1"/>
    <xf numFmtId="164" fontId="0" fillId="7" borderId="7" xfId="1" applyNumberFormat="1" applyFont="1" applyFill="1" applyBorder="1"/>
    <xf numFmtId="164" fontId="2" fillId="7" borderId="1" xfId="1" applyNumberFormat="1" applyFont="1" applyFill="1" applyBorder="1"/>
    <xf numFmtId="0" fontId="0" fillId="0" borderId="0" xfId="0" applyFont="1" applyBorder="1" applyAlignment="1">
      <alignment horizontal="left"/>
    </xf>
    <xf numFmtId="0" fontId="2" fillId="7" borderId="3" xfId="0" applyFont="1" applyFill="1" applyBorder="1" applyAlignment="1">
      <alignment horizontal="center"/>
    </xf>
    <xf numFmtId="0" fontId="2" fillId="4" borderId="3" xfId="0" applyFont="1" applyFill="1" applyBorder="1" applyAlignment="1">
      <alignment horizontal="center"/>
    </xf>
    <xf numFmtId="165" fontId="0" fillId="0" borderId="8" xfId="1" applyNumberFormat="1" applyFont="1" applyBorder="1" applyAlignment="1">
      <alignment vertical="center"/>
    </xf>
    <xf numFmtId="165" fontId="0" fillId="0" borderId="1" xfId="1" applyNumberFormat="1" applyFont="1" applyBorder="1"/>
    <xf numFmtId="165" fontId="0" fillId="0" borderId="0" xfId="1" applyNumberFormat="1" applyFont="1" applyBorder="1" applyAlignment="1">
      <alignment vertical="center"/>
    </xf>
    <xf numFmtId="164" fontId="0" fillId="0" borderId="0" xfId="1" applyNumberFormat="1" applyFont="1" applyBorder="1"/>
    <xf numFmtId="164" fontId="11" fillId="0" borderId="0" xfId="1" applyNumberFormat="1" applyFont="1" applyBorder="1"/>
    <xf numFmtId="165" fontId="0" fillId="0" borderId="1" xfId="1" applyNumberFormat="1" applyFont="1" applyBorder="1" applyAlignment="1">
      <alignment vertical="center"/>
    </xf>
    <xf numFmtId="164" fontId="11" fillId="0" borderId="1" xfId="1" applyNumberFormat="1" applyFont="1" applyBorder="1"/>
    <xf numFmtId="0" fontId="6" fillId="8" borderId="0" xfId="0" applyFont="1" applyFill="1" applyBorder="1"/>
    <xf numFmtId="0" fontId="6" fillId="8" borderId="5" xfId="0" applyFont="1" applyFill="1" applyBorder="1"/>
    <xf numFmtId="0" fontId="0" fillId="8" borderId="0" xfId="0" applyFill="1" applyAlignment="1">
      <alignment horizontal="center"/>
    </xf>
    <xf numFmtId="0" fontId="0" fillId="8" borderId="7" xfId="0" applyFill="1" applyBorder="1" applyAlignment="1">
      <alignment horizontal="center"/>
    </xf>
    <xf numFmtId="0" fontId="0" fillId="8" borderId="7" xfId="0" applyFill="1" applyBorder="1"/>
    <xf numFmtId="0" fontId="10" fillId="0" borderId="7" xfId="0" applyFont="1" applyBorder="1"/>
    <xf numFmtId="0" fontId="0" fillId="0" borderId="7" xfId="0" applyBorder="1" applyAlignment="1">
      <alignment vertical="center"/>
    </xf>
    <xf numFmtId="0" fontId="2" fillId="0" borderId="9" xfId="0" quotePrefix="1" applyFont="1" applyBorder="1" applyAlignment="1">
      <alignment vertical="top" wrapText="1"/>
    </xf>
    <xf numFmtId="0" fontId="2" fillId="0" borderId="8" xfId="0" applyFont="1" applyBorder="1"/>
    <xf numFmtId="0" fontId="0" fillId="0" borderId="6" xfId="0" applyBorder="1" applyAlignment="1">
      <alignment horizontal="center"/>
    </xf>
    <xf numFmtId="164" fontId="0" fillId="7" borderId="6" xfId="1" applyNumberFormat="1" applyFont="1" applyFill="1" applyBorder="1"/>
    <xf numFmtId="164" fontId="0" fillId="7" borderId="1" xfId="1" applyNumberFormat="1" applyFont="1" applyFill="1" applyBorder="1"/>
    <xf numFmtId="0" fontId="0" fillId="0" borderId="1" xfId="0" applyBorder="1" applyAlignment="1">
      <alignment horizontal="left"/>
    </xf>
    <xf numFmtId="0" fontId="2" fillId="0" borderId="1" xfId="0" applyFont="1" applyBorder="1" applyAlignment="1">
      <alignment horizontal="left"/>
    </xf>
    <xf numFmtId="0" fontId="0" fillId="0" borderId="7" xfId="0" applyBorder="1" applyAlignment="1">
      <alignment horizontal="left" vertical="center"/>
    </xf>
    <xf numFmtId="0" fontId="2" fillId="0" borderId="1" xfId="0" applyFont="1" applyBorder="1" applyAlignment="1">
      <alignment horizontal="center"/>
    </xf>
    <xf numFmtId="0" fontId="0" fillId="0" borderId="7" xfId="0" applyBorder="1" applyAlignment="1">
      <alignment horizontal="left" vertical="center" wrapText="1"/>
    </xf>
    <xf numFmtId="0" fontId="0" fillId="0" borderId="0" xfId="0" applyBorder="1" applyAlignment="1">
      <alignment horizontal="left"/>
    </xf>
    <xf numFmtId="0" fontId="0" fillId="0" borderId="0" xfId="0" applyBorder="1" applyAlignment="1">
      <alignment horizontal="center"/>
    </xf>
    <xf numFmtId="164" fontId="0" fillId="0" borderId="0" xfId="1" applyNumberFormat="1" applyFont="1" applyBorder="1" applyAlignment="1">
      <alignment horizontal="left"/>
    </xf>
    <xf numFmtId="164" fontId="0" fillId="0" borderId="0" xfId="0" applyNumberFormat="1" applyBorder="1" applyAlignment="1">
      <alignment horizontal="center"/>
    </xf>
    <xf numFmtId="164" fontId="0" fillId="0" borderId="0" xfId="1" applyNumberFormat="1" applyFont="1" applyBorder="1" applyAlignment="1">
      <alignment horizontal="center"/>
    </xf>
    <xf numFmtId="0" fontId="6" fillId="0" borderId="5" xfId="0" applyFont="1" applyBorder="1" applyAlignment="1">
      <alignment horizontal="left" vertical="center"/>
    </xf>
    <xf numFmtId="0" fontId="2" fillId="7" borderId="2" xfId="0" applyFont="1" applyFill="1" applyBorder="1" applyAlignment="1">
      <alignment horizontal="center"/>
    </xf>
    <xf numFmtId="0" fontId="2" fillId="7" borderId="10" xfId="0" applyFont="1" applyFill="1" applyBorder="1" applyAlignment="1">
      <alignment horizontal="center"/>
    </xf>
    <xf numFmtId="0" fontId="10" fillId="0" borderId="1" xfId="0" applyFont="1" applyBorder="1" applyAlignment="1">
      <alignment horizontal="left"/>
    </xf>
    <xf numFmtId="0" fontId="0" fillId="4" borderId="1" xfId="0" applyFill="1" applyBorder="1"/>
    <xf numFmtId="164" fontId="11" fillId="3" borderId="1" xfId="1" applyNumberFormat="1" applyFont="1" applyFill="1" applyBorder="1"/>
    <xf numFmtId="164" fontId="11" fillId="4" borderId="1" xfId="1" applyNumberFormat="1" applyFont="1" applyFill="1" applyBorder="1"/>
    <xf numFmtId="166" fontId="0" fillId="4" borderId="1" xfId="0" applyNumberFormat="1" applyFill="1" applyBorder="1"/>
    <xf numFmtId="164" fontId="2" fillId="4" borderId="1" xfId="1" applyNumberFormat="1" applyFont="1" applyFill="1" applyBorder="1"/>
    <xf numFmtId="165" fontId="0" fillId="4" borderId="8" xfId="1" applyNumberFormat="1" applyFont="1" applyFill="1" applyBorder="1" applyAlignment="1">
      <alignment vertical="center"/>
    </xf>
    <xf numFmtId="166" fontId="0" fillId="3" borderId="1" xfId="0" applyNumberFormat="1" applyFill="1" applyBorder="1"/>
    <xf numFmtId="43" fontId="0" fillId="4" borderId="1" xfId="0" applyNumberFormat="1" applyFill="1" applyBorder="1"/>
    <xf numFmtId="43" fontId="0" fillId="3" borderId="1" xfId="0" applyNumberFormat="1" applyFill="1" applyBorder="1"/>
    <xf numFmtId="165" fontId="0" fillId="3" borderId="1" xfId="1" applyNumberFormat="1" applyFont="1" applyFill="1" applyBorder="1"/>
    <xf numFmtId="165" fontId="12" fillId="3" borderId="1" xfId="1" applyNumberFormat="1" applyFont="1" applyFill="1" applyBorder="1"/>
    <xf numFmtId="0" fontId="2" fillId="7" borderId="8" xfId="0" applyFont="1" applyFill="1" applyBorder="1" applyAlignment="1">
      <alignment horizontal="center"/>
    </xf>
    <xf numFmtId="164" fontId="2" fillId="0" borderId="6" xfId="1" applyNumberFormat="1" applyFont="1" applyBorder="1" applyAlignment="1">
      <alignment vertical="center"/>
    </xf>
    <xf numFmtId="0" fontId="0" fillId="0" borderId="7" xfId="0" applyBorder="1" applyAlignment="1">
      <alignment wrapText="1"/>
    </xf>
    <xf numFmtId="0" fontId="2" fillId="0" borderId="1" xfId="0" applyFont="1" applyBorder="1" applyAlignment="1">
      <alignment horizontal="center" vertical="top"/>
    </xf>
    <xf numFmtId="0" fontId="2" fillId="7" borderId="6" xfId="0" applyFont="1" applyFill="1" applyBorder="1" applyAlignment="1">
      <alignment horizontal="center" vertical="top"/>
    </xf>
    <xf numFmtId="0" fontId="2" fillId="7" borderId="1" xfId="0" applyFont="1" applyFill="1" applyBorder="1" applyAlignment="1">
      <alignment horizontal="center" vertical="top"/>
    </xf>
    <xf numFmtId="164" fontId="2" fillId="0" borderId="6" xfId="1" applyNumberFormat="1" applyFont="1" applyBorder="1" applyAlignment="1">
      <alignment vertical="top"/>
    </xf>
    <xf numFmtId="0" fontId="0" fillId="0" borderId="7" xfId="0" applyBorder="1" applyAlignment="1">
      <alignment vertical="center" wrapText="1"/>
    </xf>
    <xf numFmtId="0" fontId="6" fillId="0" borderId="0" xfId="0" applyFont="1" applyBorder="1" applyAlignment="1">
      <alignment horizontal="left" vertical="top"/>
    </xf>
    <xf numFmtId="0" fontId="6" fillId="0" borderId="5" xfId="0" applyFont="1" applyBorder="1" applyAlignment="1">
      <alignment horizontal="left" vertical="top"/>
    </xf>
    <xf numFmtId="0" fontId="2" fillId="7" borderId="0" xfId="0" applyFont="1" applyFill="1" applyBorder="1" applyAlignment="1">
      <alignment horizontal="center" vertical="top"/>
    </xf>
    <xf numFmtId="0" fontId="2" fillId="7" borderId="7" xfId="0" applyFont="1" applyFill="1" applyBorder="1" applyAlignment="1">
      <alignment horizontal="center" vertical="top"/>
    </xf>
    <xf numFmtId="0" fontId="2" fillId="4" borderId="0" xfId="0" applyFont="1" applyFill="1" applyBorder="1" applyAlignment="1">
      <alignment horizontal="center" vertical="top"/>
    </xf>
    <xf numFmtId="0" fontId="2" fillId="0" borderId="0" xfId="0" applyFont="1" applyBorder="1" applyAlignment="1">
      <alignment horizontal="center" vertical="top"/>
    </xf>
    <xf numFmtId="0" fontId="13" fillId="0" borderId="7" xfId="0" applyFont="1" applyBorder="1"/>
    <xf numFmtId="0" fontId="13" fillId="0" borderId="7" xfId="0" applyFont="1" applyBorder="1" applyAlignment="1">
      <alignment wrapText="1"/>
    </xf>
    <xf numFmtId="0" fontId="13" fillId="3" borderId="7" xfId="0" applyFont="1" applyFill="1" applyBorder="1" applyAlignment="1">
      <alignment horizontal="center"/>
    </xf>
    <xf numFmtId="0" fontId="0" fillId="0" borderId="7" xfId="0" applyBorder="1" applyAlignment="1">
      <alignment vertical="top" wrapText="1"/>
    </xf>
    <xf numFmtId="0" fontId="13" fillId="3" borderId="7" xfId="0" applyFont="1" applyFill="1" applyBorder="1" applyAlignment="1">
      <alignment horizontal="center" vertical="top"/>
    </xf>
    <xf numFmtId="0" fontId="13" fillId="3" borderId="1" xfId="0" applyFont="1" applyFill="1" applyBorder="1" applyAlignment="1">
      <alignment horizontal="center"/>
    </xf>
    <xf numFmtId="0" fontId="13" fillId="3" borderId="1" xfId="0" applyFont="1" applyFill="1" applyBorder="1" applyAlignment="1">
      <alignment horizontal="center" vertical="top"/>
    </xf>
    <xf numFmtId="0" fontId="13" fillId="3" borderId="1" xfId="0" applyFont="1" applyFill="1" applyBorder="1" applyAlignment="1">
      <alignment horizontal="center" vertical="center"/>
    </xf>
    <xf numFmtId="164" fontId="13" fillId="3" borderId="1" xfId="1" applyNumberFormat="1" applyFont="1" applyFill="1" applyBorder="1"/>
    <xf numFmtId="0" fontId="15" fillId="0" borderId="0" xfId="0" applyFont="1" applyBorder="1" applyAlignment="1">
      <alignment horizontal="left" vertical="top"/>
    </xf>
    <xf numFmtId="0" fontId="15" fillId="0" borderId="5" xfId="0" applyFont="1" applyBorder="1" applyAlignment="1">
      <alignment vertical="top"/>
    </xf>
    <xf numFmtId="0" fontId="15" fillId="7" borderId="0" xfId="0" applyFont="1" applyFill="1" applyAlignment="1">
      <alignment horizontal="center" vertical="top"/>
    </xf>
    <xf numFmtId="0" fontId="15" fillId="7" borderId="7" xfId="0" applyFont="1" applyFill="1" applyBorder="1" applyAlignment="1">
      <alignment horizontal="center" vertical="top"/>
    </xf>
    <xf numFmtId="0" fontId="13" fillId="0" borderId="7" xfId="0" applyFont="1" applyBorder="1" applyAlignment="1">
      <alignment vertical="top" wrapText="1"/>
    </xf>
    <xf numFmtId="0" fontId="6" fillId="0" borderId="5" xfId="0" applyFont="1" applyBorder="1" applyAlignment="1">
      <alignment vertical="top"/>
    </xf>
    <xf numFmtId="0" fontId="0" fillId="7" borderId="0" xfId="0" applyFill="1" applyAlignment="1">
      <alignment horizontal="center" vertical="top"/>
    </xf>
    <xf numFmtId="0" fontId="0" fillId="7" borderId="7" xfId="0" applyFill="1" applyBorder="1" applyAlignment="1">
      <alignment horizontal="center" vertical="top"/>
    </xf>
    <xf numFmtId="0" fontId="0" fillId="4" borderId="0" xfId="0" applyFill="1" applyAlignment="1">
      <alignment vertical="top"/>
    </xf>
    <xf numFmtId="0" fontId="13" fillId="3" borderId="7" xfId="0" applyFont="1" applyFill="1" applyBorder="1" applyAlignment="1">
      <alignment vertical="top"/>
    </xf>
    <xf numFmtId="0" fontId="0" fillId="5" borderId="0" xfId="0" applyFill="1" applyAlignment="1">
      <alignment vertical="top"/>
    </xf>
    <xf numFmtId="0" fontId="0" fillId="6" borderId="7" xfId="0" applyFill="1" applyBorder="1" applyAlignment="1">
      <alignment vertical="top"/>
    </xf>
    <xf numFmtId="164" fontId="0" fillId="0" borderId="0" xfId="1" applyNumberFormat="1" applyFont="1" applyAlignment="1">
      <alignment vertical="top"/>
    </xf>
    <xf numFmtId="164" fontId="0" fillId="3" borderId="7" xfId="1" applyNumberFormat="1" applyFont="1" applyFill="1" applyBorder="1" applyAlignment="1">
      <alignment horizontal="center"/>
    </xf>
    <xf numFmtId="0" fontId="2" fillId="7" borderId="5" xfId="0" applyFont="1" applyFill="1" applyBorder="1" applyAlignment="1">
      <alignment horizontal="center" vertical="top"/>
    </xf>
    <xf numFmtId="0" fontId="2" fillId="4" borderId="5" xfId="0" applyFont="1" applyFill="1" applyBorder="1" applyAlignment="1">
      <alignment horizontal="center" vertical="top"/>
    </xf>
    <xf numFmtId="0" fontId="13" fillId="3" borderId="5" xfId="0" applyFont="1" applyFill="1" applyBorder="1" applyAlignment="1">
      <alignment horizontal="center" vertical="top"/>
    </xf>
    <xf numFmtId="0" fontId="6" fillId="0" borderId="4" xfId="0" applyFont="1" applyBorder="1" applyAlignment="1">
      <alignment vertical="top"/>
    </xf>
    <xf numFmtId="0" fontId="0" fillId="0" borderId="0" xfId="0" applyBorder="1" applyAlignment="1">
      <alignment vertical="top"/>
    </xf>
    <xf numFmtId="164" fontId="0" fillId="7" borderId="0" xfId="1" applyNumberFormat="1" applyFont="1" applyFill="1" applyAlignment="1">
      <alignment vertical="top"/>
    </xf>
    <xf numFmtId="164" fontId="0" fillId="7" borderId="7" xfId="1" applyNumberFormat="1" applyFont="1" applyFill="1" applyBorder="1" applyAlignment="1">
      <alignment vertical="top"/>
    </xf>
    <xf numFmtId="164" fontId="0" fillId="4" borderId="0" xfId="1" applyNumberFormat="1" applyFont="1" applyFill="1" applyAlignment="1">
      <alignment vertical="top"/>
    </xf>
    <xf numFmtId="164" fontId="13" fillId="3" borderId="7" xfId="1" applyNumberFormat="1" applyFont="1" applyFill="1" applyBorder="1" applyAlignment="1">
      <alignment horizontal="center" vertical="top"/>
    </xf>
    <xf numFmtId="164" fontId="0" fillId="5" borderId="0" xfId="1" applyNumberFormat="1" applyFont="1" applyFill="1" applyAlignment="1">
      <alignment vertical="top"/>
    </xf>
    <xf numFmtId="164" fontId="0" fillId="6" borderId="7" xfId="1" applyNumberFormat="1" applyFont="1" applyFill="1" applyBorder="1" applyAlignment="1">
      <alignment vertical="top"/>
    </xf>
    <xf numFmtId="0" fontId="13" fillId="0" borderId="7" xfId="0" applyFont="1" applyBorder="1" applyAlignment="1">
      <alignment vertical="top"/>
    </xf>
    <xf numFmtId="0" fontId="14" fillId="0" borderId="7" xfId="0" applyFont="1" applyBorder="1"/>
    <xf numFmtId="0" fontId="3" fillId="0" borderId="1" xfId="0" applyFont="1"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0" fillId="0" borderId="7" xfId="0" applyBorder="1" applyAlignment="1">
      <alignment horizontal="left" vertical="center"/>
    </xf>
    <xf numFmtId="2" fontId="9" fillId="0" borderId="1" xfId="0" applyNumberFormat="1" applyFont="1" applyBorder="1" applyAlignment="1">
      <alignment horizontal="left"/>
    </xf>
    <xf numFmtId="0" fontId="2" fillId="0" borderId="2" xfId="0" applyFont="1" applyBorder="1" applyAlignment="1">
      <alignment horizontal="left" vertical="center" wrapText="1"/>
    </xf>
    <xf numFmtId="0" fontId="2" fillId="0" borderId="9" xfId="0" applyFont="1" applyBorder="1" applyAlignment="1">
      <alignment horizontal="left" vertical="center"/>
    </xf>
    <xf numFmtId="0" fontId="0" fillId="0" borderId="7" xfId="0" quotePrefix="1" applyBorder="1" applyAlignment="1">
      <alignment horizontal="left" vertical="top" wrapText="1"/>
    </xf>
    <xf numFmtId="0" fontId="2" fillId="0" borderId="3"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left"/>
    </xf>
    <xf numFmtId="0" fontId="3" fillId="0" borderId="4" xfId="0" applyFont="1" applyBorder="1" applyAlignment="1">
      <alignment horizontal="left"/>
    </xf>
    <xf numFmtId="0" fontId="3" fillId="0" borderId="0" xfId="0" applyFont="1" applyBorder="1" applyAlignment="1">
      <alignment horizontal="left"/>
    </xf>
    <xf numFmtId="0" fontId="3" fillId="0" borderId="5" xfId="0" applyFont="1" applyBorder="1" applyAlignment="1">
      <alignment horizontal="left"/>
    </xf>
    <xf numFmtId="0" fontId="2" fillId="2" borderId="2" xfId="0" quotePrefix="1" applyFont="1" applyFill="1" applyBorder="1" applyAlignment="1">
      <alignment horizontal="left" vertical="top" wrapText="1"/>
    </xf>
    <xf numFmtId="0" fontId="2" fillId="2" borderId="9" xfId="0" quotePrefix="1" applyFont="1" applyFill="1" applyBorder="1" applyAlignment="1">
      <alignment horizontal="left" vertical="top" wrapText="1"/>
    </xf>
    <xf numFmtId="0" fontId="0" fillId="0" borderId="1" xfId="0" applyFont="1" applyBorder="1" applyAlignment="1">
      <alignment horizontal="left"/>
    </xf>
    <xf numFmtId="0" fontId="0" fillId="8" borderId="7" xfId="0" applyFill="1" applyBorder="1" applyAlignment="1">
      <alignment horizontal="left" vertical="center" wrapText="1"/>
    </xf>
    <xf numFmtId="0" fontId="0" fillId="8" borderId="7" xfId="0" applyFill="1" applyBorder="1" applyAlignment="1">
      <alignment horizontal="left" vertical="center"/>
    </xf>
    <xf numFmtId="0" fontId="0" fillId="0" borderId="7" xfId="0" applyBorder="1" applyAlignment="1">
      <alignment horizontal="left" vertical="center" wrapText="1"/>
    </xf>
    <xf numFmtId="0" fontId="2" fillId="0" borderId="8" xfId="0" applyFont="1" applyBorder="1" applyAlignment="1">
      <alignment horizontal="left" vertical="top"/>
    </xf>
    <xf numFmtId="0" fontId="2" fillId="0" borderId="3" xfId="0" applyFont="1" applyBorder="1" applyAlignment="1">
      <alignment horizontal="left" vertical="top"/>
    </xf>
    <xf numFmtId="0" fontId="2" fillId="0" borderId="8" xfId="0" applyFont="1" applyBorder="1" applyAlignment="1">
      <alignment horizontal="left"/>
    </xf>
    <xf numFmtId="0" fontId="2" fillId="0" borderId="3" xfId="0" applyFont="1" applyBorder="1" applyAlignment="1">
      <alignment horizontal="left"/>
    </xf>
    <xf numFmtId="0" fontId="10" fillId="0" borderId="1" xfId="0" applyFont="1" applyBorder="1" applyAlignment="1">
      <alignment horizontal="left"/>
    </xf>
    <xf numFmtId="0" fontId="2" fillId="0" borderId="2" xfId="0" quotePrefix="1" applyFont="1" applyBorder="1" applyAlignment="1">
      <alignment horizontal="left" vertical="top" wrapText="1"/>
    </xf>
    <xf numFmtId="0" fontId="2" fillId="0" borderId="9" xfId="0" quotePrefix="1"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workbookViewId="0">
      <selection activeCell="A29" sqref="A29"/>
    </sheetView>
  </sheetViews>
  <sheetFormatPr baseColWidth="10" defaultRowHeight="12.75" x14ac:dyDescent="0.2"/>
  <cols>
    <col min="1" max="1" width="44" customWidth="1"/>
    <col min="2" max="2" width="5" customWidth="1"/>
    <col min="3" max="3" width="7.140625" customWidth="1"/>
    <col min="4" max="7" width="8.7109375" customWidth="1"/>
    <col min="8" max="8" width="9.7109375" customWidth="1"/>
    <col min="9" max="9" width="9.85546875" customWidth="1"/>
  </cols>
  <sheetData>
    <row r="1" spans="1:8" ht="15.75" x14ac:dyDescent="0.25">
      <c r="A1" s="1" t="s">
        <v>0</v>
      </c>
      <c r="B1" s="1"/>
      <c r="C1" s="1"/>
    </row>
    <row r="2" spans="1:8" ht="18" x14ac:dyDescent="0.25">
      <c r="A2" s="2" t="s">
        <v>1</v>
      </c>
      <c r="B2" s="2"/>
      <c r="C2" s="2"/>
    </row>
    <row r="3" spans="1:8" ht="15.75" x14ac:dyDescent="0.25">
      <c r="A3" s="1" t="s">
        <v>81</v>
      </c>
      <c r="B3" s="1"/>
      <c r="C3" s="1"/>
    </row>
    <row r="5" spans="1:8" ht="15" x14ac:dyDescent="0.25">
      <c r="A5" s="6" t="s">
        <v>82</v>
      </c>
      <c r="B5" s="14"/>
      <c r="C5" s="15"/>
      <c r="D5" s="202" t="s">
        <v>83</v>
      </c>
      <c r="E5" s="202"/>
      <c r="F5" s="202"/>
      <c r="G5" s="202"/>
      <c r="H5" s="202"/>
    </row>
    <row r="6" spans="1:8" x14ac:dyDescent="0.2">
      <c r="A6" s="10"/>
      <c r="B6" s="17" t="s">
        <v>111</v>
      </c>
      <c r="C6" s="17" t="s">
        <v>110</v>
      </c>
      <c r="D6" s="17" t="s">
        <v>5</v>
      </c>
      <c r="E6" s="17" t="s">
        <v>6</v>
      </c>
      <c r="F6" s="17" t="s">
        <v>84</v>
      </c>
      <c r="G6" s="17" t="s">
        <v>85</v>
      </c>
      <c r="H6" s="17" t="s">
        <v>86</v>
      </c>
    </row>
    <row r="7" spans="1:8" x14ac:dyDescent="0.2">
      <c r="A7" s="18" t="s">
        <v>87</v>
      </c>
      <c r="B7" s="18"/>
      <c r="C7" s="18"/>
      <c r="D7" s="20">
        <f t="shared" ref="D7:G7" si="0">D8+D9+D10</f>
        <v>20000</v>
      </c>
      <c r="E7" s="20">
        <f t="shared" si="0"/>
        <v>18000</v>
      </c>
      <c r="F7" s="20">
        <f t="shared" si="0"/>
        <v>3000</v>
      </c>
      <c r="G7" s="20">
        <f t="shared" si="0"/>
        <v>0</v>
      </c>
      <c r="H7" s="20">
        <f>H8+H9+H10</f>
        <v>41000</v>
      </c>
    </row>
    <row r="8" spans="1:8" x14ac:dyDescent="0.2">
      <c r="A8" s="15" t="s">
        <v>135</v>
      </c>
      <c r="B8" s="21"/>
      <c r="C8" s="22"/>
      <c r="D8" s="23">
        <v>12000</v>
      </c>
      <c r="E8" s="23">
        <v>12000</v>
      </c>
      <c r="F8" s="23">
        <v>3000</v>
      </c>
      <c r="G8" s="23"/>
      <c r="H8" s="23">
        <f>SUM(D8:G8)</f>
        <v>27000</v>
      </c>
    </row>
    <row r="9" spans="1:8" x14ac:dyDescent="0.2">
      <c r="A9" s="15" t="s">
        <v>88</v>
      </c>
      <c r="B9" s="21"/>
      <c r="C9" s="22"/>
      <c r="D9" s="23"/>
      <c r="E9" s="23">
        <v>6000</v>
      </c>
      <c r="F9" s="23"/>
      <c r="G9" s="23"/>
      <c r="H9" s="23">
        <f t="shared" ref="H9:H56" si="1">SUM(D9:G9)</f>
        <v>6000</v>
      </c>
    </row>
    <row r="10" spans="1:8" x14ac:dyDescent="0.2">
      <c r="A10" s="15" t="s">
        <v>89</v>
      </c>
      <c r="B10" s="21"/>
      <c r="C10" s="22"/>
      <c r="D10" s="23">
        <v>8000</v>
      </c>
      <c r="E10" s="23"/>
      <c r="F10" s="23"/>
      <c r="G10" s="23"/>
      <c r="H10" s="23">
        <f t="shared" si="1"/>
        <v>8000</v>
      </c>
    </row>
    <row r="11" spans="1:8" x14ac:dyDescent="0.2">
      <c r="A11" s="10"/>
      <c r="B11" s="4"/>
      <c r="C11" s="13"/>
      <c r="D11" s="5"/>
      <c r="E11" s="5"/>
      <c r="F11" s="5"/>
      <c r="G11" s="5"/>
      <c r="H11" s="5"/>
    </row>
    <row r="12" spans="1:8" x14ac:dyDescent="0.2">
      <c r="A12" s="18" t="s">
        <v>91</v>
      </c>
      <c r="B12" s="16"/>
      <c r="C12" s="24"/>
      <c r="D12" s="25">
        <f t="shared" ref="D12:G12" si="2">D13+D14+D15</f>
        <v>3000</v>
      </c>
      <c r="E12" s="25">
        <f t="shared" si="2"/>
        <v>0</v>
      </c>
      <c r="F12" s="25">
        <f t="shared" si="2"/>
        <v>0</v>
      </c>
      <c r="G12" s="25">
        <f t="shared" si="2"/>
        <v>15000</v>
      </c>
      <c r="H12" s="25">
        <f>H13+H14+H15</f>
        <v>18000</v>
      </c>
    </row>
    <row r="13" spans="1:8" x14ac:dyDescent="0.2">
      <c r="A13" s="15" t="s">
        <v>90</v>
      </c>
      <c r="B13" s="21"/>
      <c r="C13" s="22"/>
      <c r="D13" s="23"/>
      <c r="E13" s="23"/>
      <c r="F13" s="23"/>
      <c r="G13" s="23">
        <v>15000</v>
      </c>
      <c r="H13" s="23">
        <f t="shared" si="1"/>
        <v>15000</v>
      </c>
    </row>
    <row r="14" spans="1:8" x14ac:dyDescent="0.2">
      <c r="A14" s="15" t="s">
        <v>92</v>
      </c>
      <c r="B14" s="21"/>
      <c r="C14" s="22"/>
      <c r="D14" s="23">
        <v>3000</v>
      </c>
      <c r="E14" s="23"/>
      <c r="F14" s="23"/>
      <c r="G14" s="23"/>
      <c r="H14" s="23">
        <f t="shared" si="1"/>
        <v>3000</v>
      </c>
    </row>
    <row r="15" spans="1:8" x14ac:dyDescent="0.2">
      <c r="A15" s="15" t="s">
        <v>128</v>
      </c>
      <c r="B15" s="21"/>
      <c r="C15" s="22"/>
      <c r="D15" s="23"/>
      <c r="E15" s="23"/>
      <c r="F15" s="23"/>
      <c r="G15" s="23"/>
      <c r="H15" s="23">
        <f t="shared" si="1"/>
        <v>0</v>
      </c>
    </row>
    <row r="16" spans="1:8" x14ac:dyDescent="0.2">
      <c r="A16" s="10" t="s">
        <v>93</v>
      </c>
      <c r="B16" s="4"/>
      <c r="C16" s="13"/>
      <c r="H16" s="5"/>
    </row>
    <row r="17" spans="1:8" x14ac:dyDescent="0.2">
      <c r="A17" s="18" t="s">
        <v>133</v>
      </c>
      <c r="B17" s="16"/>
      <c r="C17" s="24"/>
      <c r="D17" s="25">
        <f>SUM(D18:D24)</f>
        <v>57000</v>
      </c>
      <c r="E17" s="25">
        <f>SUM(E18:E24)</f>
        <v>40000</v>
      </c>
      <c r="F17" s="25">
        <f>SUM(F18:F24)</f>
        <v>0</v>
      </c>
      <c r="G17" s="25">
        <f>SUM(G18:G24)</f>
        <v>0</v>
      </c>
      <c r="H17" s="25">
        <f>SUM(H18:H24)</f>
        <v>97000</v>
      </c>
    </row>
    <row r="18" spans="1:8" x14ac:dyDescent="0.2">
      <c r="A18" s="26" t="s">
        <v>123</v>
      </c>
      <c r="B18" s="27"/>
      <c r="C18" s="22"/>
      <c r="D18" s="21"/>
      <c r="E18" s="28">
        <v>3000</v>
      </c>
      <c r="F18" s="21"/>
      <c r="G18" s="21"/>
      <c r="H18" s="23">
        <f t="shared" si="1"/>
        <v>3000</v>
      </c>
    </row>
    <row r="19" spans="1:8" x14ac:dyDescent="0.2">
      <c r="A19" s="15" t="s">
        <v>96</v>
      </c>
      <c r="B19" s="21"/>
      <c r="C19" s="22"/>
      <c r="D19" s="28">
        <v>40000</v>
      </c>
      <c r="E19" s="28">
        <v>20000</v>
      </c>
      <c r="F19" s="28"/>
      <c r="G19" s="28"/>
      <c r="H19" s="23">
        <f t="shared" si="1"/>
        <v>60000</v>
      </c>
    </row>
    <row r="20" spans="1:8" x14ac:dyDescent="0.2">
      <c r="A20" s="15" t="s">
        <v>125</v>
      </c>
      <c r="B20" s="21"/>
      <c r="C20" s="22"/>
      <c r="D20" s="28">
        <v>9000</v>
      </c>
      <c r="E20" s="28">
        <v>9000</v>
      </c>
      <c r="F20" s="28"/>
      <c r="G20" s="28"/>
      <c r="H20" s="23">
        <f t="shared" si="1"/>
        <v>18000</v>
      </c>
    </row>
    <row r="21" spans="1:8" x14ac:dyDescent="0.2">
      <c r="A21" s="15" t="s">
        <v>95</v>
      </c>
      <c r="B21" s="30" t="s">
        <v>124</v>
      </c>
      <c r="C21" s="22"/>
      <c r="D21" s="31">
        <v>3000</v>
      </c>
      <c r="E21" s="31">
        <v>3000</v>
      </c>
      <c r="F21" s="28"/>
      <c r="G21" s="28"/>
      <c r="H21" s="32">
        <f t="shared" si="1"/>
        <v>6000</v>
      </c>
    </row>
    <row r="22" spans="1:8" x14ac:dyDescent="0.2">
      <c r="A22" s="15" t="s">
        <v>132</v>
      </c>
      <c r="B22" s="21"/>
      <c r="C22" s="22"/>
      <c r="D22" s="28">
        <v>5000</v>
      </c>
      <c r="E22" s="28"/>
      <c r="F22" s="28"/>
      <c r="G22" s="28"/>
      <c r="H22" s="23">
        <f t="shared" si="1"/>
        <v>5000</v>
      </c>
    </row>
    <row r="23" spans="1:8" x14ac:dyDescent="0.2">
      <c r="A23" s="15" t="s">
        <v>129</v>
      </c>
      <c r="B23" s="21"/>
      <c r="C23" s="22"/>
      <c r="D23" s="28"/>
      <c r="E23" s="28"/>
      <c r="F23" s="28"/>
      <c r="G23" s="28"/>
      <c r="H23" s="23">
        <f t="shared" si="1"/>
        <v>0</v>
      </c>
    </row>
    <row r="24" spans="1:8" x14ac:dyDescent="0.2">
      <c r="A24" s="15" t="s">
        <v>98</v>
      </c>
      <c r="B24" s="21"/>
      <c r="C24" s="22"/>
      <c r="D24" s="28"/>
      <c r="E24" s="28">
        <v>5000</v>
      </c>
      <c r="F24" s="28"/>
      <c r="G24" s="28"/>
      <c r="H24" s="23">
        <f t="shared" si="1"/>
        <v>5000</v>
      </c>
    </row>
    <row r="25" spans="1:8" x14ac:dyDescent="0.2">
      <c r="A25" s="10"/>
      <c r="B25" s="4"/>
      <c r="C25" s="13"/>
      <c r="H25" s="5"/>
    </row>
    <row r="26" spans="1:8" x14ac:dyDescent="0.2">
      <c r="A26" s="18" t="s">
        <v>99</v>
      </c>
      <c r="B26" s="16"/>
      <c r="C26" s="24"/>
      <c r="D26" s="25">
        <f t="shared" ref="D26:G26" si="3">SUM(D27:D38)</f>
        <v>194000</v>
      </c>
      <c r="E26" s="25">
        <f t="shared" si="3"/>
        <v>211000</v>
      </c>
      <c r="F26" s="25">
        <f t="shared" si="3"/>
        <v>0</v>
      </c>
      <c r="G26" s="25">
        <f t="shared" si="3"/>
        <v>12000</v>
      </c>
      <c r="H26" s="25">
        <f>SUM(H27:H38)</f>
        <v>417000</v>
      </c>
    </row>
    <row r="27" spans="1:8" x14ac:dyDescent="0.2">
      <c r="A27" s="15" t="s">
        <v>130</v>
      </c>
      <c r="B27" s="21"/>
      <c r="C27" s="22"/>
      <c r="D27" s="23">
        <v>92000</v>
      </c>
      <c r="E27" s="23"/>
      <c r="F27" s="23"/>
      <c r="G27" s="23">
        <v>12000</v>
      </c>
      <c r="H27" s="23">
        <f t="shared" si="1"/>
        <v>104000</v>
      </c>
    </row>
    <row r="28" spans="1:8" x14ac:dyDescent="0.2">
      <c r="A28" s="15" t="s">
        <v>101</v>
      </c>
      <c r="B28" s="21"/>
      <c r="C28" s="22"/>
      <c r="D28" s="23"/>
      <c r="E28" s="23">
        <v>92000</v>
      </c>
      <c r="F28" s="23"/>
      <c r="G28" s="23"/>
      <c r="H28" s="23">
        <f t="shared" ref="H28:H29" si="4">SUM(D28:G28)</f>
        <v>92000</v>
      </c>
    </row>
    <row r="29" spans="1:8" x14ac:dyDescent="0.2">
      <c r="A29" s="15" t="s">
        <v>126</v>
      </c>
      <c r="B29" s="21"/>
      <c r="C29" s="22"/>
      <c r="D29" s="23"/>
      <c r="E29" s="23">
        <v>37000</v>
      </c>
      <c r="F29" s="23"/>
      <c r="G29" s="23"/>
      <c r="H29" s="23">
        <f t="shared" si="4"/>
        <v>37000</v>
      </c>
    </row>
    <row r="30" spans="1:8" x14ac:dyDescent="0.2">
      <c r="A30" s="15" t="s">
        <v>127</v>
      </c>
      <c r="B30" s="21"/>
      <c r="C30" s="22"/>
      <c r="D30" s="23">
        <v>20000</v>
      </c>
      <c r="E30" s="23"/>
      <c r="F30" s="23"/>
      <c r="G30" s="23"/>
      <c r="H30" s="23">
        <f t="shared" si="1"/>
        <v>20000</v>
      </c>
    </row>
    <row r="31" spans="1:8" x14ac:dyDescent="0.2">
      <c r="A31" s="15" t="s">
        <v>105</v>
      </c>
      <c r="B31" s="21"/>
      <c r="C31" s="22"/>
      <c r="D31" s="23">
        <v>10000</v>
      </c>
      <c r="E31" s="23"/>
      <c r="F31" s="23"/>
      <c r="G31" s="23"/>
      <c r="H31" s="23">
        <f t="shared" si="1"/>
        <v>10000</v>
      </c>
    </row>
    <row r="32" spans="1:8" x14ac:dyDescent="0.2">
      <c r="A32" s="15" t="s">
        <v>106</v>
      </c>
      <c r="B32" s="21"/>
      <c r="C32" s="22"/>
      <c r="D32" s="23"/>
      <c r="E32" s="23">
        <v>25000</v>
      </c>
      <c r="F32" s="23"/>
      <c r="G32" s="23"/>
      <c r="H32" s="23">
        <f t="shared" si="1"/>
        <v>25000</v>
      </c>
    </row>
    <row r="33" spans="1:19" x14ac:dyDescent="0.2">
      <c r="A33" s="15" t="s">
        <v>112</v>
      </c>
      <c r="B33" s="21">
        <v>12</v>
      </c>
      <c r="C33" s="22">
        <v>2500</v>
      </c>
      <c r="D33" s="23">
        <f>B33*C33</f>
        <v>30000</v>
      </c>
      <c r="E33" s="23"/>
      <c r="F33" s="23"/>
      <c r="G33" s="23"/>
      <c r="H33" s="23">
        <f t="shared" si="1"/>
        <v>30000</v>
      </c>
    </row>
    <row r="34" spans="1:19" x14ac:dyDescent="0.2">
      <c r="A34" s="15" t="s">
        <v>114</v>
      </c>
      <c r="B34" s="21">
        <v>14</v>
      </c>
      <c r="C34" s="22">
        <v>3000</v>
      </c>
      <c r="D34" s="23">
        <f>B34*C34</f>
        <v>42000</v>
      </c>
      <c r="E34" s="23"/>
      <c r="F34" s="23"/>
      <c r="G34" s="23"/>
      <c r="H34" s="23">
        <f t="shared" si="1"/>
        <v>42000</v>
      </c>
    </row>
    <row r="35" spans="1:19" x14ac:dyDescent="0.2">
      <c r="A35" s="15" t="s">
        <v>113</v>
      </c>
      <c r="B35" s="21">
        <v>4</v>
      </c>
      <c r="C35" s="22">
        <v>2000</v>
      </c>
      <c r="D35" s="23"/>
      <c r="E35" s="23">
        <f>B35*C35</f>
        <v>8000</v>
      </c>
      <c r="F35" s="23"/>
      <c r="G35" s="23"/>
      <c r="H35" s="23">
        <f t="shared" si="1"/>
        <v>8000</v>
      </c>
    </row>
    <row r="36" spans="1:19" x14ac:dyDescent="0.2">
      <c r="A36" s="15" t="s">
        <v>115</v>
      </c>
      <c r="B36" s="21">
        <v>3</v>
      </c>
      <c r="C36" s="22">
        <v>12000</v>
      </c>
      <c r="D36" s="23"/>
      <c r="E36" s="23">
        <f t="shared" ref="E36:E38" si="5">B36*C36</f>
        <v>36000</v>
      </c>
      <c r="F36" s="23"/>
      <c r="G36" s="23"/>
      <c r="H36" s="23">
        <f t="shared" si="1"/>
        <v>36000</v>
      </c>
    </row>
    <row r="37" spans="1:19" x14ac:dyDescent="0.2">
      <c r="A37" s="15" t="s">
        <v>116</v>
      </c>
      <c r="B37" s="21">
        <v>3</v>
      </c>
      <c r="C37" s="22">
        <v>3000</v>
      </c>
      <c r="D37" s="23"/>
      <c r="E37" s="23">
        <f t="shared" si="5"/>
        <v>9000</v>
      </c>
      <c r="F37" s="23"/>
      <c r="G37" s="23"/>
      <c r="H37" s="23">
        <f t="shared" si="1"/>
        <v>9000</v>
      </c>
    </row>
    <row r="38" spans="1:19" x14ac:dyDescent="0.2">
      <c r="A38" s="15" t="s">
        <v>117</v>
      </c>
      <c r="B38" s="21">
        <v>2</v>
      </c>
      <c r="C38" s="22">
        <v>2000</v>
      </c>
      <c r="D38" s="23"/>
      <c r="E38" s="23">
        <f t="shared" si="5"/>
        <v>4000</v>
      </c>
      <c r="F38" s="23"/>
      <c r="G38" s="23"/>
      <c r="H38" s="23">
        <f t="shared" si="1"/>
        <v>4000</v>
      </c>
    </row>
    <row r="39" spans="1:19" x14ac:dyDescent="0.2">
      <c r="A39" s="10"/>
      <c r="B39" s="4"/>
      <c r="C39" s="13"/>
      <c r="D39" s="5"/>
      <c r="E39" s="5"/>
      <c r="F39" s="5"/>
      <c r="G39" s="5"/>
      <c r="H39" s="5"/>
    </row>
    <row r="40" spans="1:19" x14ac:dyDescent="0.2">
      <c r="A40" s="10"/>
      <c r="B40" s="4"/>
      <c r="C40" s="13"/>
      <c r="D40" s="5"/>
      <c r="E40" s="5"/>
      <c r="F40" s="5"/>
      <c r="G40" s="5"/>
      <c r="H40" s="5"/>
    </row>
    <row r="41" spans="1:19" x14ac:dyDescent="0.2">
      <c r="A41" s="18" t="s">
        <v>100</v>
      </c>
      <c r="B41" s="16"/>
      <c r="C41" s="24"/>
      <c r="D41" s="25">
        <f>SUM(D42:D48)</f>
        <v>104000</v>
      </c>
      <c r="E41" s="25">
        <f>SUM(E42:E48)</f>
        <v>47000</v>
      </c>
      <c r="F41" s="25">
        <f t="shared" ref="F41:H41" si="6">SUM(F42:F48)</f>
        <v>0</v>
      </c>
      <c r="G41" s="25">
        <f t="shared" si="6"/>
        <v>0</v>
      </c>
      <c r="H41" s="25">
        <f t="shared" si="6"/>
        <v>151000</v>
      </c>
    </row>
    <row r="42" spans="1:19" x14ac:dyDescent="0.2">
      <c r="A42" s="127" t="s">
        <v>94</v>
      </c>
      <c r="B42" s="21">
        <v>27</v>
      </c>
      <c r="C42" s="22">
        <v>1000</v>
      </c>
      <c r="D42" s="29">
        <f>23*C42</f>
        <v>23000</v>
      </c>
      <c r="E42" s="29">
        <f>4*C42</f>
        <v>4000</v>
      </c>
      <c r="F42" s="21"/>
      <c r="G42" s="21"/>
      <c r="H42" s="23">
        <f t="shared" ref="H42:H43" si="7">SUM(D42:G42)</f>
        <v>27000</v>
      </c>
    </row>
    <row r="43" spans="1:19" x14ac:dyDescent="0.2">
      <c r="A43" s="127" t="s">
        <v>97</v>
      </c>
      <c r="B43" s="21"/>
      <c r="C43" s="22"/>
      <c r="D43" s="28">
        <v>3000</v>
      </c>
      <c r="E43" s="28">
        <v>3000</v>
      </c>
      <c r="F43" s="28"/>
      <c r="G43" s="28"/>
      <c r="H43" s="23">
        <f t="shared" si="7"/>
        <v>6000</v>
      </c>
      <c r="L43" s="132"/>
      <c r="M43" s="133"/>
      <c r="N43" s="134"/>
      <c r="O43" s="135"/>
      <c r="P43" s="135"/>
      <c r="Q43" s="133"/>
      <c r="R43" s="133"/>
      <c r="S43" s="111"/>
    </row>
    <row r="44" spans="1:19" x14ac:dyDescent="0.2">
      <c r="A44" s="15" t="s">
        <v>118</v>
      </c>
      <c r="B44" s="21">
        <v>3</v>
      </c>
      <c r="C44" s="22">
        <v>5000</v>
      </c>
      <c r="D44" s="23">
        <f>B44*C44</f>
        <v>15000</v>
      </c>
      <c r="E44" s="23"/>
      <c r="F44" s="23"/>
      <c r="G44" s="23"/>
      <c r="H44" s="23">
        <f t="shared" si="1"/>
        <v>15000</v>
      </c>
      <c r="L44" s="132"/>
      <c r="M44" s="133"/>
      <c r="N44" s="134"/>
      <c r="O44" s="136"/>
      <c r="P44" s="136"/>
      <c r="Q44" s="136"/>
      <c r="R44" s="136"/>
      <c r="S44" s="111"/>
    </row>
    <row r="45" spans="1:19" x14ac:dyDescent="0.2">
      <c r="A45" s="15" t="s">
        <v>119</v>
      </c>
      <c r="B45" s="21">
        <v>4</v>
      </c>
      <c r="C45" s="22">
        <v>3700</v>
      </c>
      <c r="D45" s="23"/>
      <c r="E45" s="23">
        <f>B45*C45</f>
        <v>14800</v>
      </c>
      <c r="F45" s="23"/>
      <c r="G45" s="23"/>
      <c r="H45" s="23">
        <f t="shared" si="1"/>
        <v>14800</v>
      </c>
    </row>
    <row r="46" spans="1:19" x14ac:dyDescent="0.2">
      <c r="A46" s="15" t="s">
        <v>119</v>
      </c>
      <c r="B46" s="21">
        <v>9</v>
      </c>
      <c r="C46" s="22">
        <v>3700</v>
      </c>
      <c r="D46" s="23">
        <f t="shared" ref="D46:D47" si="8">B46*C46</f>
        <v>33300</v>
      </c>
      <c r="E46" s="23"/>
      <c r="F46" s="23"/>
      <c r="G46" s="23"/>
      <c r="H46" s="23">
        <f t="shared" si="1"/>
        <v>33300</v>
      </c>
    </row>
    <row r="47" spans="1:19" x14ac:dyDescent="0.2">
      <c r="A47" s="15" t="s">
        <v>120</v>
      </c>
      <c r="B47" s="21">
        <v>11</v>
      </c>
      <c r="C47" s="22">
        <v>2700</v>
      </c>
      <c r="D47" s="23">
        <f t="shared" si="8"/>
        <v>29700</v>
      </c>
      <c r="E47" s="23"/>
      <c r="F47" s="23"/>
      <c r="G47" s="23"/>
      <c r="H47" s="23">
        <f t="shared" si="1"/>
        <v>29700</v>
      </c>
    </row>
    <row r="48" spans="1:19" x14ac:dyDescent="0.2">
      <c r="A48" s="15" t="s">
        <v>121</v>
      </c>
      <c r="B48" s="21">
        <v>14</v>
      </c>
      <c r="C48" s="22">
        <v>1800</v>
      </c>
      <c r="D48" s="23"/>
      <c r="E48" s="23">
        <f>B48*C48</f>
        <v>25200</v>
      </c>
      <c r="F48" s="23"/>
      <c r="G48" s="23"/>
      <c r="H48" s="23">
        <f t="shared" si="1"/>
        <v>25200</v>
      </c>
    </row>
    <row r="49" spans="1:9" x14ac:dyDescent="0.2">
      <c r="A49" s="10"/>
      <c r="B49" s="4"/>
      <c r="C49" s="13"/>
      <c r="D49" s="5"/>
      <c r="E49" s="5"/>
      <c r="F49" s="5"/>
      <c r="G49" s="5"/>
      <c r="H49" s="5"/>
    </row>
    <row r="50" spans="1:9" x14ac:dyDescent="0.2">
      <c r="A50" s="18" t="s">
        <v>102</v>
      </c>
      <c r="B50" s="16"/>
      <c r="C50" s="24"/>
      <c r="D50" s="25">
        <f t="shared" ref="D50:G50" si="9">D51</f>
        <v>0</v>
      </c>
      <c r="E50" s="25">
        <f t="shared" si="9"/>
        <v>48000</v>
      </c>
      <c r="F50" s="25">
        <f t="shared" si="9"/>
        <v>0</v>
      </c>
      <c r="G50" s="25">
        <f t="shared" si="9"/>
        <v>0</v>
      </c>
      <c r="H50" s="25">
        <f>H51</f>
        <v>48000</v>
      </c>
    </row>
    <row r="51" spans="1:9" x14ac:dyDescent="0.2">
      <c r="A51" s="15" t="s">
        <v>122</v>
      </c>
      <c r="B51" s="21">
        <v>12</v>
      </c>
      <c r="C51" s="22">
        <v>4000</v>
      </c>
      <c r="D51" s="23"/>
      <c r="E51" s="23">
        <f>B51*C51</f>
        <v>48000</v>
      </c>
      <c r="F51" s="23"/>
      <c r="G51" s="23"/>
      <c r="H51" s="23">
        <f t="shared" si="1"/>
        <v>48000</v>
      </c>
    </row>
    <row r="52" spans="1:9" x14ac:dyDescent="0.2">
      <c r="A52" s="10"/>
      <c r="B52" s="4"/>
      <c r="C52" s="13"/>
      <c r="D52" s="5"/>
      <c r="E52" s="5"/>
      <c r="F52" s="5"/>
      <c r="G52" s="5"/>
      <c r="H52" s="5"/>
    </row>
    <row r="53" spans="1:9" x14ac:dyDescent="0.2">
      <c r="A53" s="18" t="s">
        <v>103</v>
      </c>
      <c r="B53" s="16"/>
      <c r="C53" s="24"/>
      <c r="D53" s="25">
        <f t="shared" ref="D53:G53" si="10">D54</f>
        <v>0</v>
      </c>
      <c r="E53" s="25">
        <f t="shared" si="10"/>
        <v>0</v>
      </c>
      <c r="F53" s="25">
        <f t="shared" si="10"/>
        <v>123000</v>
      </c>
      <c r="G53" s="25">
        <f t="shared" si="10"/>
        <v>0</v>
      </c>
      <c r="H53" s="25">
        <f>H54</f>
        <v>123000</v>
      </c>
    </row>
    <row r="54" spans="1:9" x14ac:dyDescent="0.2">
      <c r="A54" s="15" t="s">
        <v>104</v>
      </c>
      <c r="B54" s="21"/>
      <c r="C54" s="22"/>
      <c r="D54" s="23"/>
      <c r="E54" s="23"/>
      <c r="F54" s="23">
        <v>123000</v>
      </c>
      <c r="G54" s="23"/>
      <c r="H54" s="23">
        <f t="shared" si="1"/>
        <v>123000</v>
      </c>
    </row>
    <row r="55" spans="1:9" x14ac:dyDescent="0.2">
      <c r="B55" s="4"/>
      <c r="C55" s="5"/>
      <c r="D55" s="5"/>
      <c r="E55" s="5"/>
      <c r="F55" s="5"/>
      <c r="G55" s="5"/>
      <c r="H55" s="5"/>
    </row>
    <row r="56" spans="1:9" x14ac:dyDescent="0.2">
      <c r="A56" s="33" t="s">
        <v>21</v>
      </c>
      <c r="B56" s="16"/>
      <c r="C56" s="25"/>
      <c r="D56" s="25">
        <v>18000</v>
      </c>
      <c r="E56" s="25">
        <v>4000</v>
      </c>
      <c r="F56" s="23"/>
      <c r="G56" s="23"/>
      <c r="H56" s="25">
        <f t="shared" si="1"/>
        <v>22000</v>
      </c>
    </row>
    <row r="57" spans="1:9" x14ac:dyDescent="0.2">
      <c r="B57" s="4"/>
      <c r="C57" s="5"/>
      <c r="D57" s="5"/>
      <c r="E57" s="5"/>
      <c r="F57" s="5"/>
      <c r="G57" s="5"/>
      <c r="H57" s="5"/>
    </row>
    <row r="58" spans="1:9" x14ac:dyDescent="0.2">
      <c r="A58" s="123" t="s">
        <v>305</v>
      </c>
      <c r="B58" s="124"/>
      <c r="C58" s="76"/>
      <c r="D58" s="76"/>
      <c r="E58" s="76"/>
      <c r="F58" s="76"/>
      <c r="G58" s="76"/>
      <c r="H58" s="25">
        <v>19800</v>
      </c>
    </row>
    <row r="59" spans="1:9" x14ac:dyDescent="0.2">
      <c r="B59" s="9"/>
      <c r="C59" s="5"/>
      <c r="D59" s="5"/>
      <c r="E59" s="5"/>
      <c r="F59" s="5"/>
      <c r="G59" s="5"/>
      <c r="H59" s="12"/>
    </row>
    <row r="60" spans="1:9" ht="15" x14ac:dyDescent="0.25">
      <c r="A60" s="34" t="s">
        <v>108</v>
      </c>
      <c r="B60" s="35"/>
      <c r="C60" s="36"/>
      <c r="D60" s="37">
        <f>D56+D54+D50+D41+D26+D12+D17+D7</f>
        <v>396000</v>
      </c>
      <c r="E60" s="37">
        <f>E56+E54+E50+E41+E26+E12+E17+E7</f>
        <v>368000</v>
      </c>
      <c r="F60" s="37">
        <f>F56+F54+F50+F41+F26+F12+F17+F7</f>
        <v>126000</v>
      </c>
      <c r="G60" s="37">
        <f>G56+G54+G50+G41+G26+G12+G17+G7</f>
        <v>27000</v>
      </c>
      <c r="H60" s="20">
        <f>H58+H56+H54+H50+H41+H26+H12+H17+H7</f>
        <v>936800</v>
      </c>
    </row>
    <row r="61" spans="1:9" x14ac:dyDescent="0.2">
      <c r="C61" s="5"/>
      <c r="D61" s="5"/>
      <c r="E61" s="5"/>
      <c r="F61" s="5"/>
      <c r="G61" s="5"/>
      <c r="H61" s="12"/>
    </row>
    <row r="62" spans="1:9" x14ac:dyDescent="0.2">
      <c r="A62" s="33" t="s">
        <v>309</v>
      </c>
      <c r="B62" s="33"/>
      <c r="C62" s="25"/>
      <c r="D62" s="23">
        <f>0.8*H62</f>
        <v>74944</v>
      </c>
      <c r="E62" s="23">
        <f>0.2*H62</f>
        <v>18736</v>
      </c>
      <c r="F62" s="23"/>
      <c r="G62" s="23"/>
      <c r="H62" s="20">
        <f>0.1*H60</f>
        <v>93680</v>
      </c>
    </row>
    <row r="63" spans="1:9" x14ac:dyDescent="0.2">
      <c r="D63" s="5"/>
      <c r="E63" s="5"/>
      <c r="F63" s="5"/>
      <c r="G63" s="5"/>
      <c r="H63" s="5"/>
    </row>
    <row r="64" spans="1:9" ht="15" x14ac:dyDescent="0.25">
      <c r="A64" s="34" t="s">
        <v>109</v>
      </c>
      <c r="B64" s="34"/>
      <c r="C64" s="34"/>
      <c r="D64" s="20">
        <f t="shared" ref="D64:G64" si="11">D60+D62</f>
        <v>470944</v>
      </c>
      <c r="E64" s="20">
        <f t="shared" si="11"/>
        <v>386736</v>
      </c>
      <c r="F64" s="20">
        <f t="shared" si="11"/>
        <v>126000</v>
      </c>
      <c r="G64" s="20">
        <f t="shared" si="11"/>
        <v>27000</v>
      </c>
      <c r="H64" s="20">
        <f>H60+H62</f>
        <v>1030480</v>
      </c>
      <c r="I64" s="12">
        <v>1030475</v>
      </c>
    </row>
    <row r="65" spans="1:8" x14ac:dyDescent="0.2">
      <c r="D65" s="5"/>
      <c r="E65" s="5"/>
      <c r="F65" s="5"/>
      <c r="G65" s="5"/>
      <c r="H65" s="5"/>
    </row>
    <row r="66" spans="1:8" x14ac:dyDescent="0.2">
      <c r="A66" s="19" t="s">
        <v>131</v>
      </c>
      <c r="B66" s="19"/>
      <c r="C66" s="19"/>
      <c r="D66" s="23">
        <f>100*D64/$H64</f>
        <v>45.701420697150844</v>
      </c>
      <c r="E66" s="23">
        <f t="shared" ref="E66:G66" si="12">100*E64/$H64</f>
        <v>37.529694899464324</v>
      </c>
      <c r="F66" s="23">
        <f t="shared" si="12"/>
        <v>12.227311544134771</v>
      </c>
      <c r="G66" s="23">
        <f t="shared" si="12"/>
        <v>2.6201381880288799</v>
      </c>
      <c r="H66" s="5"/>
    </row>
    <row r="67" spans="1:8" x14ac:dyDescent="0.2">
      <c r="A67" s="7"/>
      <c r="B67" s="7"/>
      <c r="C67" s="7"/>
      <c r="D67" s="5"/>
      <c r="E67" s="5"/>
      <c r="F67" s="5"/>
      <c r="G67" s="5"/>
      <c r="H67" s="5"/>
    </row>
    <row r="68" spans="1:8" x14ac:dyDescent="0.2">
      <c r="A68" s="8"/>
      <c r="B68" s="8"/>
      <c r="C68" s="8"/>
    </row>
    <row r="69" spans="1:8" x14ac:dyDescent="0.2">
      <c r="A69" s="8"/>
      <c r="B69" s="8"/>
      <c r="C69" s="8"/>
    </row>
    <row r="70" spans="1:8" x14ac:dyDescent="0.2">
      <c r="A70" s="8"/>
      <c r="B70" s="8"/>
      <c r="C70" s="8"/>
    </row>
    <row r="71" spans="1:8" x14ac:dyDescent="0.2">
      <c r="A71" s="8"/>
      <c r="B71" s="8"/>
      <c r="C71" s="8"/>
    </row>
  </sheetData>
  <mergeCells count="1">
    <mergeCell ref="D5:H5"/>
  </mergeCells>
  <pageMargins left="0.70866141732283472" right="0.70866141732283472" top="0.78740157480314965" bottom="0.78740157480314965" header="0.31496062992125984" footer="0.31496062992125984"/>
  <pageSetup paperSize="9" scale="80" orientation="portrait" r:id="rId1"/>
  <headerFooter>
    <oddFooter>&amp;LIG RF-BB
&amp;F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7"/>
  <sheetViews>
    <sheetView workbookViewId="0">
      <selection activeCell="L11" sqref="L11"/>
    </sheetView>
  </sheetViews>
  <sheetFormatPr baseColWidth="10" defaultRowHeight="12.75" x14ac:dyDescent="0.2"/>
  <cols>
    <col min="1" max="1" width="3.5703125" customWidth="1"/>
    <col min="2" max="2" width="5.140625" customWidth="1"/>
    <col min="3" max="3" width="31.140625" customWidth="1"/>
    <col min="4" max="9" width="6.28515625" customWidth="1"/>
    <col min="10" max="10" width="7.7109375" customWidth="1"/>
    <col min="11" max="11" width="41.85546875" customWidth="1"/>
    <col min="12" max="12" width="46.28515625" customWidth="1"/>
  </cols>
  <sheetData>
    <row r="1" spans="1:12" ht="15.75" x14ac:dyDescent="0.25">
      <c r="A1" s="1" t="s">
        <v>0</v>
      </c>
    </row>
    <row r="2" spans="1:12" ht="18" x14ac:dyDescent="0.25">
      <c r="A2" s="2" t="s">
        <v>1</v>
      </c>
    </row>
    <row r="3" spans="1:12" ht="15.75" x14ac:dyDescent="0.25">
      <c r="A3" s="1" t="s">
        <v>298</v>
      </c>
    </row>
    <row r="5" spans="1:12" x14ac:dyDescent="0.2">
      <c r="A5" s="51" t="s">
        <v>2</v>
      </c>
      <c r="B5" s="51" t="s">
        <v>3</v>
      </c>
      <c r="C5" s="33" t="s">
        <v>4</v>
      </c>
      <c r="D5" s="210" t="s">
        <v>9</v>
      </c>
      <c r="E5" s="211"/>
      <c r="F5" s="74" t="s">
        <v>5</v>
      </c>
      <c r="G5" s="49" t="s">
        <v>6</v>
      </c>
      <c r="H5" s="75" t="s">
        <v>7</v>
      </c>
      <c r="I5" s="50" t="s">
        <v>8</v>
      </c>
      <c r="J5" s="83" t="s">
        <v>86</v>
      </c>
      <c r="K5" s="33" t="s">
        <v>71</v>
      </c>
      <c r="L5" s="18" t="s">
        <v>72</v>
      </c>
    </row>
    <row r="6" spans="1:12" x14ac:dyDescent="0.2">
      <c r="A6" s="52"/>
      <c r="B6" s="53"/>
      <c r="C6" s="54"/>
      <c r="D6" s="66" t="s">
        <v>5</v>
      </c>
      <c r="E6" s="49" t="s">
        <v>6</v>
      </c>
      <c r="F6" s="45"/>
      <c r="G6" s="77"/>
      <c r="H6" s="46"/>
      <c r="I6" s="79"/>
      <c r="J6" s="11"/>
      <c r="K6" s="84"/>
      <c r="L6" s="207" t="s">
        <v>310</v>
      </c>
    </row>
    <row r="7" spans="1:12" ht="15" x14ac:dyDescent="0.25">
      <c r="A7" s="212" t="s">
        <v>73</v>
      </c>
      <c r="B7" s="212"/>
      <c r="C7" s="212"/>
      <c r="D7" s="92"/>
      <c r="E7" s="93"/>
      <c r="F7" s="66">
        <f t="shared" ref="F7:I7" si="0">SUM(F8:F11)</f>
        <v>540</v>
      </c>
      <c r="G7" s="49">
        <f t="shared" si="0"/>
        <v>730</v>
      </c>
      <c r="H7" s="75">
        <f t="shared" si="0"/>
        <v>25</v>
      </c>
      <c r="I7" s="50">
        <f t="shared" si="0"/>
        <v>25</v>
      </c>
      <c r="J7" s="67">
        <f>SUM(D7:I7)</f>
        <v>1320</v>
      </c>
      <c r="K7" s="84"/>
      <c r="L7" s="208"/>
    </row>
    <row r="8" spans="1:12" x14ac:dyDescent="0.2">
      <c r="A8" s="55"/>
      <c r="B8" s="56"/>
      <c r="C8" s="57" t="s">
        <v>74</v>
      </c>
      <c r="D8" s="100"/>
      <c r="E8" s="101"/>
      <c r="F8" s="40">
        <v>50</v>
      </c>
      <c r="G8" s="78">
        <v>50</v>
      </c>
      <c r="H8" s="43">
        <v>25</v>
      </c>
      <c r="I8" s="80">
        <v>25</v>
      </c>
      <c r="J8" s="5"/>
      <c r="K8" s="84"/>
      <c r="L8" s="84"/>
    </row>
    <row r="9" spans="1:12" x14ac:dyDescent="0.2">
      <c r="A9" s="55"/>
      <c r="B9" s="56"/>
      <c r="C9" s="57" t="s">
        <v>75</v>
      </c>
      <c r="D9" s="100"/>
      <c r="E9" s="101"/>
      <c r="F9" s="40"/>
      <c r="G9" s="78">
        <v>80</v>
      </c>
      <c r="H9" s="43"/>
      <c r="I9" s="80"/>
      <c r="J9" s="5"/>
      <c r="K9" s="84"/>
      <c r="L9" s="84"/>
    </row>
    <row r="10" spans="1:12" ht="25.5" x14ac:dyDescent="0.2">
      <c r="A10" s="55"/>
      <c r="B10" s="56"/>
      <c r="C10" s="57" t="s">
        <v>76</v>
      </c>
      <c r="D10" s="100"/>
      <c r="E10" s="101"/>
      <c r="F10" s="40">
        <v>400</v>
      </c>
      <c r="G10" s="78">
        <v>300</v>
      </c>
      <c r="H10" s="43"/>
      <c r="I10" s="80"/>
      <c r="J10" s="5"/>
      <c r="K10" s="169" t="s">
        <v>321</v>
      </c>
      <c r="L10" s="88" t="s">
        <v>136</v>
      </c>
    </row>
    <row r="11" spans="1:12" ht="140.25" x14ac:dyDescent="0.2">
      <c r="A11" s="55"/>
      <c r="B11" s="56"/>
      <c r="C11" s="180" t="s">
        <v>76</v>
      </c>
      <c r="D11" s="181"/>
      <c r="E11" s="182"/>
      <c r="F11" s="183">
        <v>90</v>
      </c>
      <c r="G11" s="184">
        <v>300</v>
      </c>
      <c r="H11" s="185"/>
      <c r="I11" s="186"/>
      <c r="J11" s="187"/>
      <c r="K11" s="169" t="s">
        <v>325</v>
      </c>
      <c r="L11" s="154" t="s">
        <v>329</v>
      </c>
    </row>
    <row r="12" spans="1:12" x14ac:dyDescent="0.2">
      <c r="A12" s="55"/>
      <c r="B12" s="56"/>
      <c r="C12" s="58"/>
      <c r="D12" s="100"/>
      <c r="E12" s="101"/>
      <c r="F12" s="40"/>
      <c r="G12" s="78"/>
      <c r="H12" s="43"/>
      <c r="I12" s="80"/>
      <c r="J12" s="5"/>
      <c r="K12" s="84"/>
      <c r="L12" s="84"/>
    </row>
    <row r="13" spans="1:12" ht="15" x14ac:dyDescent="0.25">
      <c r="A13" s="212" t="s">
        <v>21</v>
      </c>
      <c r="B13" s="212"/>
      <c r="C13" s="212"/>
      <c r="D13" s="92"/>
      <c r="E13" s="93"/>
      <c r="F13" s="66">
        <f t="shared" ref="F13:I13" si="1">SUM(F14:F18)</f>
        <v>265</v>
      </c>
      <c r="G13" s="49">
        <f t="shared" si="1"/>
        <v>50</v>
      </c>
      <c r="H13" s="75">
        <f t="shared" si="1"/>
        <v>0</v>
      </c>
      <c r="I13" s="50">
        <f t="shared" si="1"/>
        <v>0</v>
      </c>
      <c r="J13" s="69">
        <f>SUM(D13:I13)</f>
        <v>315</v>
      </c>
      <c r="K13" s="84"/>
      <c r="L13" s="84"/>
    </row>
    <row r="14" spans="1:12" ht="25.5" x14ac:dyDescent="0.2">
      <c r="A14" s="192" t="s">
        <v>10</v>
      </c>
      <c r="B14" s="193"/>
      <c r="C14" s="180" t="s">
        <v>11</v>
      </c>
      <c r="D14" s="194"/>
      <c r="E14" s="195"/>
      <c r="F14" s="196">
        <v>80</v>
      </c>
      <c r="G14" s="197">
        <v>50</v>
      </c>
      <c r="H14" s="198"/>
      <c r="I14" s="199"/>
      <c r="J14" s="187"/>
      <c r="K14" s="200"/>
      <c r="L14" s="169" t="s">
        <v>326</v>
      </c>
    </row>
    <row r="15" spans="1:12" x14ac:dyDescent="0.2">
      <c r="A15" s="59" t="s">
        <v>12</v>
      </c>
      <c r="B15" s="56"/>
      <c r="C15" s="57" t="s">
        <v>13</v>
      </c>
      <c r="D15" s="102"/>
      <c r="E15" s="103"/>
      <c r="F15" s="41">
        <v>10</v>
      </c>
      <c r="G15" s="103"/>
      <c r="H15" s="102"/>
      <c r="I15" s="103"/>
      <c r="J15" s="5"/>
      <c r="K15" s="84"/>
      <c r="L15" s="84"/>
    </row>
    <row r="16" spans="1:12" x14ac:dyDescent="0.2">
      <c r="A16" s="59" t="s">
        <v>14</v>
      </c>
      <c r="B16" s="56"/>
      <c r="C16" s="57" t="s">
        <v>15</v>
      </c>
      <c r="D16" s="102"/>
      <c r="E16" s="103"/>
      <c r="F16" s="41">
        <v>70</v>
      </c>
      <c r="G16" s="103"/>
      <c r="H16" s="102"/>
      <c r="I16" s="103"/>
      <c r="J16" s="5"/>
      <c r="K16" s="84"/>
      <c r="L16" s="84"/>
    </row>
    <row r="17" spans="1:12" x14ac:dyDescent="0.2">
      <c r="A17" s="59" t="s">
        <v>16</v>
      </c>
      <c r="B17" s="56"/>
      <c r="C17" s="57" t="s">
        <v>17</v>
      </c>
      <c r="D17" s="102"/>
      <c r="E17" s="103"/>
      <c r="F17" s="41">
        <v>5</v>
      </c>
      <c r="G17" s="103"/>
      <c r="H17" s="102"/>
      <c r="I17" s="103"/>
      <c r="J17" s="5"/>
      <c r="K17" s="84" t="s">
        <v>20</v>
      </c>
      <c r="L17" s="84"/>
    </row>
    <row r="18" spans="1:12" x14ac:dyDescent="0.2">
      <c r="A18" s="59" t="s">
        <v>18</v>
      </c>
      <c r="B18" s="56"/>
      <c r="C18" s="57" t="s">
        <v>19</v>
      </c>
      <c r="D18" s="102"/>
      <c r="E18" s="103"/>
      <c r="F18" s="41">
        <v>100</v>
      </c>
      <c r="G18" s="103"/>
      <c r="H18" s="102"/>
      <c r="I18" s="103"/>
      <c r="J18" s="5"/>
      <c r="K18" s="84"/>
      <c r="L18" s="84"/>
    </row>
    <row r="19" spans="1:12" x14ac:dyDescent="0.2">
      <c r="A19" s="55"/>
      <c r="B19" s="56"/>
      <c r="C19" s="58"/>
      <c r="D19" s="102"/>
      <c r="E19" s="103"/>
      <c r="F19" s="41"/>
      <c r="G19" s="71"/>
      <c r="H19" s="44"/>
      <c r="I19" s="81"/>
      <c r="J19" s="5"/>
      <c r="K19" s="84"/>
      <c r="L19" s="84"/>
    </row>
    <row r="20" spans="1:12" ht="15" x14ac:dyDescent="0.25">
      <c r="A20" s="213" t="s">
        <v>22</v>
      </c>
      <c r="B20" s="214"/>
      <c r="C20" s="215"/>
      <c r="D20" s="102"/>
      <c r="E20" s="103"/>
      <c r="F20" s="41"/>
      <c r="G20" s="71"/>
      <c r="H20" s="44"/>
      <c r="I20" s="81"/>
      <c r="J20" s="5"/>
      <c r="K20" s="84"/>
      <c r="L20" s="84"/>
    </row>
    <row r="21" spans="1:12" x14ac:dyDescent="0.2">
      <c r="A21" s="18"/>
      <c r="B21" s="203" t="s">
        <v>43</v>
      </c>
      <c r="C21" s="203"/>
      <c r="D21" s="92"/>
      <c r="E21" s="93"/>
      <c r="F21" s="66">
        <f t="shared" ref="F21:I21" si="2">SUM(F22:F30)</f>
        <v>247</v>
      </c>
      <c r="G21" s="49">
        <f t="shared" si="2"/>
        <v>70</v>
      </c>
      <c r="H21" s="75">
        <f t="shared" si="2"/>
        <v>0</v>
      </c>
      <c r="I21" s="50">
        <f t="shared" si="2"/>
        <v>0</v>
      </c>
      <c r="J21" s="69">
        <f>SUM(D21:I21)</f>
        <v>317</v>
      </c>
      <c r="K21" s="84"/>
      <c r="L21" s="84"/>
    </row>
    <row r="22" spans="1:12" x14ac:dyDescent="0.2">
      <c r="A22" s="55"/>
      <c r="B22" s="60">
        <v>10.1</v>
      </c>
      <c r="C22" s="57" t="s">
        <v>24</v>
      </c>
      <c r="D22" s="102"/>
      <c r="E22" s="103"/>
      <c r="F22" s="41">
        <v>5</v>
      </c>
      <c r="G22" s="71"/>
      <c r="H22" s="102"/>
      <c r="I22" s="103"/>
      <c r="J22" s="5"/>
      <c r="K22" s="84"/>
      <c r="L22" s="84"/>
    </row>
    <row r="23" spans="1:12" x14ac:dyDescent="0.2">
      <c r="A23" s="55"/>
      <c r="B23" s="60">
        <v>10.199999999999999</v>
      </c>
      <c r="C23" s="57" t="s">
        <v>25</v>
      </c>
      <c r="D23" s="102"/>
      <c r="E23" s="103"/>
      <c r="F23" s="41">
        <v>5</v>
      </c>
      <c r="G23" s="71"/>
      <c r="H23" s="102"/>
      <c r="I23" s="103"/>
      <c r="J23" s="5"/>
      <c r="K23" s="84" t="s">
        <v>23</v>
      </c>
      <c r="L23" s="84"/>
    </row>
    <row r="24" spans="1:12" x14ac:dyDescent="0.2">
      <c r="A24" s="55"/>
      <c r="B24" s="60">
        <v>10.3</v>
      </c>
      <c r="C24" s="57" t="s">
        <v>26</v>
      </c>
      <c r="D24" s="102"/>
      <c r="E24" s="103"/>
      <c r="F24" s="41">
        <v>100</v>
      </c>
      <c r="G24" s="188">
        <v>15</v>
      </c>
      <c r="H24" s="102"/>
      <c r="I24" s="81"/>
      <c r="J24" s="5"/>
      <c r="K24" s="84"/>
      <c r="L24" s="84" t="s">
        <v>307</v>
      </c>
    </row>
    <row r="25" spans="1:12" x14ac:dyDescent="0.2">
      <c r="A25" s="55"/>
      <c r="B25" s="60">
        <v>10.4</v>
      </c>
      <c r="C25" s="57" t="s">
        <v>27</v>
      </c>
      <c r="D25" s="102"/>
      <c r="E25" s="103"/>
      <c r="F25" s="41">
        <v>2</v>
      </c>
      <c r="G25" s="188">
        <v>10</v>
      </c>
      <c r="H25" s="102"/>
      <c r="I25" s="103"/>
      <c r="J25" s="5"/>
      <c r="K25" s="84" t="s">
        <v>28</v>
      </c>
      <c r="L25" s="84" t="s">
        <v>77</v>
      </c>
    </row>
    <row r="26" spans="1:12" x14ac:dyDescent="0.2">
      <c r="A26" s="55"/>
      <c r="B26" s="60">
        <v>10.5</v>
      </c>
      <c r="C26" s="57" t="s">
        <v>29</v>
      </c>
      <c r="D26" s="102"/>
      <c r="E26" s="103"/>
      <c r="F26" s="41">
        <v>15</v>
      </c>
      <c r="G26" s="188"/>
      <c r="H26" s="102"/>
      <c r="I26" s="103"/>
      <c r="J26" s="5"/>
      <c r="K26" s="84"/>
      <c r="L26" s="84"/>
    </row>
    <row r="27" spans="1:12" x14ac:dyDescent="0.2">
      <c r="A27" s="55"/>
      <c r="B27" s="60">
        <v>10.6</v>
      </c>
      <c r="C27" s="57" t="s">
        <v>30</v>
      </c>
      <c r="D27" s="102"/>
      <c r="E27" s="103"/>
      <c r="F27" s="41">
        <v>20</v>
      </c>
      <c r="G27" s="188">
        <v>40</v>
      </c>
      <c r="H27" s="102"/>
      <c r="I27" s="103"/>
      <c r="J27" s="5"/>
      <c r="K27" s="84"/>
      <c r="L27" s="84" t="s">
        <v>77</v>
      </c>
    </row>
    <row r="28" spans="1:12" x14ac:dyDescent="0.2">
      <c r="A28" s="55"/>
      <c r="B28" s="60">
        <v>10.7</v>
      </c>
      <c r="C28" s="57" t="s">
        <v>31</v>
      </c>
      <c r="D28" s="102"/>
      <c r="E28" s="103"/>
      <c r="F28" s="41">
        <v>80</v>
      </c>
      <c r="G28" s="188"/>
      <c r="H28" s="102"/>
      <c r="I28" s="103"/>
      <c r="J28" s="5"/>
      <c r="K28" s="84"/>
      <c r="L28" s="84" t="s">
        <v>78</v>
      </c>
    </row>
    <row r="29" spans="1:12" x14ac:dyDescent="0.2">
      <c r="A29" s="55"/>
      <c r="B29" s="60">
        <v>10.8</v>
      </c>
      <c r="C29" s="57" t="s">
        <v>32</v>
      </c>
      <c r="D29" s="102"/>
      <c r="E29" s="103"/>
      <c r="F29" s="41">
        <v>5</v>
      </c>
      <c r="G29" s="188">
        <v>5</v>
      </c>
      <c r="H29" s="102"/>
      <c r="I29" s="103"/>
      <c r="J29" s="5"/>
      <c r="K29" s="84"/>
      <c r="L29" s="84" t="s">
        <v>79</v>
      </c>
    </row>
    <row r="30" spans="1:12" x14ac:dyDescent="0.2">
      <c r="A30" s="55"/>
      <c r="B30" s="60">
        <v>10.9</v>
      </c>
      <c r="C30" s="57" t="s">
        <v>33</v>
      </c>
      <c r="D30" s="102"/>
      <c r="E30" s="103"/>
      <c r="F30" s="41">
        <v>15</v>
      </c>
      <c r="G30" s="71"/>
      <c r="H30" s="102"/>
      <c r="I30" s="103"/>
      <c r="J30" s="5"/>
      <c r="K30" s="84"/>
      <c r="L30" s="84" t="s">
        <v>78</v>
      </c>
    </row>
    <row r="31" spans="1:12" x14ac:dyDescent="0.2">
      <c r="A31" s="19"/>
      <c r="B31" s="203" t="s">
        <v>44</v>
      </c>
      <c r="C31" s="203"/>
      <c r="D31" s="92"/>
      <c r="E31" s="93"/>
      <c r="F31" s="66">
        <f t="shared" ref="F31:I31" si="3">SUM(F32:F33)</f>
        <v>60</v>
      </c>
      <c r="G31" s="49">
        <f t="shared" si="3"/>
        <v>0</v>
      </c>
      <c r="H31" s="75">
        <f t="shared" si="3"/>
        <v>0</v>
      </c>
      <c r="I31" s="50">
        <f t="shared" si="3"/>
        <v>0</v>
      </c>
      <c r="J31" s="69">
        <f>SUM(D31:I31)</f>
        <v>60</v>
      </c>
      <c r="K31" s="84"/>
      <c r="L31" s="84"/>
    </row>
    <row r="32" spans="1:12" x14ac:dyDescent="0.2">
      <c r="A32" s="55"/>
      <c r="B32" s="60">
        <v>11.2</v>
      </c>
      <c r="C32" s="57" t="s">
        <v>35</v>
      </c>
      <c r="D32" s="102"/>
      <c r="E32" s="103"/>
      <c r="F32" s="41">
        <v>60</v>
      </c>
      <c r="G32" s="103"/>
      <c r="H32" s="102"/>
      <c r="I32" s="103"/>
      <c r="J32" s="5"/>
      <c r="K32" s="84" t="s">
        <v>41</v>
      </c>
      <c r="L32" s="87" t="s">
        <v>142</v>
      </c>
    </row>
    <row r="33" spans="1:12" x14ac:dyDescent="0.2">
      <c r="A33" s="55"/>
      <c r="B33" s="60">
        <v>11.2</v>
      </c>
      <c r="C33" s="57" t="s">
        <v>34</v>
      </c>
      <c r="D33" s="102"/>
      <c r="E33" s="103"/>
      <c r="F33" s="41"/>
      <c r="G33" s="103"/>
      <c r="H33" s="102"/>
      <c r="I33" s="103"/>
      <c r="J33" s="5"/>
      <c r="K33" s="84" t="s">
        <v>41</v>
      </c>
      <c r="L33" s="84"/>
    </row>
    <row r="34" spans="1:12" x14ac:dyDescent="0.2">
      <c r="A34" s="19"/>
      <c r="B34" s="203" t="s">
        <v>36</v>
      </c>
      <c r="C34" s="203"/>
      <c r="D34" s="92"/>
      <c r="E34" s="93"/>
      <c r="F34" s="66">
        <f t="shared" ref="F34:I34" si="4">SUM(F35:F38)</f>
        <v>0</v>
      </c>
      <c r="G34" s="49">
        <f t="shared" si="4"/>
        <v>0</v>
      </c>
      <c r="H34" s="75">
        <f t="shared" si="4"/>
        <v>0</v>
      </c>
      <c r="I34" s="50">
        <f t="shared" si="4"/>
        <v>0</v>
      </c>
      <c r="J34" s="83">
        <f>SUM(D34:I34)</f>
        <v>0</v>
      </c>
      <c r="K34" s="84"/>
      <c r="L34" s="84" t="s">
        <v>139</v>
      </c>
    </row>
    <row r="35" spans="1:12" x14ac:dyDescent="0.2">
      <c r="A35" s="55"/>
      <c r="B35" s="60">
        <v>12.1</v>
      </c>
      <c r="C35" s="57" t="s">
        <v>36</v>
      </c>
      <c r="D35" s="100"/>
      <c r="E35" s="101"/>
      <c r="F35" s="100"/>
      <c r="G35" s="70"/>
      <c r="H35" s="42"/>
      <c r="I35" s="82"/>
      <c r="J35" s="4"/>
      <c r="K35" s="84"/>
      <c r="L35" s="84"/>
    </row>
    <row r="36" spans="1:12" x14ac:dyDescent="0.2">
      <c r="A36" s="55"/>
      <c r="B36" s="60">
        <v>12.2</v>
      </c>
      <c r="C36" s="57" t="s">
        <v>37</v>
      </c>
      <c r="D36" s="100"/>
      <c r="E36" s="101"/>
      <c r="F36" s="100"/>
      <c r="G36" s="70"/>
      <c r="H36" s="42"/>
      <c r="I36" s="82"/>
      <c r="J36" s="4"/>
      <c r="K36" s="84"/>
      <c r="L36" s="84"/>
    </row>
    <row r="37" spans="1:12" x14ac:dyDescent="0.2">
      <c r="A37" s="55"/>
      <c r="B37" s="60">
        <v>12.3</v>
      </c>
      <c r="C37" s="57" t="s">
        <v>38</v>
      </c>
      <c r="D37" s="100"/>
      <c r="E37" s="101"/>
      <c r="F37" s="100"/>
      <c r="G37" s="101"/>
      <c r="H37" s="100"/>
      <c r="I37" s="101"/>
      <c r="J37" s="4"/>
      <c r="K37" s="84" t="s">
        <v>40</v>
      </c>
      <c r="L37" s="84"/>
    </row>
    <row r="38" spans="1:12" x14ac:dyDescent="0.2">
      <c r="A38" s="55"/>
      <c r="B38" s="60">
        <v>12.4</v>
      </c>
      <c r="C38" s="57" t="s">
        <v>39</v>
      </c>
      <c r="D38" s="100"/>
      <c r="E38" s="101"/>
      <c r="F38" s="100"/>
      <c r="G38" s="101"/>
      <c r="H38" s="100"/>
      <c r="I38" s="101"/>
      <c r="J38" s="4"/>
      <c r="K38" s="84" t="s">
        <v>40</v>
      </c>
      <c r="L38" s="84"/>
    </row>
    <row r="39" spans="1:12" x14ac:dyDescent="0.2">
      <c r="A39" s="19"/>
      <c r="B39" s="203" t="s">
        <v>45</v>
      </c>
      <c r="C39" s="203"/>
      <c r="D39" s="92"/>
      <c r="E39" s="93"/>
      <c r="F39" s="66">
        <f t="shared" ref="F39:I39" si="5">SUM(F40:F41)</f>
        <v>0</v>
      </c>
      <c r="G39" s="49">
        <f t="shared" si="5"/>
        <v>0</v>
      </c>
      <c r="H39" s="75">
        <f t="shared" si="5"/>
        <v>0</v>
      </c>
      <c r="I39" s="50">
        <f t="shared" si="5"/>
        <v>0</v>
      </c>
      <c r="J39" s="83">
        <f>SUM(D39:I39)</f>
        <v>0</v>
      </c>
      <c r="K39" s="84"/>
      <c r="L39" s="84" t="s">
        <v>6</v>
      </c>
    </row>
    <row r="40" spans="1:12" x14ac:dyDescent="0.2">
      <c r="A40" s="55"/>
      <c r="B40" s="60">
        <v>13.1</v>
      </c>
      <c r="C40" s="57" t="s">
        <v>143</v>
      </c>
      <c r="D40" s="100"/>
      <c r="E40" s="101"/>
      <c r="F40" s="100"/>
      <c r="G40" s="70"/>
      <c r="H40" s="42"/>
      <c r="I40" s="82"/>
      <c r="J40" s="4"/>
      <c r="K40" s="84"/>
      <c r="L40" s="84"/>
    </row>
    <row r="41" spans="1:12" x14ac:dyDescent="0.2">
      <c r="A41" s="55"/>
      <c r="B41" s="60">
        <v>13.2</v>
      </c>
      <c r="C41" s="57" t="s">
        <v>42</v>
      </c>
      <c r="D41" s="100"/>
      <c r="E41" s="101"/>
      <c r="F41" s="100"/>
      <c r="G41" s="70"/>
      <c r="H41" s="42"/>
      <c r="I41" s="82"/>
      <c r="J41" s="4"/>
      <c r="K41" s="84"/>
      <c r="L41" s="84"/>
    </row>
    <row r="42" spans="1:12" x14ac:dyDescent="0.2">
      <c r="A42" s="19"/>
      <c r="B42" s="203" t="s">
        <v>46</v>
      </c>
      <c r="C42" s="203"/>
      <c r="D42" s="92"/>
      <c r="E42" s="93"/>
      <c r="F42" s="66">
        <f t="shared" ref="F42:I42" si="6">SUM(F43:F46)</f>
        <v>0</v>
      </c>
      <c r="G42" s="49">
        <f t="shared" si="6"/>
        <v>0</v>
      </c>
      <c r="H42" s="75">
        <f t="shared" si="6"/>
        <v>0</v>
      </c>
      <c r="I42" s="50">
        <f t="shared" si="6"/>
        <v>0</v>
      </c>
      <c r="J42" s="83">
        <f>SUM(D42:I42)</f>
        <v>0</v>
      </c>
      <c r="K42" s="84"/>
      <c r="L42" s="84" t="s">
        <v>138</v>
      </c>
    </row>
    <row r="43" spans="1:12" x14ac:dyDescent="0.2">
      <c r="A43" s="55"/>
      <c r="B43" s="60">
        <v>20.100000000000001</v>
      </c>
      <c r="C43" s="57" t="s">
        <v>47</v>
      </c>
      <c r="D43" s="100"/>
      <c r="E43" s="101"/>
      <c r="F43" s="100"/>
      <c r="G43" s="70"/>
      <c r="H43" s="100"/>
      <c r="I43" s="101"/>
      <c r="J43" s="4"/>
      <c r="K43" s="84"/>
      <c r="L43" s="84"/>
    </row>
    <row r="44" spans="1:12" x14ac:dyDescent="0.2">
      <c r="A44" s="55"/>
      <c r="B44" s="60">
        <v>20.2</v>
      </c>
      <c r="C44" s="57" t="s">
        <v>48</v>
      </c>
      <c r="D44" s="100"/>
      <c r="E44" s="101"/>
      <c r="F44" s="100"/>
      <c r="G44" s="70"/>
      <c r="H44" s="100"/>
      <c r="I44" s="101"/>
      <c r="J44" s="4"/>
      <c r="K44" s="84"/>
      <c r="L44" s="84"/>
    </row>
    <row r="45" spans="1:12" x14ac:dyDescent="0.2">
      <c r="A45" s="55"/>
      <c r="B45" s="60">
        <v>20.3</v>
      </c>
      <c r="C45" s="57" t="s">
        <v>49</v>
      </c>
      <c r="D45" s="100"/>
      <c r="E45" s="101"/>
      <c r="F45" s="100"/>
      <c r="G45" s="70"/>
      <c r="H45" s="100"/>
      <c r="I45" s="101"/>
      <c r="J45" s="4"/>
      <c r="K45" s="84"/>
      <c r="L45" s="84"/>
    </row>
    <row r="46" spans="1:12" x14ac:dyDescent="0.2">
      <c r="A46" s="55"/>
      <c r="B46" s="60">
        <v>20.399999999999999</v>
      </c>
      <c r="C46" s="57" t="s">
        <v>50</v>
      </c>
      <c r="D46" s="100"/>
      <c r="E46" s="101"/>
      <c r="F46" s="100"/>
      <c r="G46" s="70"/>
      <c r="H46" s="100"/>
      <c r="I46" s="101"/>
      <c r="J46" s="4"/>
      <c r="K46" s="84"/>
      <c r="L46" s="84"/>
    </row>
    <row r="47" spans="1:12" x14ac:dyDescent="0.2">
      <c r="A47" s="19"/>
      <c r="B47" s="203" t="s">
        <v>51</v>
      </c>
      <c r="C47" s="203"/>
      <c r="D47" s="92"/>
      <c r="E47" s="93"/>
      <c r="F47" s="66">
        <f t="shared" ref="F47:I47" si="7">SUM(F48:F51)</f>
        <v>0</v>
      </c>
      <c r="G47" s="49">
        <f t="shared" si="7"/>
        <v>0</v>
      </c>
      <c r="H47" s="75">
        <f t="shared" si="7"/>
        <v>0</v>
      </c>
      <c r="I47" s="50">
        <f t="shared" si="7"/>
        <v>0</v>
      </c>
      <c r="J47" s="83">
        <f>SUM(D47:I47)</f>
        <v>0</v>
      </c>
      <c r="K47" s="84"/>
      <c r="L47" s="84" t="s">
        <v>80</v>
      </c>
    </row>
    <row r="48" spans="1:12" ht="12.75" customHeight="1" x14ac:dyDescent="0.2">
      <c r="A48" s="55"/>
      <c r="B48" s="60">
        <v>30.1</v>
      </c>
      <c r="C48" s="57" t="s">
        <v>52</v>
      </c>
      <c r="D48" s="100"/>
      <c r="E48" s="101"/>
      <c r="F48" s="39"/>
      <c r="G48" s="101"/>
      <c r="H48" s="100"/>
      <c r="I48" s="82"/>
      <c r="J48" s="4"/>
      <c r="K48" s="84"/>
      <c r="L48" s="209" t="s">
        <v>134</v>
      </c>
    </row>
    <row r="49" spans="1:12" x14ac:dyDescent="0.2">
      <c r="A49" s="55"/>
      <c r="B49" s="60">
        <v>30.2</v>
      </c>
      <c r="C49" s="57" t="s">
        <v>47</v>
      </c>
      <c r="D49" s="100"/>
      <c r="E49" s="101"/>
      <c r="F49" s="39"/>
      <c r="G49" s="101"/>
      <c r="H49" s="100"/>
      <c r="I49" s="82"/>
      <c r="J49" s="4"/>
      <c r="K49" s="84"/>
      <c r="L49" s="209"/>
    </row>
    <row r="50" spans="1:12" x14ac:dyDescent="0.2">
      <c r="A50" s="55"/>
      <c r="B50" s="60">
        <v>30.3</v>
      </c>
      <c r="C50" s="57" t="s">
        <v>53</v>
      </c>
      <c r="D50" s="100"/>
      <c r="E50" s="101"/>
      <c r="F50" s="39"/>
      <c r="G50" s="101"/>
      <c r="H50" s="100"/>
      <c r="I50" s="82"/>
      <c r="J50" s="4"/>
      <c r="K50" s="84" t="s">
        <v>54</v>
      </c>
      <c r="L50" s="209"/>
    </row>
    <row r="51" spans="1:12" x14ac:dyDescent="0.2">
      <c r="A51" s="55"/>
      <c r="B51" s="60">
        <v>30.4</v>
      </c>
      <c r="C51" s="57" t="s">
        <v>55</v>
      </c>
      <c r="D51" s="100"/>
      <c r="E51" s="101"/>
      <c r="F51" s="39"/>
      <c r="G51" s="101"/>
      <c r="H51" s="100"/>
      <c r="I51" s="82"/>
      <c r="J51" s="4"/>
      <c r="K51" s="84"/>
      <c r="L51" s="209"/>
    </row>
    <row r="52" spans="1:12" x14ac:dyDescent="0.2">
      <c r="A52" s="19"/>
      <c r="B52" s="203" t="s">
        <v>56</v>
      </c>
      <c r="C52" s="203"/>
      <c r="D52" s="92"/>
      <c r="E52" s="93"/>
      <c r="F52" s="66">
        <f t="shared" ref="F52:I52" si="8">SUM(F53:F54)</f>
        <v>0</v>
      </c>
      <c r="G52" s="49">
        <f t="shared" si="8"/>
        <v>0</v>
      </c>
      <c r="H52" s="75">
        <f t="shared" si="8"/>
        <v>0</v>
      </c>
      <c r="I52" s="50">
        <f t="shared" si="8"/>
        <v>0</v>
      </c>
      <c r="J52" s="83">
        <f>SUM(D52:I52)</f>
        <v>0</v>
      </c>
      <c r="K52" s="84"/>
      <c r="L52" s="88" t="s">
        <v>6</v>
      </c>
    </row>
    <row r="53" spans="1:12" x14ac:dyDescent="0.2">
      <c r="A53" s="55"/>
      <c r="B53" s="60">
        <v>40.1</v>
      </c>
      <c r="C53" s="57" t="s">
        <v>47</v>
      </c>
      <c r="D53" s="100"/>
      <c r="E53" s="101"/>
      <c r="F53" s="100"/>
      <c r="G53" s="70"/>
      <c r="H53" s="100"/>
      <c r="I53" s="101"/>
      <c r="J53" s="4"/>
      <c r="K53" s="84"/>
      <c r="L53" s="84"/>
    </row>
    <row r="54" spans="1:12" x14ac:dyDescent="0.2">
      <c r="A54" s="55"/>
      <c r="B54" s="60">
        <v>40.200000000000003</v>
      </c>
      <c r="C54" s="57" t="s">
        <v>53</v>
      </c>
      <c r="D54" s="100"/>
      <c r="E54" s="101"/>
      <c r="F54" s="100"/>
      <c r="G54" s="70"/>
      <c r="H54" s="100"/>
      <c r="I54" s="101"/>
      <c r="J54" s="4"/>
      <c r="K54" s="84" t="s">
        <v>54</v>
      </c>
      <c r="L54" s="84"/>
    </row>
    <row r="55" spans="1:12" x14ac:dyDescent="0.2">
      <c r="A55" s="19"/>
      <c r="B55" s="203" t="s">
        <v>57</v>
      </c>
      <c r="C55" s="203"/>
      <c r="D55" s="92"/>
      <c r="E55" s="93"/>
      <c r="F55" s="66">
        <f t="shared" ref="F55:I55" si="9">SUM(F56:F57)</f>
        <v>0</v>
      </c>
      <c r="G55" s="49">
        <f t="shared" si="9"/>
        <v>0</v>
      </c>
      <c r="H55" s="75">
        <f t="shared" si="9"/>
        <v>0</v>
      </c>
      <c r="I55" s="50">
        <f t="shared" si="9"/>
        <v>0</v>
      </c>
      <c r="J55" s="83">
        <f>SUM(D55:I55)</f>
        <v>0</v>
      </c>
      <c r="K55" s="84"/>
      <c r="L55" s="84" t="s">
        <v>5</v>
      </c>
    </row>
    <row r="56" spans="1:12" x14ac:dyDescent="0.2">
      <c r="A56" s="55"/>
      <c r="B56" s="56">
        <v>50.1</v>
      </c>
      <c r="C56" s="58" t="s">
        <v>47</v>
      </c>
      <c r="D56" s="100"/>
      <c r="E56" s="101"/>
      <c r="F56" s="39"/>
      <c r="G56" s="101"/>
      <c r="H56" s="100"/>
      <c r="I56" s="101"/>
      <c r="J56" s="4"/>
      <c r="K56" s="84"/>
      <c r="L56" s="84"/>
    </row>
    <row r="57" spans="1:12" x14ac:dyDescent="0.2">
      <c r="A57" s="55"/>
      <c r="B57" s="56">
        <v>50.2</v>
      </c>
      <c r="C57" s="58" t="s">
        <v>53</v>
      </c>
      <c r="D57" s="100"/>
      <c r="E57" s="101"/>
      <c r="F57" s="39"/>
      <c r="G57" s="101"/>
      <c r="H57" s="100"/>
      <c r="I57" s="101"/>
      <c r="J57" s="4"/>
      <c r="K57" s="84" t="s">
        <v>54</v>
      </c>
      <c r="L57" s="84"/>
    </row>
    <row r="58" spans="1:12" x14ac:dyDescent="0.2">
      <c r="A58" s="19"/>
      <c r="B58" s="203" t="s">
        <v>58</v>
      </c>
      <c r="C58" s="203"/>
      <c r="D58" s="92"/>
      <c r="E58" s="93"/>
      <c r="F58" s="66">
        <f t="shared" ref="F58:I58" si="10">SUM(F59:F60)</f>
        <v>0</v>
      </c>
      <c r="G58" s="49">
        <f t="shared" si="10"/>
        <v>0</v>
      </c>
      <c r="H58" s="75">
        <f t="shared" si="10"/>
        <v>0</v>
      </c>
      <c r="I58" s="50">
        <f t="shared" si="10"/>
        <v>0</v>
      </c>
      <c r="J58" s="83">
        <f>SUM(D58:I58)</f>
        <v>0</v>
      </c>
      <c r="K58" s="84"/>
      <c r="L58" s="84" t="s">
        <v>5</v>
      </c>
    </row>
    <row r="59" spans="1:12" x14ac:dyDescent="0.2">
      <c r="A59" s="55"/>
      <c r="B59" s="56">
        <v>60.1</v>
      </c>
      <c r="C59" s="58" t="s">
        <v>47</v>
      </c>
      <c r="D59" s="100"/>
      <c r="E59" s="101"/>
      <c r="F59" s="39"/>
      <c r="G59" s="101"/>
      <c r="H59" s="100"/>
      <c r="I59" s="101"/>
      <c r="J59" s="4"/>
      <c r="K59" s="84"/>
      <c r="L59" s="84"/>
    </row>
    <row r="60" spans="1:12" x14ac:dyDescent="0.2">
      <c r="A60" s="55"/>
      <c r="B60" s="56">
        <v>60.2</v>
      </c>
      <c r="C60" s="58" t="s">
        <v>53</v>
      </c>
      <c r="D60" s="100"/>
      <c r="E60" s="101"/>
      <c r="F60" s="39"/>
      <c r="G60" s="101"/>
      <c r="H60" s="100"/>
      <c r="I60" s="101"/>
      <c r="J60" s="4"/>
      <c r="K60" s="84" t="s">
        <v>54</v>
      </c>
      <c r="L60" s="84"/>
    </row>
    <row r="61" spans="1:12" x14ac:dyDescent="0.2">
      <c r="A61" s="19"/>
      <c r="B61" s="203" t="s">
        <v>59</v>
      </c>
      <c r="C61" s="203"/>
      <c r="D61" s="92"/>
      <c r="E61" s="93"/>
      <c r="F61" s="66">
        <f t="shared" ref="F61:I61" si="11">SUM(F62:F63)</f>
        <v>0</v>
      </c>
      <c r="G61" s="49">
        <f t="shared" si="11"/>
        <v>0</v>
      </c>
      <c r="H61" s="75">
        <f t="shared" si="11"/>
        <v>0</v>
      </c>
      <c r="I61" s="50">
        <f t="shared" si="11"/>
        <v>0</v>
      </c>
      <c r="J61" s="83">
        <f>SUM(D61:I61)</f>
        <v>0</v>
      </c>
      <c r="K61" s="84"/>
      <c r="L61" s="84" t="s">
        <v>6</v>
      </c>
    </row>
    <row r="62" spans="1:12" x14ac:dyDescent="0.2">
      <c r="A62" s="55"/>
      <c r="B62" s="60">
        <v>70.099999999999994</v>
      </c>
      <c r="C62" s="57" t="s">
        <v>47</v>
      </c>
      <c r="D62" s="100"/>
      <c r="E62" s="101"/>
      <c r="F62" s="100"/>
      <c r="G62" s="70"/>
      <c r="H62" s="100"/>
      <c r="I62" s="101"/>
      <c r="J62" s="4"/>
      <c r="K62" s="84"/>
      <c r="L62" s="84"/>
    </row>
    <row r="63" spans="1:12" x14ac:dyDescent="0.2">
      <c r="A63" s="55"/>
      <c r="B63" s="60">
        <v>70.2</v>
      </c>
      <c r="C63" s="57" t="s">
        <v>53</v>
      </c>
      <c r="D63" s="100"/>
      <c r="E63" s="101"/>
      <c r="F63" s="100"/>
      <c r="G63" s="70"/>
      <c r="H63" s="100"/>
      <c r="I63" s="101"/>
      <c r="J63" s="4"/>
      <c r="K63" s="84" t="s">
        <v>54</v>
      </c>
      <c r="L63" s="84"/>
    </row>
    <row r="64" spans="1:12" x14ac:dyDescent="0.2">
      <c r="A64" s="19"/>
      <c r="B64" s="203" t="s">
        <v>60</v>
      </c>
      <c r="C64" s="203"/>
      <c r="D64" s="92"/>
      <c r="E64" s="93"/>
      <c r="F64" s="66">
        <v>40</v>
      </c>
      <c r="G64" s="49">
        <f t="shared" ref="G64:I64" si="12">SUM(G65:G74)</f>
        <v>0</v>
      </c>
      <c r="H64" s="75">
        <f t="shared" si="12"/>
        <v>0</v>
      </c>
      <c r="I64" s="50">
        <f t="shared" si="12"/>
        <v>0</v>
      </c>
      <c r="J64" s="83">
        <f>SUM(D64:I64)</f>
        <v>40</v>
      </c>
      <c r="K64" s="84"/>
      <c r="L64" s="84" t="s">
        <v>141</v>
      </c>
    </row>
    <row r="65" spans="1:12" x14ac:dyDescent="0.2">
      <c r="A65" s="55"/>
      <c r="B65" s="61">
        <v>80.099999999999994</v>
      </c>
      <c r="C65" s="57" t="s">
        <v>61</v>
      </c>
      <c r="D65" s="100"/>
      <c r="E65" s="101"/>
      <c r="F65" s="100"/>
      <c r="G65" s="101"/>
      <c r="H65" s="100"/>
      <c r="I65" s="101"/>
      <c r="J65" s="4"/>
      <c r="K65" s="205" t="s">
        <v>70</v>
      </c>
      <c r="L65" s="84"/>
    </row>
    <row r="66" spans="1:12" x14ac:dyDescent="0.2">
      <c r="A66" s="55"/>
      <c r="B66" s="61">
        <v>80.2</v>
      </c>
      <c r="C66" s="57" t="s">
        <v>140</v>
      </c>
      <c r="D66" s="100"/>
      <c r="E66" s="101"/>
      <c r="F66" s="100"/>
      <c r="G66" s="101"/>
      <c r="H66" s="100"/>
      <c r="I66" s="101"/>
      <c r="J66" s="4"/>
      <c r="K66" s="205"/>
      <c r="L66" s="84"/>
    </row>
    <row r="67" spans="1:12" x14ac:dyDescent="0.2">
      <c r="A67" s="55"/>
      <c r="B67" s="61">
        <v>80.3</v>
      </c>
      <c r="C67" s="57" t="s">
        <v>62</v>
      </c>
      <c r="D67" s="100"/>
      <c r="E67" s="101"/>
      <c r="F67" s="100"/>
      <c r="G67" s="101"/>
      <c r="H67" s="100"/>
      <c r="I67" s="101"/>
      <c r="J67" s="4"/>
      <c r="K67" s="205"/>
      <c r="L67" s="84"/>
    </row>
    <row r="68" spans="1:12" ht="13.5" x14ac:dyDescent="0.25">
      <c r="A68" s="55"/>
      <c r="B68" s="61">
        <v>80.400000000000006</v>
      </c>
      <c r="C68" s="62" t="s">
        <v>63</v>
      </c>
      <c r="D68" s="100"/>
      <c r="E68" s="101"/>
      <c r="F68" s="100"/>
      <c r="G68" s="101"/>
      <c r="H68" s="100"/>
      <c r="I68" s="101"/>
      <c r="J68" s="4"/>
      <c r="K68" s="205"/>
      <c r="L68" s="84"/>
    </row>
    <row r="69" spans="1:12" ht="13.5" x14ac:dyDescent="0.25">
      <c r="A69" s="55"/>
      <c r="B69" s="61">
        <v>80.5</v>
      </c>
      <c r="C69" s="62" t="s">
        <v>66</v>
      </c>
      <c r="D69" s="100"/>
      <c r="E69" s="101"/>
      <c r="F69" s="100"/>
      <c r="G69" s="101"/>
      <c r="H69" s="100"/>
      <c r="I69" s="101"/>
      <c r="J69" s="4"/>
      <c r="K69" s="205"/>
      <c r="L69" s="84"/>
    </row>
    <row r="70" spans="1:12" ht="13.5" x14ac:dyDescent="0.25">
      <c r="A70" s="55"/>
      <c r="B70" s="61">
        <v>80.599999999999994</v>
      </c>
      <c r="C70" s="62" t="s">
        <v>65</v>
      </c>
      <c r="D70" s="100"/>
      <c r="E70" s="101"/>
      <c r="F70" s="100"/>
      <c r="G70" s="101"/>
      <c r="H70" s="100"/>
      <c r="I70" s="101"/>
      <c r="J70" s="4"/>
      <c r="K70" s="205"/>
      <c r="L70" s="84"/>
    </row>
    <row r="71" spans="1:12" x14ac:dyDescent="0.2">
      <c r="A71" s="55"/>
      <c r="B71" s="61">
        <v>80.7</v>
      </c>
      <c r="C71" s="57" t="s">
        <v>64</v>
      </c>
      <c r="D71" s="100"/>
      <c r="E71" s="101"/>
      <c r="F71" s="100"/>
      <c r="G71" s="101"/>
      <c r="H71" s="100"/>
      <c r="I71" s="101"/>
      <c r="J71" s="4"/>
      <c r="K71" s="205"/>
      <c r="L71" s="84"/>
    </row>
    <row r="72" spans="1:12" ht="13.5" x14ac:dyDescent="0.25">
      <c r="A72" s="55"/>
      <c r="B72" s="61">
        <v>80.800000000000097</v>
      </c>
      <c r="C72" s="62" t="s">
        <v>67</v>
      </c>
      <c r="D72" s="100"/>
      <c r="E72" s="101"/>
      <c r="F72" s="100"/>
      <c r="G72" s="101"/>
      <c r="H72" s="100"/>
      <c r="I72" s="101"/>
      <c r="J72" s="4"/>
      <c r="K72" s="205"/>
      <c r="L72" s="84"/>
    </row>
    <row r="73" spans="1:12" ht="13.5" x14ac:dyDescent="0.25">
      <c r="A73" s="55"/>
      <c r="B73" s="61">
        <v>80.900000000000105</v>
      </c>
      <c r="C73" s="62" t="s">
        <v>68</v>
      </c>
      <c r="D73" s="100"/>
      <c r="E73" s="101"/>
      <c r="F73" s="100"/>
      <c r="G73" s="101"/>
      <c r="H73" s="100"/>
      <c r="I73" s="101"/>
      <c r="J73" s="4"/>
      <c r="K73" s="205"/>
      <c r="L73" s="84"/>
    </row>
    <row r="74" spans="1:12" ht="13.5" x14ac:dyDescent="0.25">
      <c r="A74" s="55"/>
      <c r="B74" s="63">
        <v>80.099999999999994</v>
      </c>
      <c r="C74" s="62" t="s">
        <v>69</v>
      </c>
      <c r="D74" s="100"/>
      <c r="E74" s="101"/>
      <c r="F74" s="100"/>
      <c r="G74" s="101"/>
      <c r="H74" s="100"/>
      <c r="I74" s="101"/>
      <c r="J74" s="4"/>
      <c r="K74" s="205"/>
      <c r="L74" s="84"/>
    </row>
    <row r="75" spans="1:12" x14ac:dyDescent="0.2">
      <c r="A75" s="55"/>
      <c r="B75" s="64"/>
      <c r="C75" s="65"/>
      <c r="D75" s="102"/>
      <c r="E75" s="103"/>
      <c r="F75" s="38"/>
      <c r="G75" s="73"/>
      <c r="H75" s="5"/>
      <c r="I75" s="73"/>
      <c r="J75" s="5"/>
      <c r="K75" s="85"/>
      <c r="L75" s="84"/>
    </row>
    <row r="76" spans="1:12" x14ac:dyDescent="0.2">
      <c r="A76" s="19"/>
      <c r="B76" s="206" t="s">
        <v>144</v>
      </c>
      <c r="C76" s="206"/>
      <c r="D76" s="94"/>
      <c r="E76" s="104"/>
      <c r="F76" s="67">
        <f>F7+F13+F21+F31+F34+F39+F42+F47+F52+F55+F58+F61+F64</f>
        <v>1152</v>
      </c>
      <c r="G76" s="48">
        <f t="shared" ref="G76:J76" si="13">G7+G13+G21+G31+G34+G39+G42+G47+G52+G55+G58+G61+G64</f>
        <v>850</v>
      </c>
      <c r="H76" s="67">
        <f t="shared" si="13"/>
        <v>25</v>
      </c>
      <c r="I76" s="48">
        <f t="shared" si="13"/>
        <v>25</v>
      </c>
      <c r="J76" s="67">
        <f t="shared" si="13"/>
        <v>2052</v>
      </c>
      <c r="K76" s="85"/>
      <c r="L76" s="84"/>
    </row>
    <row r="77" spans="1:12" x14ac:dyDescent="0.2">
      <c r="A77" s="55"/>
      <c r="B77" s="64"/>
      <c r="C77" s="65"/>
      <c r="D77" s="38"/>
      <c r="E77" s="72"/>
      <c r="F77" s="38"/>
      <c r="G77" s="73"/>
      <c r="H77" s="5"/>
      <c r="I77" s="73"/>
      <c r="J77" s="5"/>
      <c r="K77" s="85"/>
      <c r="L77" s="84"/>
    </row>
    <row r="78" spans="1:12" x14ac:dyDescent="0.2">
      <c r="A78" s="203" t="s">
        <v>107</v>
      </c>
      <c r="B78" s="203"/>
      <c r="C78" s="203"/>
      <c r="D78" s="68">
        <f>0.1*0.8*J76</f>
        <v>164.16000000000003</v>
      </c>
      <c r="E78" s="47">
        <f>0.1*0.2*J76</f>
        <v>41.040000000000006</v>
      </c>
      <c r="F78" s="125"/>
      <c r="G78" s="126"/>
      <c r="H78" s="125"/>
      <c r="I78" s="126"/>
      <c r="J78" s="69">
        <f>SUM(D78:E78)</f>
        <v>205.20000000000005</v>
      </c>
      <c r="K78" s="85"/>
      <c r="L78" s="84" t="s">
        <v>308</v>
      </c>
    </row>
    <row r="79" spans="1:12" x14ac:dyDescent="0.2">
      <c r="A79" s="55"/>
      <c r="B79" s="64"/>
      <c r="C79" s="65"/>
      <c r="D79" s="5"/>
      <c r="E79" s="73"/>
      <c r="F79" s="5"/>
      <c r="G79" s="73"/>
      <c r="H79" s="5"/>
      <c r="I79" s="73"/>
      <c r="J79" s="5"/>
      <c r="K79" s="85"/>
      <c r="L79" s="84"/>
    </row>
    <row r="80" spans="1:12" x14ac:dyDescent="0.2">
      <c r="A80" s="203" t="s">
        <v>145</v>
      </c>
      <c r="B80" s="203"/>
      <c r="C80" s="203"/>
      <c r="D80" s="69">
        <f>D76+D78</f>
        <v>164.16000000000003</v>
      </c>
      <c r="E80" s="25">
        <f t="shared" ref="E80:J80" si="14">E76+E78</f>
        <v>41.040000000000006</v>
      </c>
      <c r="F80" s="69">
        <f t="shared" si="14"/>
        <v>1152</v>
      </c>
      <c r="G80" s="25">
        <f t="shared" si="14"/>
        <v>850</v>
      </c>
      <c r="H80" s="69">
        <f t="shared" si="14"/>
        <v>25</v>
      </c>
      <c r="I80" s="25">
        <f t="shared" si="14"/>
        <v>25</v>
      </c>
      <c r="J80" s="69">
        <f t="shared" si="14"/>
        <v>2257.1999999999998</v>
      </c>
      <c r="K80" s="86"/>
      <c r="L80" s="89"/>
    </row>
    <row r="81" spans="1:10" x14ac:dyDescent="0.2">
      <c r="B81" s="3"/>
      <c r="D81" s="5"/>
      <c r="E81" s="5"/>
      <c r="F81" s="5"/>
      <c r="G81" s="5"/>
      <c r="H81" s="5"/>
      <c r="I81" s="5"/>
      <c r="J81" s="5"/>
    </row>
    <row r="82" spans="1:10" x14ac:dyDescent="0.2">
      <c r="A82" s="204" t="s">
        <v>137</v>
      </c>
      <c r="B82" s="204"/>
      <c r="C82" s="204"/>
      <c r="D82" s="19">
        <v>99.5</v>
      </c>
      <c r="E82" s="109">
        <v>99.5</v>
      </c>
      <c r="F82" s="113">
        <v>80</v>
      </c>
      <c r="G82" s="113">
        <v>80</v>
      </c>
      <c r="H82" s="113">
        <v>80</v>
      </c>
      <c r="I82" s="113">
        <v>80</v>
      </c>
    </row>
    <row r="83" spans="1:10" x14ac:dyDescent="0.2">
      <c r="B83" s="3"/>
      <c r="D83" s="5"/>
      <c r="E83" s="5"/>
      <c r="F83" s="5"/>
      <c r="G83" s="5"/>
      <c r="H83" s="5"/>
      <c r="I83" s="5"/>
      <c r="J83" s="5"/>
    </row>
    <row r="84" spans="1:10" x14ac:dyDescent="0.2">
      <c r="A84" s="203" t="s">
        <v>300</v>
      </c>
      <c r="B84" s="203"/>
      <c r="C84" s="203"/>
      <c r="D84" s="114">
        <f>D82*D80</f>
        <v>16333.920000000002</v>
      </c>
      <c r="E84" s="114">
        <f t="shared" ref="E84:I84" si="15">E82*E80</f>
        <v>4083.4800000000005</v>
      </c>
      <c r="F84" s="114">
        <f t="shared" si="15"/>
        <v>92160</v>
      </c>
      <c r="G84" s="114">
        <f t="shared" si="15"/>
        <v>68000</v>
      </c>
      <c r="H84" s="114">
        <f t="shared" si="15"/>
        <v>2000</v>
      </c>
      <c r="I84" s="114">
        <f t="shared" si="15"/>
        <v>2000</v>
      </c>
      <c r="J84" s="114">
        <f>SUM(D84:I84)</f>
        <v>184577.4</v>
      </c>
    </row>
    <row r="85" spans="1:10" x14ac:dyDescent="0.2">
      <c r="D85" s="5"/>
      <c r="E85" s="5"/>
      <c r="F85" s="5"/>
      <c r="G85" s="5"/>
      <c r="H85" s="5"/>
      <c r="I85" s="5"/>
      <c r="J85" s="5"/>
    </row>
    <row r="86" spans="1:10" x14ac:dyDescent="0.2">
      <c r="D86" s="5"/>
      <c r="E86" s="5"/>
      <c r="F86" s="5"/>
      <c r="G86" s="5"/>
      <c r="H86" s="5"/>
      <c r="I86" s="5"/>
      <c r="J86" s="5"/>
    </row>
    <row r="87" spans="1:10" x14ac:dyDescent="0.2">
      <c r="D87" s="5"/>
      <c r="E87" s="5"/>
      <c r="F87" s="5"/>
      <c r="G87" s="5"/>
      <c r="H87" s="5"/>
      <c r="I87" s="5"/>
      <c r="J87" s="5"/>
    </row>
    <row r="88" spans="1:10" x14ac:dyDescent="0.2">
      <c r="D88" s="5"/>
      <c r="E88" s="5"/>
      <c r="F88" s="5"/>
      <c r="G88" s="5"/>
      <c r="H88" s="5"/>
      <c r="I88" s="5"/>
      <c r="J88" s="5"/>
    </row>
    <row r="89" spans="1:10" x14ac:dyDescent="0.2">
      <c r="D89" s="5"/>
      <c r="E89" s="5"/>
      <c r="F89" s="5"/>
      <c r="G89" s="5"/>
      <c r="H89" s="5"/>
      <c r="I89" s="5"/>
      <c r="J89" s="5"/>
    </row>
    <row r="90" spans="1:10" x14ac:dyDescent="0.2">
      <c r="D90" s="5"/>
      <c r="E90" s="5"/>
      <c r="F90" s="5"/>
      <c r="G90" s="5"/>
      <c r="H90" s="5"/>
      <c r="I90" s="5"/>
      <c r="J90" s="5"/>
    </row>
    <row r="91" spans="1:10" x14ac:dyDescent="0.2">
      <c r="D91" s="5"/>
      <c r="E91" s="5"/>
      <c r="F91" s="5"/>
      <c r="G91" s="5"/>
      <c r="H91" s="5"/>
      <c r="I91" s="5"/>
      <c r="J91" s="5"/>
    </row>
    <row r="92" spans="1:10" x14ac:dyDescent="0.2">
      <c r="D92" s="5"/>
      <c r="E92" s="5"/>
      <c r="F92" s="5"/>
      <c r="G92" s="5"/>
      <c r="H92" s="5"/>
      <c r="I92" s="5"/>
      <c r="J92" s="5"/>
    </row>
    <row r="93" spans="1:10" x14ac:dyDescent="0.2">
      <c r="D93" s="5"/>
      <c r="E93" s="5"/>
      <c r="F93" s="5"/>
      <c r="G93" s="5"/>
      <c r="H93" s="5"/>
      <c r="I93" s="5"/>
      <c r="J93" s="5"/>
    </row>
    <row r="94" spans="1:10" x14ac:dyDescent="0.2">
      <c r="D94" s="5"/>
      <c r="E94" s="5"/>
      <c r="F94" s="5"/>
      <c r="G94" s="5"/>
      <c r="H94" s="5"/>
      <c r="I94" s="5"/>
      <c r="J94" s="5"/>
    </row>
    <row r="95" spans="1:10" x14ac:dyDescent="0.2">
      <c r="D95" s="5"/>
      <c r="E95" s="5"/>
      <c r="F95" s="5"/>
      <c r="G95" s="5"/>
      <c r="H95" s="5"/>
      <c r="I95" s="5"/>
      <c r="J95" s="5"/>
    </row>
    <row r="96" spans="1:10" x14ac:dyDescent="0.2">
      <c r="D96" s="5"/>
      <c r="E96" s="5"/>
      <c r="F96" s="5"/>
      <c r="G96" s="5"/>
      <c r="H96" s="5"/>
      <c r="I96" s="5"/>
      <c r="J96" s="5"/>
    </row>
    <row r="97" spans="4:10" x14ac:dyDescent="0.2">
      <c r="D97" s="5"/>
      <c r="E97" s="5"/>
      <c r="F97" s="5"/>
      <c r="G97" s="5"/>
      <c r="H97" s="5"/>
      <c r="I97" s="5"/>
      <c r="J97" s="5"/>
    </row>
    <row r="98" spans="4:10" x14ac:dyDescent="0.2">
      <c r="D98" s="5"/>
      <c r="E98" s="5"/>
      <c r="F98" s="5"/>
      <c r="G98" s="5"/>
      <c r="H98" s="5"/>
      <c r="I98" s="5"/>
      <c r="J98" s="5"/>
    </row>
    <row r="99" spans="4:10" x14ac:dyDescent="0.2">
      <c r="D99" s="5"/>
      <c r="E99" s="5"/>
      <c r="F99" s="5"/>
      <c r="G99" s="5"/>
      <c r="H99" s="5"/>
      <c r="I99" s="5"/>
      <c r="J99" s="5"/>
    </row>
    <row r="100" spans="4:10" x14ac:dyDescent="0.2">
      <c r="D100" s="5"/>
      <c r="E100" s="5"/>
      <c r="F100" s="5"/>
      <c r="G100" s="5"/>
      <c r="H100" s="5"/>
      <c r="I100" s="5"/>
      <c r="J100" s="5"/>
    </row>
    <row r="101" spans="4:10" x14ac:dyDescent="0.2">
      <c r="D101" s="5"/>
      <c r="E101" s="5"/>
      <c r="F101" s="5"/>
      <c r="G101" s="5"/>
      <c r="H101" s="5"/>
      <c r="I101" s="5"/>
      <c r="J101" s="5"/>
    </row>
    <row r="102" spans="4:10" x14ac:dyDescent="0.2">
      <c r="D102" s="5"/>
      <c r="E102" s="5"/>
      <c r="F102" s="5"/>
      <c r="G102" s="5"/>
      <c r="H102" s="5"/>
      <c r="I102" s="5"/>
      <c r="J102" s="5"/>
    </row>
    <row r="103" spans="4:10" x14ac:dyDescent="0.2">
      <c r="D103" s="5"/>
      <c r="E103" s="5"/>
      <c r="F103" s="5"/>
      <c r="G103" s="5"/>
      <c r="H103" s="5"/>
      <c r="I103" s="5"/>
      <c r="J103" s="5"/>
    </row>
    <row r="104" spans="4:10" x14ac:dyDescent="0.2">
      <c r="D104" s="5"/>
      <c r="E104" s="5"/>
      <c r="F104" s="5"/>
      <c r="G104" s="5"/>
      <c r="H104" s="5"/>
      <c r="I104" s="5"/>
      <c r="J104" s="5"/>
    </row>
    <row r="105" spans="4:10" x14ac:dyDescent="0.2">
      <c r="D105" s="5"/>
      <c r="E105" s="5"/>
      <c r="F105" s="5"/>
      <c r="G105" s="5"/>
      <c r="H105" s="5"/>
      <c r="I105" s="5"/>
      <c r="J105" s="5"/>
    </row>
    <row r="106" spans="4:10" x14ac:dyDescent="0.2">
      <c r="D106" s="5"/>
      <c r="E106" s="5"/>
      <c r="F106" s="5"/>
      <c r="G106" s="5"/>
      <c r="H106" s="5"/>
      <c r="I106" s="5"/>
      <c r="J106" s="5"/>
    </row>
    <row r="107" spans="4:10" x14ac:dyDescent="0.2">
      <c r="D107" s="5"/>
      <c r="E107" s="5"/>
      <c r="F107" s="5"/>
      <c r="G107" s="5"/>
      <c r="H107" s="5"/>
      <c r="I107" s="5"/>
      <c r="J107" s="5"/>
    </row>
    <row r="108" spans="4:10" x14ac:dyDescent="0.2">
      <c r="D108" s="5"/>
      <c r="E108" s="5"/>
      <c r="F108" s="5"/>
      <c r="G108" s="5"/>
      <c r="H108" s="5"/>
      <c r="I108" s="5"/>
      <c r="J108" s="5"/>
    </row>
    <row r="109" spans="4:10" x14ac:dyDescent="0.2">
      <c r="D109" s="5"/>
      <c r="E109" s="5"/>
      <c r="F109" s="5"/>
      <c r="G109" s="5"/>
      <c r="H109" s="5"/>
      <c r="I109" s="5"/>
      <c r="J109" s="5"/>
    </row>
    <row r="110" spans="4:10" x14ac:dyDescent="0.2">
      <c r="D110" s="5"/>
      <c r="E110" s="5"/>
      <c r="F110" s="5"/>
      <c r="G110" s="5"/>
      <c r="H110" s="5"/>
      <c r="I110" s="5"/>
      <c r="J110" s="5"/>
    </row>
    <row r="111" spans="4:10" x14ac:dyDescent="0.2">
      <c r="D111" s="5"/>
      <c r="E111" s="5"/>
      <c r="F111" s="5"/>
      <c r="G111" s="5"/>
      <c r="H111" s="5"/>
      <c r="I111" s="5"/>
      <c r="J111" s="5"/>
    </row>
    <row r="112" spans="4:10" x14ac:dyDescent="0.2">
      <c r="D112" s="5"/>
      <c r="E112" s="5"/>
      <c r="F112" s="5"/>
      <c r="G112" s="5"/>
      <c r="H112" s="5"/>
      <c r="I112" s="5"/>
      <c r="J112" s="5"/>
    </row>
    <row r="113" spans="4:10" x14ac:dyDescent="0.2">
      <c r="D113" s="5"/>
      <c r="E113" s="5"/>
      <c r="F113" s="5"/>
      <c r="G113" s="5"/>
      <c r="H113" s="5"/>
      <c r="I113" s="5"/>
      <c r="J113" s="5"/>
    </row>
    <row r="114" spans="4:10" x14ac:dyDescent="0.2">
      <c r="D114" s="5"/>
      <c r="E114" s="5"/>
      <c r="F114" s="5"/>
      <c r="G114" s="5"/>
      <c r="H114" s="5"/>
      <c r="I114" s="5"/>
      <c r="J114" s="5"/>
    </row>
    <row r="115" spans="4:10" x14ac:dyDescent="0.2">
      <c r="D115" s="5"/>
      <c r="E115" s="5"/>
      <c r="F115" s="5"/>
      <c r="G115" s="5"/>
      <c r="H115" s="5"/>
      <c r="I115" s="5"/>
      <c r="J115" s="5"/>
    </row>
    <row r="116" spans="4:10" x14ac:dyDescent="0.2">
      <c r="D116" s="5"/>
      <c r="E116" s="5"/>
      <c r="F116" s="5"/>
      <c r="G116" s="5"/>
      <c r="H116" s="5"/>
      <c r="I116" s="5"/>
      <c r="J116" s="5"/>
    </row>
    <row r="117" spans="4:10" x14ac:dyDescent="0.2">
      <c r="D117" s="5"/>
      <c r="E117" s="5"/>
      <c r="F117" s="5"/>
      <c r="G117" s="5"/>
      <c r="H117" s="5"/>
      <c r="I117" s="5"/>
      <c r="J117" s="5"/>
    </row>
    <row r="118" spans="4:10" x14ac:dyDescent="0.2">
      <c r="D118" s="5"/>
      <c r="E118" s="5"/>
      <c r="F118" s="5"/>
      <c r="G118" s="5"/>
      <c r="H118" s="5"/>
      <c r="I118" s="5"/>
      <c r="J118" s="5"/>
    </row>
    <row r="119" spans="4:10" x14ac:dyDescent="0.2">
      <c r="D119" s="5"/>
      <c r="E119" s="5"/>
      <c r="F119" s="5"/>
      <c r="G119" s="5"/>
      <c r="H119" s="5"/>
      <c r="I119" s="5"/>
      <c r="J119" s="5"/>
    </row>
    <row r="120" spans="4:10" x14ac:dyDescent="0.2">
      <c r="D120" s="5"/>
      <c r="E120" s="5"/>
      <c r="F120" s="5"/>
      <c r="G120" s="5"/>
      <c r="H120" s="5"/>
      <c r="I120" s="5"/>
      <c r="J120" s="5"/>
    </row>
    <row r="121" spans="4:10" x14ac:dyDescent="0.2">
      <c r="D121" s="5"/>
      <c r="E121" s="5"/>
      <c r="F121" s="5"/>
      <c r="G121" s="5"/>
      <c r="H121" s="5"/>
      <c r="I121" s="5"/>
      <c r="J121" s="5"/>
    </row>
    <row r="122" spans="4:10" x14ac:dyDescent="0.2">
      <c r="D122" s="5"/>
      <c r="E122" s="5"/>
      <c r="F122" s="5"/>
      <c r="G122" s="5"/>
      <c r="H122" s="5"/>
      <c r="I122" s="5"/>
      <c r="J122" s="5"/>
    </row>
    <row r="123" spans="4:10" x14ac:dyDescent="0.2">
      <c r="D123" s="5"/>
      <c r="E123" s="5"/>
      <c r="F123" s="5"/>
      <c r="G123" s="5"/>
      <c r="H123" s="5"/>
      <c r="I123" s="5"/>
      <c r="J123" s="5"/>
    </row>
    <row r="124" spans="4:10" x14ac:dyDescent="0.2">
      <c r="D124" s="5"/>
      <c r="E124" s="5"/>
      <c r="F124" s="5"/>
      <c r="G124" s="5"/>
      <c r="H124" s="5"/>
      <c r="I124" s="5"/>
      <c r="J124" s="5"/>
    </row>
    <row r="125" spans="4:10" x14ac:dyDescent="0.2">
      <c r="D125" s="5"/>
      <c r="E125" s="5"/>
      <c r="F125" s="5"/>
      <c r="G125" s="5"/>
      <c r="H125" s="5"/>
      <c r="I125" s="5"/>
      <c r="J125" s="5"/>
    </row>
    <row r="126" spans="4:10" x14ac:dyDescent="0.2">
      <c r="D126" s="5"/>
      <c r="E126" s="5"/>
      <c r="F126" s="5"/>
      <c r="G126" s="5"/>
      <c r="H126" s="5"/>
      <c r="I126" s="5"/>
      <c r="J126" s="5"/>
    </row>
    <row r="127" spans="4:10" x14ac:dyDescent="0.2">
      <c r="D127" s="5"/>
      <c r="E127" s="5"/>
      <c r="F127" s="5"/>
      <c r="G127" s="5"/>
      <c r="H127" s="5"/>
      <c r="I127" s="5"/>
      <c r="J127" s="5"/>
    </row>
    <row r="128" spans="4:10" x14ac:dyDescent="0.2">
      <c r="D128" s="5"/>
      <c r="E128" s="5"/>
      <c r="F128" s="5"/>
      <c r="G128" s="5"/>
      <c r="H128" s="5"/>
      <c r="I128" s="5"/>
      <c r="J128" s="5"/>
    </row>
    <row r="129" spans="4:10" x14ac:dyDescent="0.2">
      <c r="D129" s="5"/>
      <c r="E129" s="5"/>
      <c r="F129" s="5"/>
      <c r="G129" s="5"/>
      <c r="H129" s="5"/>
      <c r="I129" s="5"/>
      <c r="J129" s="5"/>
    </row>
    <row r="130" spans="4:10" x14ac:dyDescent="0.2">
      <c r="D130" s="5"/>
      <c r="E130" s="5"/>
      <c r="F130" s="5"/>
      <c r="G130" s="5"/>
      <c r="H130" s="5"/>
      <c r="I130" s="5"/>
      <c r="J130" s="5"/>
    </row>
    <row r="131" spans="4:10" x14ac:dyDescent="0.2">
      <c r="D131" s="5"/>
      <c r="E131" s="5"/>
      <c r="F131" s="5"/>
      <c r="G131" s="5"/>
      <c r="H131" s="5"/>
      <c r="I131" s="5"/>
      <c r="J131" s="5"/>
    </row>
    <row r="132" spans="4:10" x14ac:dyDescent="0.2">
      <c r="D132" s="5"/>
      <c r="E132" s="5"/>
      <c r="F132" s="5"/>
      <c r="G132" s="5"/>
      <c r="H132" s="5"/>
      <c r="I132" s="5"/>
      <c r="J132" s="5"/>
    </row>
    <row r="133" spans="4:10" x14ac:dyDescent="0.2">
      <c r="D133" s="5"/>
      <c r="E133" s="5"/>
      <c r="F133" s="5"/>
      <c r="G133" s="5"/>
      <c r="H133" s="5"/>
      <c r="I133" s="5"/>
      <c r="J133" s="5"/>
    </row>
    <row r="134" spans="4:10" x14ac:dyDescent="0.2">
      <c r="D134" s="5"/>
      <c r="E134" s="5"/>
      <c r="F134" s="5"/>
      <c r="G134" s="5"/>
      <c r="H134" s="5"/>
      <c r="I134" s="5"/>
      <c r="J134" s="5"/>
    </row>
    <row r="135" spans="4:10" x14ac:dyDescent="0.2">
      <c r="D135" s="5"/>
      <c r="E135" s="5"/>
      <c r="F135" s="5"/>
      <c r="G135" s="5"/>
      <c r="H135" s="5"/>
      <c r="I135" s="5"/>
      <c r="J135" s="5"/>
    </row>
    <row r="136" spans="4:10" x14ac:dyDescent="0.2">
      <c r="D136" s="5"/>
      <c r="E136" s="5"/>
      <c r="F136" s="5"/>
      <c r="G136" s="5"/>
      <c r="H136" s="5"/>
      <c r="I136" s="5"/>
      <c r="J136" s="5"/>
    </row>
    <row r="137" spans="4:10" x14ac:dyDescent="0.2">
      <c r="D137" s="5"/>
      <c r="E137" s="5"/>
      <c r="F137" s="5"/>
      <c r="G137" s="5"/>
      <c r="H137" s="5"/>
      <c r="I137" s="5"/>
      <c r="J137" s="5"/>
    </row>
    <row r="138" spans="4:10" x14ac:dyDescent="0.2">
      <c r="D138" s="5"/>
      <c r="E138" s="5"/>
      <c r="F138" s="5"/>
      <c r="G138" s="5"/>
      <c r="H138" s="5"/>
      <c r="I138" s="5"/>
      <c r="J138" s="5"/>
    </row>
    <row r="139" spans="4:10" x14ac:dyDescent="0.2">
      <c r="D139" s="5"/>
      <c r="E139" s="5"/>
      <c r="F139" s="5"/>
      <c r="G139" s="5"/>
      <c r="H139" s="5"/>
      <c r="I139" s="5"/>
      <c r="J139" s="5"/>
    </row>
    <row r="140" spans="4:10" x14ac:dyDescent="0.2">
      <c r="D140" s="5"/>
      <c r="E140" s="5"/>
      <c r="F140" s="5"/>
      <c r="G140" s="5"/>
      <c r="H140" s="5"/>
      <c r="I140" s="5"/>
      <c r="J140" s="5"/>
    </row>
    <row r="141" spans="4:10" x14ac:dyDescent="0.2">
      <c r="D141" s="5"/>
      <c r="E141" s="5"/>
      <c r="F141" s="5"/>
      <c r="G141" s="5"/>
      <c r="H141" s="5"/>
      <c r="I141" s="5"/>
      <c r="J141" s="5"/>
    </row>
    <row r="142" spans="4:10" x14ac:dyDescent="0.2">
      <c r="D142" s="5"/>
      <c r="E142" s="5"/>
      <c r="F142" s="5"/>
      <c r="G142" s="5"/>
      <c r="H142" s="5"/>
      <c r="I142" s="5"/>
      <c r="J142" s="5"/>
    </row>
    <row r="143" spans="4:10" x14ac:dyDescent="0.2">
      <c r="D143" s="5"/>
      <c r="E143" s="5"/>
      <c r="F143" s="5"/>
      <c r="G143" s="5"/>
      <c r="H143" s="5"/>
      <c r="I143" s="5"/>
      <c r="J143" s="5"/>
    </row>
    <row r="144" spans="4:10" x14ac:dyDescent="0.2">
      <c r="D144" s="5"/>
      <c r="E144" s="5"/>
      <c r="F144" s="5"/>
      <c r="G144" s="5"/>
      <c r="H144" s="5"/>
      <c r="I144" s="5"/>
      <c r="J144" s="5"/>
    </row>
    <row r="145" spans="4:10" x14ac:dyDescent="0.2">
      <c r="D145" s="5"/>
      <c r="E145" s="5"/>
      <c r="F145" s="5"/>
      <c r="G145" s="5"/>
      <c r="H145" s="5"/>
      <c r="I145" s="5"/>
      <c r="J145" s="5"/>
    </row>
    <row r="146" spans="4:10" x14ac:dyDescent="0.2">
      <c r="D146" s="5"/>
      <c r="E146" s="5"/>
      <c r="F146" s="5"/>
      <c r="G146" s="5"/>
      <c r="H146" s="5"/>
      <c r="I146" s="5"/>
      <c r="J146" s="5"/>
    </row>
    <row r="147" spans="4:10" x14ac:dyDescent="0.2">
      <c r="D147" s="5"/>
      <c r="E147" s="5"/>
      <c r="F147" s="5"/>
      <c r="G147" s="5"/>
      <c r="H147" s="5"/>
      <c r="I147" s="5"/>
      <c r="J147" s="5"/>
    </row>
    <row r="148" spans="4:10" x14ac:dyDescent="0.2">
      <c r="D148" s="5"/>
      <c r="E148" s="5"/>
      <c r="F148" s="5"/>
      <c r="G148" s="5"/>
      <c r="H148" s="5"/>
      <c r="I148" s="5"/>
      <c r="J148" s="5"/>
    </row>
    <row r="149" spans="4:10" x14ac:dyDescent="0.2">
      <c r="D149" s="5"/>
      <c r="E149" s="5"/>
      <c r="F149" s="5"/>
      <c r="G149" s="5"/>
      <c r="H149" s="5"/>
      <c r="I149" s="5"/>
      <c r="J149" s="5"/>
    </row>
    <row r="150" spans="4:10" x14ac:dyDescent="0.2">
      <c r="D150" s="5"/>
      <c r="E150" s="5"/>
      <c r="F150" s="5"/>
      <c r="G150" s="5"/>
      <c r="H150" s="5"/>
      <c r="I150" s="5"/>
      <c r="J150" s="5"/>
    </row>
    <row r="151" spans="4:10" x14ac:dyDescent="0.2">
      <c r="D151" s="5"/>
      <c r="E151" s="5"/>
      <c r="F151" s="5"/>
      <c r="G151" s="5"/>
      <c r="H151" s="5"/>
      <c r="I151" s="5"/>
      <c r="J151" s="5"/>
    </row>
    <row r="152" spans="4:10" x14ac:dyDescent="0.2">
      <c r="D152" s="5"/>
      <c r="E152" s="5"/>
      <c r="F152" s="5"/>
      <c r="G152" s="5"/>
      <c r="H152" s="5"/>
      <c r="I152" s="5"/>
      <c r="J152" s="5"/>
    </row>
    <row r="153" spans="4:10" x14ac:dyDescent="0.2">
      <c r="D153" s="5"/>
      <c r="E153" s="5"/>
      <c r="F153" s="5"/>
      <c r="G153" s="5"/>
      <c r="H153" s="5"/>
      <c r="I153" s="5"/>
      <c r="J153" s="5"/>
    </row>
    <row r="154" spans="4:10" x14ac:dyDescent="0.2">
      <c r="D154" s="5"/>
      <c r="E154" s="5"/>
      <c r="F154" s="5"/>
      <c r="G154" s="5"/>
      <c r="H154" s="5"/>
      <c r="I154" s="5"/>
      <c r="J154" s="5"/>
    </row>
    <row r="155" spans="4:10" x14ac:dyDescent="0.2">
      <c r="D155" s="5"/>
      <c r="E155" s="5"/>
      <c r="F155" s="5"/>
      <c r="G155" s="5"/>
      <c r="H155" s="5"/>
      <c r="I155" s="5"/>
      <c r="J155" s="5"/>
    </row>
    <row r="156" spans="4:10" x14ac:dyDescent="0.2">
      <c r="D156" s="5"/>
      <c r="E156" s="5"/>
      <c r="F156" s="5"/>
      <c r="G156" s="5"/>
      <c r="H156" s="5"/>
      <c r="I156" s="5"/>
      <c r="J156" s="5"/>
    </row>
    <row r="157" spans="4:10" x14ac:dyDescent="0.2">
      <c r="D157" s="5"/>
      <c r="E157" s="5"/>
      <c r="F157" s="5"/>
      <c r="G157" s="5"/>
      <c r="H157" s="5"/>
      <c r="I157" s="5"/>
      <c r="J157" s="5"/>
    </row>
    <row r="158" spans="4:10" x14ac:dyDescent="0.2">
      <c r="D158" s="5"/>
      <c r="E158" s="5"/>
      <c r="F158" s="5"/>
      <c r="G158" s="5"/>
      <c r="H158" s="5"/>
      <c r="I158" s="5"/>
      <c r="J158" s="5"/>
    </row>
    <row r="159" spans="4:10" x14ac:dyDescent="0.2">
      <c r="D159" s="5"/>
      <c r="E159" s="5"/>
      <c r="F159" s="5"/>
      <c r="G159" s="5"/>
      <c r="H159" s="5"/>
      <c r="I159" s="5"/>
      <c r="J159" s="5"/>
    </row>
    <row r="160" spans="4:10" x14ac:dyDescent="0.2">
      <c r="D160" s="5"/>
      <c r="E160" s="5"/>
      <c r="F160" s="5"/>
      <c r="G160" s="5"/>
      <c r="H160" s="5"/>
      <c r="I160" s="5"/>
      <c r="J160" s="5"/>
    </row>
    <row r="161" spans="4:10" x14ac:dyDescent="0.2">
      <c r="D161" s="5"/>
      <c r="E161" s="5"/>
      <c r="F161" s="5"/>
      <c r="G161" s="5"/>
      <c r="H161" s="5"/>
      <c r="I161" s="5"/>
      <c r="J161" s="5"/>
    </row>
    <row r="162" spans="4:10" x14ac:dyDescent="0.2">
      <c r="D162" s="5"/>
      <c r="E162" s="5"/>
      <c r="F162" s="5"/>
      <c r="G162" s="5"/>
      <c r="H162" s="5"/>
      <c r="I162" s="5"/>
      <c r="J162" s="5"/>
    </row>
    <row r="163" spans="4:10" x14ac:dyDescent="0.2">
      <c r="D163" s="5"/>
      <c r="E163" s="5"/>
      <c r="F163" s="5"/>
      <c r="G163" s="5"/>
      <c r="H163" s="5"/>
      <c r="I163" s="5"/>
      <c r="J163" s="5"/>
    </row>
    <row r="164" spans="4:10" x14ac:dyDescent="0.2">
      <c r="D164" s="5"/>
      <c r="E164" s="5"/>
      <c r="F164" s="5"/>
      <c r="G164" s="5"/>
      <c r="H164" s="5"/>
      <c r="I164" s="5"/>
      <c r="J164" s="5"/>
    </row>
    <row r="165" spans="4:10" x14ac:dyDescent="0.2">
      <c r="D165" s="5"/>
      <c r="E165" s="5"/>
      <c r="F165" s="5"/>
      <c r="G165" s="5"/>
      <c r="H165" s="5"/>
      <c r="I165" s="5"/>
      <c r="J165" s="5"/>
    </row>
    <row r="166" spans="4:10" x14ac:dyDescent="0.2">
      <c r="D166" s="5"/>
      <c r="E166" s="5"/>
      <c r="F166" s="5"/>
      <c r="G166" s="5"/>
      <c r="H166" s="5"/>
      <c r="I166" s="5"/>
      <c r="J166" s="5"/>
    </row>
    <row r="167" spans="4:10" x14ac:dyDescent="0.2">
      <c r="D167" s="5"/>
      <c r="E167" s="5"/>
      <c r="F167" s="5"/>
      <c r="G167" s="5"/>
      <c r="H167" s="5"/>
      <c r="I167" s="5"/>
      <c r="J167" s="5"/>
    </row>
    <row r="168" spans="4:10" x14ac:dyDescent="0.2">
      <c r="D168" s="5"/>
      <c r="E168" s="5"/>
      <c r="F168" s="5"/>
      <c r="G168" s="5"/>
      <c r="H168" s="5"/>
      <c r="I168" s="5"/>
      <c r="J168" s="5"/>
    </row>
    <row r="169" spans="4:10" x14ac:dyDescent="0.2">
      <c r="D169" s="5"/>
      <c r="E169" s="5"/>
      <c r="F169" s="5"/>
      <c r="G169" s="5"/>
      <c r="H169" s="5"/>
      <c r="I169" s="5"/>
      <c r="J169" s="5"/>
    </row>
    <row r="170" spans="4:10" x14ac:dyDescent="0.2">
      <c r="D170" s="5"/>
      <c r="E170" s="5"/>
      <c r="F170" s="5"/>
      <c r="G170" s="5"/>
      <c r="H170" s="5"/>
      <c r="I170" s="5"/>
      <c r="J170" s="5"/>
    </row>
    <row r="171" spans="4:10" x14ac:dyDescent="0.2">
      <c r="D171" s="5"/>
      <c r="E171" s="5"/>
      <c r="F171" s="5"/>
      <c r="G171" s="5"/>
      <c r="H171" s="5"/>
      <c r="I171" s="5"/>
      <c r="J171" s="5"/>
    </row>
    <row r="172" spans="4:10" x14ac:dyDescent="0.2">
      <c r="D172" s="5"/>
      <c r="E172" s="5"/>
      <c r="F172" s="5"/>
      <c r="G172" s="5"/>
      <c r="H172" s="5"/>
      <c r="I172" s="5"/>
      <c r="J172" s="5"/>
    </row>
    <row r="173" spans="4:10" x14ac:dyDescent="0.2">
      <c r="D173" s="5"/>
      <c r="E173" s="5"/>
      <c r="F173" s="5"/>
      <c r="G173" s="5"/>
      <c r="H173" s="5"/>
      <c r="I173" s="5"/>
      <c r="J173" s="5"/>
    </row>
    <row r="174" spans="4:10" x14ac:dyDescent="0.2">
      <c r="D174" s="5"/>
      <c r="E174" s="5"/>
      <c r="F174" s="5"/>
      <c r="G174" s="5"/>
      <c r="H174" s="5"/>
      <c r="I174" s="5"/>
      <c r="J174" s="5"/>
    </row>
    <row r="175" spans="4:10" x14ac:dyDescent="0.2">
      <c r="D175" s="5"/>
      <c r="E175" s="5"/>
      <c r="F175" s="5"/>
      <c r="G175" s="5"/>
      <c r="H175" s="5"/>
      <c r="I175" s="5"/>
      <c r="J175" s="5"/>
    </row>
    <row r="176" spans="4:10" x14ac:dyDescent="0.2">
      <c r="D176" s="5"/>
      <c r="E176" s="5"/>
      <c r="F176" s="5"/>
      <c r="G176" s="5"/>
      <c r="H176" s="5"/>
      <c r="I176" s="5"/>
      <c r="J176" s="5"/>
    </row>
    <row r="177" spans="4:10" x14ac:dyDescent="0.2">
      <c r="D177" s="5"/>
      <c r="E177" s="5"/>
      <c r="F177" s="5"/>
      <c r="G177" s="5"/>
      <c r="H177" s="5"/>
      <c r="I177" s="5"/>
      <c r="J177" s="5"/>
    </row>
    <row r="178" spans="4:10" x14ac:dyDescent="0.2">
      <c r="D178" s="5"/>
      <c r="E178" s="5"/>
      <c r="F178" s="5"/>
      <c r="G178" s="5"/>
      <c r="H178" s="5"/>
      <c r="I178" s="5"/>
      <c r="J178" s="5"/>
    </row>
    <row r="179" spans="4:10" x14ac:dyDescent="0.2">
      <c r="D179" s="5"/>
      <c r="E179" s="5"/>
      <c r="F179" s="5"/>
      <c r="G179" s="5"/>
      <c r="H179" s="5"/>
      <c r="I179" s="5"/>
      <c r="J179" s="5"/>
    </row>
    <row r="180" spans="4:10" x14ac:dyDescent="0.2">
      <c r="D180" s="5"/>
      <c r="E180" s="5"/>
      <c r="F180" s="5"/>
      <c r="G180" s="5"/>
      <c r="H180" s="5"/>
      <c r="I180" s="5"/>
      <c r="J180" s="5"/>
    </row>
    <row r="181" spans="4:10" x14ac:dyDescent="0.2">
      <c r="D181" s="5"/>
      <c r="E181" s="5"/>
      <c r="F181" s="5"/>
      <c r="G181" s="5"/>
      <c r="H181" s="5"/>
      <c r="I181" s="5"/>
      <c r="J181" s="5"/>
    </row>
    <row r="182" spans="4:10" x14ac:dyDescent="0.2">
      <c r="D182" s="5"/>
      <c r="E182" s="5"/>
      <c r="F182" s="5"/>
      <c r="G182" s="5"/>
      <c r="H182" s="5"/>
      <c r="I182" s="5"/>
      <c r="J182" s="5"/>
    </row>
    <row r="183" spans="4:10" x14ac:dyDescent="0.2">
      <c r="D183" s="5"/>
      <c r="E183" s="5"/>
      <c r="F183" s="5"/>
      <c r="G183" s="5"/>
      <c r="H183" s="5"/>
      <c r="I183" s="5"/>
      <c r="J183" s="5"/>
    </row>
    <row r="184" spans="4:10" x14ac:dyDescent="0.2">
      <c r="D184" s="5"/>
      <c r="E184" s="5"/>
      <c r="F184" s="5"/>
      <c r="G184" s="5"/>
      <c r="H184" s="5"/>
      <c r="I184" s="5"/>
      <c r="J184" s="5"/>
    </row>
    <row r="185" spans="4:10" x14ac:dyDescent="0.2">
      <c r="D185" s="5"/>
      <c r="E185" s="5"/>
      <c r="F185" s="5"/>
      <c r="G185" s="5"/>
      <c r="H185" s="5"/>
      <c r="I185" s="5"/>
      <c r="J185" s="5"/>
    </row>
    <row r="186" spans="4:10" x14ac:dyDescent="0.2">
      <c r="D186" s="5"/>
      <c r="E186" s="5"/>
      <c r="F186" s="5"/>
      <c r="G186" s="5"/>
      <c r="H186" s="5"/>
      <c r="I186" s="5"/>
      <c r="J186" s="5"/>
    </row>
    <row r="187" spans="4:10" x14ac:dyDescent="0.2">
      <c r="D187" s="5"/>
      <c r="E187" s="5"/>
      <c r="F187" s="5"/>
      <c r="G187" s="5"/>
      <c r="H187" s="5"/>
      <c r="I187" s="5"/>
      <c r="J187" s="5"/>
    </row>
    <row r="188" spans="4:10" x14ac:dyDescent="0.2">
      <c r="D188" s="5"/>
      <c r="E188" s="5"/>
      <c r="F188" s="5"/>
      <c r="G188" s="5"/>
      <c r="H188" s="5"/>
      <c r="I188" s="5"/>
      <c r="J188" s="5"/>
    </row>
    <row r="189" spans="4:10" x14ac:dyDescent="0.2">
      <c r="D189" s="5"/>
      <c r="E189" s="5"/>
      <c r="F189" s="5"/>
      <c r="G189" s="5"/>
      <c r="H189" s="5"/>
      <c r="I189" s="5"/>
      <c r="J189" s="5"/>
    </row>
    <row r="190" spans="4:10" x14ac:dyDescent="0.2">
      <c r="D190" s="5"/>
      <c r="E190" s="5"/>
      <c r="F190" s="5"/>
      <c r="G190" s="5"/>
      <c r="H190" s="5"/>
      <c r="I190" s="5"/>
      <c r="J190" s="5"/>
    </row>
    <row r="191" spans="4:10" x14ac:dyDescent="0.2">
      <c r="D191" s="5"/>
      <c r="E191" s="5"/>
      <c r="F191" s="5"/>
      <c r="G191" s="5"/>
      <c r="H191" s="5"/>
      <c r="I191" s="5"/>
      <c r="J191" s="5"/>
    </row>
    <row r="192" spans="4:10" x14ac:dyDescent="0.2">
      <c r="D192" s="5"/>
      <c r="E192" s="5"/>
      <c r="F192" s="5"/>
      <c r="G192" s="5"/>
      <c r="H192" s="5"/>
      <c r="I192" s="5"/>
      <c r="J192" s="5"/>
    </row>
    <row r="193" spans="4:10" x14ac:dyDescent="0.2">
      <c r="D193" s="5"/>
      <c r="E193" s="5"/>
      <c r="F193" s="5"/>
      <c r="G193" s="5"/>
      <c r="H193" s="5"/>
      <c r="I193" s="5"/>
      <c r="J193" s="5"/>
    </row>
    <row r="194" spans="4:10" x14ac:dyDescent="0.2">
      <c r="D194" s="5"/>
      <c r="E194" s="5"/>
      <c r="F194" s="5"/>
      <c r="G194" s="5"/>
      <c r="H194" s="5"/>
      <c r="I194" s="5"/>
      <c r="J194" s="5"/>
    </row>
    <row r="195" spans="4:10" x14ac:dyDescent="0.2">
      <c r="D195" s="5"/>
      <c r="E195" s="5"/>
      <c r="F195" s="5"/>
      <c r="G195" s="5"/>
      <c r="H195" s="5"/>
      <c r="I195" s="5"/>
      <c r="J195" s="5"/>
    </row>
    <row r="196" spans="4:10" x14ac:dyDescent="0.2">
      <c r="D196" s="5"/>
      <c r="E196" s="5"/>
      <c r="F196" s="5"/>
      <c r="G196" s="5"/>
      <c r="H196" s="5"/>
      <c r="I196" s="5"/>
      <c r="J196" s="5"/>
    </row>
    <row r="197" spans="4:10" x14ac:dyDescent="0.2">
      <c r="D197" s="5"/>
      <c r="E197" s="5"/>
      <c r="F197" s="5"/>
      <c r="G197" s="5"/>
      <c r="H197" s="5"/>
      <c r="I197" s="5"/>
      <c r="J197" s="5"/>
    </row>
    <row r="198" spans="4:10" x14ac:dyDescent="0.2">
      <c r="D198" s="5"/>
      <c r="E198" s="5"/>
      <c r="F198" s="5"/>
      <c r="G198" s="5"/>
      <c r="H198" s="5"/>
      <c r="I198" s="5"/>
      <c r="J198" s="5"/>
    </row>
    <row r="199" spans="4:10" x14ac:dyDescent="0.2">
      <c r="D199" s="5"/>
      <c r="E199" s="5"/>
      <c r="F199" s="5"/>
      <c r="G199" s="5"/>
      <c r="H199" s="5"/>
      <c r="I199" s="5"/>
      <c r="J199" s="5"/>
    </row>
    <row r="200" spans="4:10" x14ac:dyDescent="0.2">
      <c r="D200" s="5"/>
      <c r="E200" s="5"/>
      <c r="F200" s="5"/>
      <c r="G200" s="5"/>
      <c r="H200" s="5"/>
      <c r="I200" s="5"/>
      <c r="J200" s="5"/>
    </row>
    <row r="201" spans="4:10" x14ac:dyDescent="0.2">
      <c r="D201" s="5"/>
      <c r="E201" s="5"/>
      <c r="F201" s="5"/>
      <c r="G201" s="5"/>
      <c r="H201" s="5"/>
      <c r="I201" s="5"/>
      <c r="J201" s="5"/>
    </row>
    <row r="202" spans="4:10" x14ac:dyDescent="0.2">
      <c r="D202" s="5"/>
      <c r="E202" s="5"/>
      <c r="F202" s="5"/>
      <c r="G202" s="5"/>
      <c r="H202" s="5"/>
      <c r="I202" s="5"/>
      <c r="J202" s="5"/>
    </row>
    <row r="203" spans="4:10" x14ac:dyDescent="0.2">
      <c r="D203" s="5"/>
      <c r="E203" s="5"/>
      <c r="F203" s="5"/>
      <c r="G203" s="5"/>
      <c r="H203" s="5"/>
      <c r="I203" s="5"/>
      <c r="J203" s="5"/>
    </row>
    <row r="204" spans="4:10" x14ac:dyDescent="0.2">
      <c r="D204" s="5"/>
      <c r="E204" s="5"/>
      <c r="F204" s="5"/>
      <c r="G204" s="5"/>
      <c r="H204" s="5"/>
      <c r="I204" s="5"/>
      <c r="J204" s="5"/>
    </row>
    <row r="205" spans="4:10" x14ac:dyDescent="0.2">
      <c r="D205" s="5"/>
      <c r="E205" s="5"/>
      <c r="F205" s="5"/>
      <c r="G205" s="5"/>
      <c r="H205" s="5"/>
      <c r="I205" s="5"/>
      <c r="J205" s="5"/>
    </row>
    <row r="206" spans="4:10" x14ac:dyDescent="0.2">
      <c r="D206" s="5"/>
      <c r="E206" s="5"/>
      <c r="F206" s="5"/>
      <c r="G206" s="5"/>
      <c r="H206" s="5"/>
      <c r="I206" s="5"/>
      <c r="J206" s="5"/>
    </row>
    <row r="207" spans="4:10" x14ac:dyDescent="0.2">
      <c r="D207" s="5"/>
      <c r="E207" s="5"/>
      <c r="F207" s="5"/>
      <c r="G207" s="5"/>
      <c r="H207" s="5"/>
      <c r="I207" s="5"/>
      <c r="J207" s="5"/>
    </row>
    <row r="208" spans="4:10" x14ac:dyDescent="0.2">
      <c r="D208" s="5"/>
      <c r="E208" s="5"/>
      <c r="F208" s="5"/>
      <c r="G208" s="5"/>
      <c r="H208" s="5"/>
      <c r="I208" s="5"/>
      <c r="J208" s="5"/>
    </row>
    <row r="209" spans="4:10" x14ac:dyDescent="0.2">
      <c r="D209" s="5"/>
      <c r="E209" s="5"/>
      <c r="F209" s="5"/>
      <c r="G209" s="5"/>
      <c r="H209" s="5"/>
      <c r="I209" s="5"/>
      <c r="J209" s="5"/>
    </row>
    <row r="210" spans="4:10" x14ac:dyDescent="0.2">
      <c r="D210" s="5"/>
      <c r="E210" s="5"/>
      <c r="F210" s="5"/>
      <c r="G210" s="5"/>
      <c r="H210" s="5"/>
      <c r="I210" s="5"/>
      <c r="J210" s="5"/>
    </row>
    <row r="211" spans="4:10" x14ac:dyDescent="0.2">
      <c r="D211" s="5"/>
      <c r="E211" s="5"/>
      <c r="F211" s="5"/>
      <c r="G211" s="5"/>
      <c r="H211" s="5"/>
      <c r="I211" s="5"/>
      <c r="J211" s="5"/>
    </row>
    <row r="212" spans="4:10" x14ac:dyDescent="0.2">
      <c r="D212" s="5"/>
      <c r="E212" s="5"/>
      <c r="F212" s="5"/>
      <c r="G212" s="5"/>
      <c r="H212" s="5"/>
      <c r="I212" s="5"/>
      <c r="J212" s="5"/>
    </row>
    <row r="213" spans="4:10" x14ac:dyDescent="0.2">
      <c r="D213" s="5"/>
      <c r="E213" s="5"/>
      <c r="F213" s="5"/>
      <c r="G213" s="5"/>
      <c r="H213" s="5"/>
      <c r="I213" s="5"/>
      <c r="J213" s="5"/>
    </row>
    <row r="214" spans="4:10" x14ac:dyDescent="0.2">
      <c r="D214" s="5"/>
      <c r="E214" s="5"/>
      <c r="F214" s="5"/>
      <c r="G214" s="5"/>
      <c r="H214" s="5"/>
      <c r="I214" s="5"/>
      <c r="J214" s="5"/>
    </row>
    <row r="215" spans="4:10" x14ac:dyDescent="0.2">
      <c r="D215" s="5"/>
      <c r="E215" s="5"/>
      <c r="F215" s="5"/>
      <c r="G215" s="5"/>
      <c r="H215" s="5"/>
      <c r="I215" s="5"/>
      <c r="J215" s="5"/>
    </row>
    <row r="216" spans="4:10" x14ac:dyDescent="0.2">
      <c r="D216" s="5"/>
      <c r="E216" s="5"/>
      <c r="F216" s="5"/>
      <c r="G216" s="5"/>
      <c r="H216" s="5"/>
      <c r="I216" s="5"/>
      <c r="J216" s="5"/>
    </row>
    <row r="217" spans="4:10" x14ac:dyDescent="0.2">
      <c r="D217" s="5"/>
      <c r="E217" s="5"/>
      <c r="F217" s="5"/>
      <c r="G217" s="5"/>
      <c r="H217" s="5"/>
      <c r="I217" s="5"/>
      <c r="J217" s="5"/>
    </row>
    <row r="218" spans="4:10" x14ac:dyDescent="0.2">
      <c r="D218" s="5"/>
      <c r="E218" s="5"/>
      <c r="F218" s="5"/>
      <c r="G218" s="5"/>
      <c r="H218" s="5"/>
      <c r="I218" s="5"/>
      <c r="J218" s="5"/>
    </row>
    <row r="219" spans="4:10" x14ac:dyDescent="0.2">
      <c r="D219" s="5"/>
      <c r="E219" s="5"/>
      <c r="F219" s="5"/>
      <c r="G219" s="5"/>
      <c r="H219" s="5"/>
      <c r="I219" s="5"/>
      <c r="J219" s="5"/>
    </row>
    <row r="220" spans="4:10" x14ac:dyDescent="0.2">
      <c r="D220" s="5"/>
      <c r="E220" s="5"/>
      <c r="F220" s="5"/>
      <c r="G220" s="5"/>
      <c r="H220" s="5"/>
      <c r="I220" s="5"/>
      <c r="J220" s="5"/>
    </row>
    <row r="221" spans="4:10" x14ac:dyDescent="0.2">
      <c r="D221" s="5"/>
      <c r="E221" s="5"/>
      <c r="F221" s="5"/>
      <c r="G221" s="5"/>
      <c r="H221" s="5"/>
      <c r="I221" s="5"/>
      <c r="J221" s="5"/>
    </row>
    <row r="222" spans="4:10" x14ac:dyDescent="0.2">
      <c r="D222" s="5"/>
      <c r="E222" s="5"/>
      <c r="F222" s="5"/>
      <c r="G222" s="5"/>
      <c r="H222" s="5"/>
      <c r="I222" s="5"/>
      <c r="J222" s="5"/>
    </row>
    <row r="223" spans="4:10" x14ac:dyDescent="0.2">
      <c r="D223" s="5"/>
      <c r="E223" s="5"/>
      <c r="F223" s="5"/>
      <c r="G223" s="5"/>
      <c r="H223" s="5"/>
      <c r="I223" s="5"/>
      <c r="J223" s="5"/>
    </row>
    <row r="224" spans="4:10" x14ac:dyDescent="0.2">
      <c r="D224" s="5"/>
      <c r="E224" s="5"/>
      <c r="F224" s="5"/>
      <c r="G224" s="5"/>
      <c r="H224" s="5"/>
      <c r="I224" s="5"/>
      <c r="J224" s="5"/>
    </row>
    <row r="225" spans="4:10" x14ac:dyDescent="0.2">
      <c r="D225" s="5"/>
      <c r="E225" s="5"/>
      <c r="F225" s="5"/>
      <c r="G225" s="5"/>
      <c r="H225" s="5"/>
      <c r="I225" s="5"/>
      <c r="J225" s="5"/>
    </row>
    <row r="226" spans="4:10" x14ac:dyDescent="0.2">
      <c r="D226" s="5"/>
      <c r="E226" s="5"/>
      <c r="F226" s="5"/>
      <c r="G226" s="5"/>
      <c r="H226" s="5"/>
      <c r="I226" s="5"/>
      <c r="J226" s="5"/>
    </row>
    <row r="227" spans="4:10" x14ac:dyDescent="0.2">
      <c r="D227" s="5"/>
      <c r="E227" s="5"/>
      <c r="F227" s="5"/>
      <c r="G227" s="5"/>
      <c r="H227" s="5"/>
      <c r="I227" s="5"/>
      <c r="J227" s="5"/>
    </row>
    <row r="228" spans="4:10" x14ac:dyDescent="0.2">
      <c r="D228" s="5"/>
      <c r="E228" s="5"/>
      <c r="F228" s="5"/>
      <c r="G228" s="5"/>
      <c r="H228" s="5"/>
      <c r="I228" s="5"/>
      <c r="J228" s="5"/>
    </row>
    <row r="229" spans="4:10" x14ac:dyDescent="0.2">
      <c r="D229" s="5"/>
      <c r="E229" s="5"/>
      <c r="F229" s="5"/>
      <c r="G229" s="5"/>
      <c r="H229" s="5"/>
      <c r="I229" s="5"/>
      <c r="J229" s="5"/>
    </row>
    <row r="230" spans="4:10" x14ac:dyDescent="0.2">
      <c r="D230" s="5"/>
      <c r="E230" s="5"/>
      <c r="F230" s="5"/>
      <c r="G230" s="5"/>
      <c r="H230" s="5"/>
      <c r="I230" s="5"/>
      <c r="J230" s="5"/>
    </row>
    <row r="231" spans="4:10" x14ac:dyDescent="0.2">
      <c r="D231" s="5"/>
      <c r="E231" s="5"/>
      <c r="F231" s="5"/>
      <c r="G231" s="5"/>
      <c r="H231" s="5"/>
      <c r="I231" s="5"/>
      <c r="J231" s="5"/>
    </row>
    <row r="232" spans="4:10" x14ac:dyDescent="0.2">
      <c r="D232" s="5"/>
      <c r="E232" s="5"/>
      <c r="F232" s="5"/>
      <c r="G232" s="5"/>
      <c r="H232" s="5"/>
      <c r="I232" s="5"/>
      <c r="J232" s="5"/>
    </row>
    <row r="233" spans="4:10" x14ac:dyDescent="0.2">
      <c r="D233" s="5"/>
      <c r="E233" s="5"/>
      <c r="F233" s="5"/>
      <c r="G233" s="5"/>
      <c r="H233" s="5"/>
      <c r="I233" s="5"/>
      <c r="J233" s="5"/>
    </row>
    <row r="234" spans="4:10" x14ac:dyDescent="0.2">
      <c r="D234" s="5"/>
      <c r="E234" s="5"/>
      <c r="F234" s="5"/>
      <c r="G234" s="5"/>
      <c r="H234" s="5"/>
      <c r="I234" s="5"/>
      <c r="J234" s="5"/>
    </row>
    <row r="235" spans="4:10" x14ac:dyDescent="0.2">
      <c r="D235" s="5"/>
      <c r="E235" s="5"/>
      <c r="F235" s="5"/>
      <c r="G235" s="5"/>
      <c r="H235" s="5"/>
      <c r="I235" s="5"/>
      <c r="J235" s="5"/>
    </row>
    <row r="236" spans="4:10" x14ac:dyDescent="0.2">
      <c r="D236" s="5"/>
      <c r="E236" s="5"/>
      <c r="F236" s="5"/>
      <c r="G236" s="5"/>
      <c r="H236" s="5"/>
      <c r="I236" s="5"/>
      <c r="J236" s="5"/>
    </row>
    <row r="237" spans="4:10" x14ac:dyDescent="0.2">
      <c r="D237" s="5"/>
      <c r="E237" s="5"/>
      <c r="F237" s="5"/>
      <c r="G237" s="5"/>
      <c r="H237" s="5"/>
      <c r="I237" s="5"/>
      <c r="J237" s="5"/>
    </row>
    <row r="238" spans="4:10" x14ac:dyDescent="0.2">
      <c r="D238" s="5"/>
      <c r="E238" s="5"/>
      <c r="F238" s="5"/>
      <c r="G238" s="5"/>
      <c r="H238" s="5"/>
      <c r="I238" s="5"/>
      <c r="J238" s="5"/>
    </row>
    <row r="239" spans="4:10" x14ac:dyDescent="0.2">
      <c r="D239" s="5"/>
      <c r="E239" s="5"/>
      <c r="F239" s="5"/>
      <c r="G239" s="5"/>
      <c r="H239" s="5"/>
      <c r="I239" s="5"/>
      <c r="J239" s="5"/>
    </row>
    <row r="240" spans="4:10" x14ac:dyDescent="0.2">
      <c r="D240" s="5"/>
      <c r="E240" s="5"/>
      <c r="F240" s="5"/>
      <c r="G240" s="5"/>
      <c r="H240" s="5"/>
      <c r="I240" s="5"/>
      <c r="J240" s="5"/>
    </row>
    <row r="241" spans="4:10" x14ac:dyDescent="0.2">
      <c r="D241" s="5"/>
      <c r="E241" s="5"/>
      <c r="F241" s="5"/>
      <c r="G241" s="5"/>
      <c r="H241" s="5"/>
      <c r="I241" s="5"/>
      <c r="J241" s="5"/>
    </row>
    <row r="242" spans="4:10" x14ac:dyDescent="0.2">
      <c r="D242" s="5"/>
      <c r="E242" s="5"/>
      <c r="F242" s="5"/>
      <c r="G242" s="5"/>
      <c r="H242" s="5"/>
      <c r="I242" s="5"/>
      <c r="J242" s="5"/>
    </row>
    <row r="243" spans="4:10" x14ac:dyDescent="0.2">
      <c r="D243" s="5"/>
      <c r="E243" s="5"/>
      <c r="F243" s="5"/>
      <c r="G243" s="5"/>
      <c r="H243" s="5"/>
      <c r="I243" s="5"/>
      <c r="J243" s="5"/>
    </row>
    <row r="244" spans="4:10" x14ac:dyDescent="0.2">
      <c r="D244" s="5"/>
      <c r="E244" s="5"/>
      <c r="F244" s="5"/>
      <c r="G244" s="5"/>
      <c r="H244" s="5"/>
      <c r="I244" s="5"/>
      <c r="J244" s="5"/>
    </row>
    <row r="245" spans="4:10" x14ac:dyDescent="0.2">
      <c r="D245" s="5"/>
      <c r="E245" s="5"/>
      <c r="F245" s="5"/>
      <c r="G245" s="5"/>
      <c r="H245" s="5"/>
      <c r="I245" s="5"/>
      <c r="J245" s="5"/>
    </row>
    <row r="246" spans="4:10" x14ac:dyDescent="0.2">
      <c r="D246" s="5"/>
      <c r="E246" s="5"/>
      <c r="F246" s="5"/>
      <c r="G246" s="5"/>
      <c r="H246" s="5"/>
      <c r="I246" s="5"/>
      <c r="J246" s="5"/>
    </row>
    <row r="247" spans="4:10" x14ac:dyDescent="0.2">
      <c r="D247" s="5"/>
      <c r="E247" s="5"/>
      <c r="F247" s="5"/>
      <c r="G247" s="5"/>
      <c r="H247" s="5"/>
      <c r="I247" s="5"/>
      <c r="J247" s="5"/>
    </row>
    <row r="248" spans="4:10" x14ac:dyDescent="0.2">
      <c r="D248" s="5"/>
      <c r="E248" s="5"/>
      <c r="F248" s="5"/>
      <c r="G248" s="5"/>
      <c r="H248" s="5"/>
      <c r="I248" s="5"/>
      <c r="J248" s="5"/>
    </row>
    <row r="249" spans="4:10" x14ac:dyDescent="0.2">
      <c r="D249" s="5"/>
      <c r="E249" s="5"/>
      <c r="F249" s="5"/>
      <c r="G249" s="5"/>
      <c r="H249" s="5"/>
      <c r="I249" s="5"/>
      <c r="J249" s="5"/>
    </row>
    <row r="250" spans="4:10" x14ac:dyDescent="0.2">
      <c r="D250" s="5"/>
      <c r="E250" s="5"/>
      <c r="F250" s="5"/>
      <c r="G250" s="5"/>
      <c r="H250" s="5"/>
      <c r="I250" s="5"/>
      <c r="J250" s="5"/>
    </row>
    <row r="251" spans="4:10" x14ac:dyDescent="0.2">
      <c r="D251" s="5"/>
      <c r="E251" s="5"/>
      <c r="F251" s="5"/>
      <c r="G251" s="5"/>
      <c r="H251" s="5"/>
      <c r="I251" s="5"/>
      <c r="J251" s="5"/>
    </row>
    <row r="252" spans="4:10" x14ac:dyDescent="0.2">
      <c r="D252" s="5"/>
      <c r="E252" s="5"/>
      <c r="F252" s="5"/>
      <c r="G252" s="5"/>
      <c r="H252" s="5"/>
      <c r="I252" s="5"/>
      <c r="J252" s="5"/>
    </row>
    <row r="253" spans="4:10" x14ac:dyDescent="0.2">
      <c r="D253" s="5"/>
      <c r="E253" s="5"/>
      <c r="F253" s="5"/>
      <c r="G253" s="5"/>
      <c r="H253" s="5"/>
      <c r="I253" s="5"/>
      <c r="J253" s="5"/>
    </row>
    <row r="254" spans="4:10" x14ac:dyDescent="0.2">
      <c r="D254" s="5"/>
      <c r="E254" s="5"/>
      <c r="F254" s="5"/>
      <c r="G254" s="5"/>
      <c r="H254" s="5"/>
      <c r="I254" s="5"/>
      <c r="J254" s="5"/>
    </row>
    <row r="255" spans="4:10" x14ac:dyDescent="0.2">
      <c r="D255" s="5"/>
      <c r="E255" s="5"/>
      <c r="F255" s="5"/>
      <c r="G255" s="5"/>
      <c r="H255" s="5"/>
      <c r="I255" s="5"/>
      <c r="J255" s="5"/>
    </row>
    <row r="256" spans="4:10" x14ac:dyDescent="0.2">
      <c r="D256" s="5"/>
      <c r="E256" s="5"/>
      <c r="F256" s="5"/>
      <c r="G256" s="5"/>
      <c r="H256" s="5"/>
      <c r="I256" s="5"/>
      <c r="J256" s="5"/>
    </row>
    <row r="257" spans="4:10" x14ac:dyDescent="0.2">
      <c r="D257" s="5"/>
      <c r="E257" s="5"/>
      <c r="F257" s="5"/>
      <c r="G257" s="5"/>
      <c r="H257" s="5"/>
      <c r="I257" s="5"/>
      <c r="J257" s="5"/>
    </row>
    <row r="258" spans="4:10" x14ac:dyDescent="0.2">
      <c r="D258" s="5"/>
      <c r="E258" s="5"/>
      <c r="F258" s="5"/>
      <c r="G258" s="5"/>
      <c r="H258" s="5"/>
      <c r="I258" s="5"/>
      <c r="J258" s="5"/>
    </row>
    <row r="259" spans="4:10" x14ac:dyDescent="0.2">
      <c r="D259" s="5"/>
      <c r="E259" s="5"/>
      <c r="F259" s="5"/>
      <c r="G259" s="5"/>
      <c r="H259" s="5"/>
      <c r="I259" s="5"/>
      <c r="J259" s="5"/>
    </row>
    <row r="260" spans="4:10" x14ac:dyDescent="0.2">
      <c r="D260" s="5"/>
      <c r="E260" s="5"/>
      <c r="F260" s="5"/>
      <c r="G260" s="5"/>
      <c r="H260" s="5"/>
      <c r="I260" s="5"/>
      <c r="J260" s="5"/>
    </row>
    <row r="261" spans="4:10" x14ac:dyDescent="0.2">
      <c r="D261" s="5"/>
      <c r="E261" s="5"/>
      <c r="F261" s="5"/>
      <c r="G261" s="5"/>
      <c r="H261" s="5"/>
      <c r="I261" s="5"/>
      <c r="J261" s="5"/>
    </row>
    <row r="262" spans="4:10" x14ac:dyDescent="0.2">
      <c r="D262" s="5"/>
      <c r="E262" s="5"/>
      <c r="F262" s="5"/>
      <c r="G262" s="5"/>
      <c r="H262" s="5"/>
      <c r="I262" s="5"/>
      <c r="J262" s="5"/>
    </row>
    <row r="263" spans="4:10" x14ac:dyDescent="0.2">
      <c r="D263" s="5"/>
      <c r="E263" s="5"/>
      <c r="F263" s="5"/>
      <c r="G263" s="5"/>
      <c r="H263" s="5"/>
      <c r="I263" s="5"/>
      <c r="J263" s="5"/>
    </row>
    <row r="264" spans="4:10" x14ac:dyDescent="0.2">
      <c r="D264" s="5"/>
      <c r="E264" s="5"/>
      <c r="F264" s="5"/>
      <c r="G264" s="5"/>
      <c r="H264" s="5"/>
      <c r="I264" s="5"/>
      <c r="J264" s="5"/>
    </row>
    <row r="265" spans="4:10" x14ac:dyDescent="0.2">
      <c r="D265" s="5"/>
      <c r="E265" s="5"/>
      <c r="F265" s="5"/>
      <c r="G265" s="5"/>
      <c r="H265" s="5"/>
      <c r="I265" s="5"/>
      <c r="J265" s="5"/>
    </row>
    <row r="266" spans="4:10" x14ac:dyDescent="0.2">
      <c r="D266" s="5"/>
      <c r="E266" s="5"/>
      <c r="F266" s="5"/>
      <c r="G266" s="5"/>
      <c r="H266" s="5"/>
      <c r="I266" s="5"/>
      <c r="J266" s="5"/>
    </row>
    <row r="267" spans="4:10" x14ac:dyDescent="0.2">
      <c r="D267" s="5"/>
      <c r="E267" s="5"/>
      <c r="F267" s="5"/>
      <c r="G267" s="5"/>
      <c r="H267" s="5"/>
      <c r="I267" s="5"/>
      <c r="J267" s="5"/>
    </row>
    <row r="268" spans="4:10" x14ac:dyDescent="0.2">
      <c r="D268" s="5"/>
      <c r="E268" s="5"/>
      <c r="F268" s="5"/>
      <c r="G268" s="5"/>
      <c r="H268" s="5"/>
      <c r="I268" s="5"/>
      <c r="J268" s="5"/>
    </row>
    <row r="269" spans="4:10" x14ac:dyDescent="0.2">
      <c r="D269" s="5"/>
      <c r="E269" s="5"/>
      <c r="F269" s="5"/>
      <c r="G269" s="5"/>
      <c r="H269" s="5"/>
      <c r="I269" s="5"/>
      <c r="J269" s="5"/>
    </row>
    <row r="270" spans="4:10" x14ac:dyDescent="0.2">
      <c r="D270" s="5"/>
      <c r="E270" s="5"/>
      <c r="F270" s="5"/>
      <c r="G270" s="5"/>
      <c r="H270" s="5"/>
      <c r="I270" s="5"/>
      <c r="J270" s="5"/>
    </row>
    <row r="271" spans="4:10" x14ac:dyDescent="0.2">
      <c r="D271" s="5"/>
      <c r="E271" s="5"/>
      <c r="F271" s="5"/>
      <c r="G271" s="5"/>
      <c r="H271" s="5"/>
      <c r="I271" s="5"/>
      <c r="J271" s="5"/>
    </row>
    <row r="272" spans="4:10" x14ac:dyDescent="0.2">
      <c r="D272" s="5"/>
      <c r="E272" s="5"/>
      <c r="F272" s="5"/>
      <c r="G272" s="5"/>
      <c r="H272" s="5"/>
      <c r="I272" s="5"/>
      <c r="J272" s="5"/>
    </row>
    <row r="273" spans="4:10" x14ac:dyDescent="0.2">
      <c r="D273" s="5"/>
      <c r="E273" s="5"/>
      <c r="F273" s="5"/>
      <c r="G273" s="5"/>
      <c r="H273" s="5"/>
      <c r="I273" s="5"/>
      <c r="J273" s="5"/>
    </row>
    <row r="274" spans="4:10" x14ac:dyDescent="0.2">
      <c r="D274" s="5"/>
      <c r="E274" s="5"/>
      <c r="F274" s="5"/>
      <c r="G274" s="5"/>
      <c r="H274" s="5"/>
      <c r="I274" s="5"/>
      <c r="J274" s="5"/>
    </row>
    <row r="275" spans="4:10" x14ac:dyDescent="0.2">
      <c r="D275" s="5"/>
      <c r="E275" s="5"/>
      <c r="F275" s="5"/>
      <c r="G275" s="5"/>
      <c r="H275" s="5"/>
      <c r="I275" s="5"/>
      <c r="J275" s="5"/>
    </row>
    <row r="276" spans="4:10" x14ac:dyDescent="0.2">
      <c r="D276" s="5"/>
      <c r="E276" s="5"/>
      <c r="F276" s="5"/>
      <c r="G276" s="5"/>
      <c r="H276" s="5"/>
      <c r="I276" s="5"/>
      <c r="J276" s="5"/>
    </row>
    <row r="277" spans="4:10" x14ac:dyDescent="0.2">
      <c r="D277" s="5"/>
      <c r="E277" s="5"/>
      <c r="F277" s="5"/>
      <c r="G277" s="5"/>
      <c r="H277" s="5"/>
      <c r="I277" s="5"/>
      <c r="J277" s="5"/>
    </row>
    <row r="278" spans="4:10" x14ac:dyDescent="0.2">
      <c r="D278" s="5"/>
      <c r="E278" s="5"/>
      <c r="F278" s="5"/>
      <c r="G278" s="5"/>
      <c r="H278" s="5"/>
      <c r="I278" s="5"/>
      <c r="J278" s="5"/>
    </row>
    <row r="279" spans="4:10" x14ac:dyDescent="0.2">
      <c r="D279" s="5"/>
      <c r="E279" s="5"/>
      <c r="F279" s="5"/>
      <c r="G279" s="5"/>
      <c r="H279" s="5"/>
      <c r="I279" s="5"/>
      <c r="J279" s="5"/>
    </row>
    <row r="280" spans="4:10" x14ac:dyDescent="0.2">
      <c r="D280" s="5"/>
      <c r="E280" s="5"/>
      <c r="F280" s="5"/>
      <c r="G280" s="5"/>
      <c r="H280" s="5"/>
      <c r="I280" s="5"/>
      <c r="J280" s="5"/>
    </row>
    <row r="281" spans="4:10" x14ac:dyDescent="0.2">
      <c r="D281" s="5"/>
      <c r="E281" s="5"/>
      <c r="F281" s="5"/>
      <c r="G281" s="5"/>
      <c r="H281" s="5"/>
      <c r="I281" s="5"/>
      <c r="J281" s="5"/>
    </row>
    <row r="282" spans="4:10" x14ac:dyDescent="0.2">
      <c r="D282" s="5"/>
      <c r="E282" s="5"/>
      <c r="F282" s="5"/>
      <c r="G282" s="5"/>
      <c r="H282" s="5"/>
      <c r="I282" s="5"/>
      <c r="J282" s="5"/>
    </row>
    <row r="283" spans="4:10" x14ac:dyDescent="0.2">
      <c r="D283" s="5"/>
      <c r="E283" s="5"/>
      <c r="F283" s="5"/>
      <c r="G283" s="5"/>
      <c r="H283" s="5"/>
      <c r="I283" s="5"/>
      <c r="J283" s="5"/>
    </row>
    <row r="284" spans="4:10" x14ac:dyDescent="0.2">
      <c r="D284" s="5"/>
      <c r="E284" s="5"/>
      <c r="F284" s="5"/>
      <c r="G284" s="5"/>
      <c r="H284" s="5"/>
      <c r="I284" s="5"/>
      <c r="J284" s="5"/>
    </row>
    <row r="285" spans="4:10" x14ac:dyDescent="0.2">
      <c r="D285" s="5"/>
      <c r="E285" s="5"/>
      <c r="F285" s="5"/>
      <c r="G285" s="5"/>
      <c r="H285" s="5"/>
      <c r="I285" s="5"/>
      <c r="J285" s="5"/>
    </row>
    <row r="286" spans="4:10" x14ac:dyDescent="0.2">
      <c r="D286" s="5"/>
      <c r="E286" s="5"/>
      <c r="F286" s="5"/>
      <c r="G286" s="5"/>
      <c r="H286" s="5"/>
      <c r="I286" s="5"/>
      <c r="J286" s="5"/>
    </row>
    <row r="287" spans="4:10" x14ac:dyDescent="0.2">
      <c r="D287" s="5"/>
      <c r="E287" s="5"/>
      <c r="F287" s="5"/>
      <c r="G287" s="5"/>
      <c r="H287" s="5"/>
      <c r="I287" s="5"/>
      <c r="J287" s="5"/>
    </row>
    <row r="288" spans="4:10" x14ac:dyDescent="0.2">
      <c r="D288" s="5"/>
      <c r="E288" s="5"/>
      <c r="F288" s="5"/>
      <c r="G288" s="5"/>
      <c r="H288" s="5"/>
      <c r="I288" s="5"/>
      <c r="J288" s="5"/>
    </row>
    <row r="289" spans="4:10" x14ac:dyDescent="0.2">
      <c r="D289" s="5"/>
      <c r="E289" s="5"/>
      <c r="F289" s="5"/>
      <c r="G289" s="5"/>
      <c r="H289" s="5"/>
      <c r="I289" s="5"/>
      <c r="J289" s="5"/>
    </row>
    <row r="290" spans="4:10" x14ac:dyDescent="0.2">
      <c r="D290" s="5"/>
      <c r="E290" s="5"/>
      <c r="F290" s="5"/>
      <c r="G290" s="5"/>
      <c r="H290" s="5"/>
      <c r="I290" s="5"/>
      <c r="J290" s="5"/>
    </row>
    <row r="291" spans="4:10" x14ac:dyDescent="0.2">
      <c r="D291" s="5"/>
      <c r="E291" s="5"/>
      <c r="F291" s="5"/>
      <c r="G291" s="5"/>
      <c r="H291" s="5"/>
      <c r="I291" s="5"/>
      <c r="J291" s="5"/>
    </row>
    <row r="292" spans="4:10" x14ac:dyDescent="0.2">
      <c r="D292" s="5"/>
      <c r="E292" s="5"/>
      <c r="F292" s="5"/>
      <c r="G292" s="5"/>
      <c r="H292" s="5"/>
      <c r="I292" s="5"/>
      <c r="J292" s="5"/>
    </row>
    <row r="293" spans="4:10" x14ac:dyDescent="0.2">
      <c r="D293" s="5"/>
      <c r="E293" s="5"/>
      <c r="F293" s="5"/>
      <c r="G293" s="5"/>
      <c r="H293" s="5"/>
      <c r="I293" s="5"/>
      <c r="J293" s="5"/>
    </row>
    <row r="294" spans="4:10" x14ac:dyDescent="0.2">
      <c r="D294" s="5"/>
      <c r="E294" s="5"/>
      <c r="F294" s="5"/>
      <c r="G294" s="5"/>
      <c r="H294" s="5"/>
      <c r="I294" s="5"/>
      <c r="J294" s="5"/>
    </row>
    <row r="295" spans="4:10" x14ac:dyDescent="0.2">
      <c r="D295" s="5"/>
      <c r="E295" s="5"/>
      <c r="F295" s="5"/>
      <c r="G295" s="5"/>
      <c r="H295" s="5"/>
      <c r="I295" s="5"/>
      <c r="J295" s="5"/>
    </row>
    <row r="296" spans="4:10" x14ac:dyDescent="0.2">
      <c r="D296" s="5"/>
      <c r="E296" s="5"/>
      <c r="F296" s="5"/>
      <c r="G296" s="5"/>
      <c r="H296" s="5"/>
      <c r="I296" s="5"/>
      <c r="J296" s="5"/>
    </row>
    <row r="297" spans="4:10" x14ac:dyDescent="0.2">
      <c r="D297" s="5"/>
      <c r="E297" s="5"/>
      <c r="F297" s="5"/>
      <c r="G297" s="5"/>
      <c r="H297" s="5"/>
      <c r="I297" s="5"/>
      <c r="J297" s="5"/>
    </row>
    <row r="298" spans="4:10" x14ac:dyDescent="0.2">
      <c r="D298" s="5"/>
      <c r="E298" s="5"/>
      <c r="F298" s="5"/>
      <c r="G298" s="5"/>
      <c r="H298" s="5"/>
      <c r="I298" s="5"/>
      <c r="J298" s="5"/>
    </row>
    <row r="299" spans="4:10" x14ac:dyDescent="0.2">
      <c r="D299" s="5"/>
      <c r="E299" s="5"/>
      <c r="F299" s="5"/>
      <c r="G299" s="5"/>
      <c r="H299" s="5"/>
      <c r="I299" s="5"/>
      <c r="J299" s="5"/>
    </row>
    <row r="300" spans="4:10" x14ac:dyDescent="0.2">
      <c r="D300" s="5"/>
      <c r="E300" s="5"/>
      <c r="F300" s="5"/>
      <c r="G300" s="5"/>
      <c r="H300" s="5"/>
      <c r="I300" s="5"/>
      <c r="J300" s="5"/>
    </row>
    <row r="301" spans="4:10" x14ac:dyDescent="0.2">
      <c r="D301" s="5"/>
      <c r="E301" s="5"/>
      <c r="F301" s="5"/>
      <c r="G301" s="5"/>
      <c r="H301" s="5"/>
      <c r="I301" s="5"/>
      <c r="J301" s="5"/>
    </row>
    <row r="302" spans="4:10" x14ac:dyDescent="0.2">
      <c r="D302" s="5"/>
      <c r="E302" s="5"/>
      <c r="F302" s="5"/>
      <c r="G302" s="5"/>
      <c r="H302" s="5"/>
      <c r="I302" s="5"/>
      <c r="J302" s="5"/>
    </row>
    <row r="303" spans="4:10" x14ac:dyDescent="0.2">
      <c r="D303" s="5"/>
      <c r="E303" s="5"/>
      <c r="F303" s="5"/>
      <c r="G303" s="5"/>
      <c r="H303" s="5"/>
      <c r="I303" s="5"/>
      <c r="J303" s="5"/>
    </row>
    <row r="304" spans="4:10" x14ac:dyDescent="0.2">
      <c r="D304" s="5"/>
      <c r="E304" s="5"/>
      <c r="F304" s="5"/>
      <c r="G304" s="5"/>
      <c r="H304" s="5"/>
      <c r="I304" s="5"/>
      <c r="J304" s="5"/>
    </row>
    <row r="305" spans="4:10" x14ac:dyDescent="0.2">
      <c r="D305" s="5"/>
      <c r="E305" s="5"/>
      <c r="F305" s="5"/>
      <c r="G305" s="5"/>
      <c r="H305" s="5"/>
      <c r="I305" s="5"/>
      <c r="J305" s="5"/>
    </row>
    <row r="306" spans="4:10" x14ac:dyDescent="0.2">
      <c r="D306" s="5"/>
      <c r="E306" s="5"/>
      <c r="F306" s="5"/>
      <c r="G306" s="5"/>
      <c r="H306" s="5"/>
      <c r="I306" s="5"/>
      <c r="J306" s="5"/>
    </row>
    <row r="307" spans="4:10" x14ac:dyDescent="0.2">
      <c r="D307" s="5"/>
      <c r="E307" s="5"/>
      <c r="F307" s="5"/>
      <c r="G307" s="5"/>
      <c r="H307" s="5"/>
      <c r="I307" s="5"/>
      <c r="J307" s="5"/>
    </row>
    <row r="308" spans="4:10" x14ac:dyDescent="0.2">
      <c r="D308" s="5"/>
      <c r="E308" s="5"/>
      <c r="F308" s="5"/>
      <c r="G308" s="5"/>
      <c r="H308" s="5"/>
      <c r="I308" s="5"/>
      <c r="J308" s="5"/>
    </row>
    <row r="309" spans="4:10" x14ac:dyDescent="0.2">
      <c r="D309" s="5"/>
      <c r="E309" s="5"/>
      <c r="F309" s="5"/>
      <c r="G309" s="5"/>
      <c r="H309" s="5"/>
      <c r="I309" s="5"/>
      <c r="J309" s="5"/>
    </row>
    <row r="310" spans="4:10" x14ac:dyDescent="0.2">
      <c r="D310" s="5"/>
      <c r="E310" s="5"/>
      <c r="F310" s="5"/>
      <c r="G310" s="5"/>
      <c r="H310" s="5"/>
      <c r="I310" s="5"/>
      <c r="J310" s="5"/>
    </row>
    <row r="311" spans="4:10" x14ac:dyDescent="0.2">
      <c r="D311" s="5"/>
      <c r="E311" s="5"/>
      <c r="F311" s="5"/>
      <c r="G311" s="5"/>
      <c r="H311" s="5"/>
      <c r="I311" s="5"/>
      <c r="J311" s="5"/>
    </row>
    <row r="312" spans="4:10" x14ac:dyDescent="0.2">
      <c r="D312" s="5"/>
      <c r="E312" s="5"/>
      <c r="F312" s="5"/>
      <c r="G312" s="5"/>
      <c r="H312" s="5"/>
      <c r="I312" s="5"/>
      <c r="J312" s="5"/>
    </row>
    <row r="313" spans="4:10" x14ac:dyDescent="0.2">
      <c r="D313" s="5"/>
      <c r="E313" s="5"/>
      <c r="F313" s="5"/>
      <c r="G313" s="5"/>
      <c r="H313" s="5"/>
      <c r="I313" s="5"/>
      <c r="J313" s="5"/>
    </row>
    <row r="314" spans="4:10" x14ac:dyDescent="0.2">
      <c r="D314" s="5"/>
      <c r="E314" s="5"/>
      <c r="F314" s="5"/>
      <c r="G314" s="5"/>
      <c r="H314" s="5"/>
      <c r="I314" s="5"/>
      <c r="J314" s="5"/>
    </row>
    <row r="315" spans="4:10" x14ac:dyDescent="0.2">
      <c r="D315" s="5"/>
      <c r="E315" s="5"/>
      <c r="F315" s="5"/>
      <c r="G315" s="5"/>
      <c r="H315" s="5"/>
      <c r="I315" s="5"/>
      <c r="J315" s="5"/>
    </row>
    <row r="316" spans="4:10" x14ac:dyDescent="0.2">
      <c r="D316" s="5"/>
      <c r="E316" s="5"/>
      <c r="F316" s="5"/>
      <c r="G316" s="5"/>
      <c r="H316" s="5"/>
      <c r="I316" s="5"/>
      <c r="J316" s="5"/>
    </row>
    <row r="317" spans="4:10" x14ac:dyDescent="0.2">
      <c r="D317" s="5"/>
      <c r="E317" s="5"/>
      <c r="F317" s="5"/>
      <c r="G317" s="5"/>
      <c r="H317" s="5"/>
      <c r="I317" s="5"/>
      <c r="J317" s="5"/>
    </row>
    <row r="318" spans="4:10" x14ac:dyDescent="0.2">
      <c r="D318" s="5"/>
      <c r="E318" s="5"/>
      <c r="F318" s="5"/>
      <c r="G318" s="5"/>
      <c r="H318" s="5"/>
      <c r="I318" s="5"/>
      <c r="J318" s="5"/>
    </row>
    <row r="319" spans="4:10" x14ac:dyDescent="0.2">
      <c r="D319" s="5"/>
      <c r="E319" s="5"/>
      <c r="F319" s="5"/>
      <c r="G319" s="5"/>
      <c r="H319" s="5"/>
      <c r="I319" s="5"/>
      <c r="J319" s="5"/>
    </row>
    <row r="320" spans="4:10" x14ac:dyDescent="0.2">
      <c r="D320" s="5"/>
      <c r="E320" s="5"/>
      <c r="F320" s="5"/>
      <c r="G320" s="5"/>
      <c r="H320" s="5"/>
      <c r="I320" s="5"/>
      <c r="J320" s="5"/>
    </row>
    <row r="321" spans="4:10" x14ac:dyDescent="0.2">
      <c r="D321" s="5"/>
      <c r="E321" s="5"/>
      <c r="F321" s="5"/>
      <c r="G321" s="5"/>
      <c r="H321" s="5"/>
      <c r="I321" s="5"/>
      <c r="J321" s="5"/>
    </row>
    <row r="322" spans="4:10" x14ac:dyDescent="0.2">
      <c r="D322" s="5"/>
      <c r="E322" s="5"/>
      <c r="F322" s="5"/>
      <c r="G322" s="5"/>
      <c r="H322" s="5"/>
      <c r="I322" s="5"/>
      <c r="J322" s="5"/>
    </row>
    <row r="323" spans="4:10" x14ac:dyDescent="0.2">
      <c r="D323" s="5"/>
      <c r="E323" s="5"/>
      <c r="F323" s="5"/>
      <c r="G323" s="5"/>
      <c r="H323" s="5"/>
      <c r="I323" s="5"/>
      <c r="J323" s="5"/>
    </row>
    <row r="324" spans="4:10" x14ac:dyDescent="0.2">
      <c r="D324" s="5"/>
      <c r="E324" s="5"/>
      <c r="F324" s="5"/>
      <c r="G324" s="5"/>
      <c r="H324" s="5"/>
      <c r="I324" s="5"/>
      <c r="J324" s="5"/>
    </row>
    <row r="325" spans="4:10" x14ac:dyDescent="0.2">
      <c r="D325" s="5"/>
      <c r="E325" s="5"/>
      <c r="F325" s="5"/>
      <c r="G325" s="5"/>
      <c r="H325" s="5"/>
      <c r="I325" s="5"/>
      <c r="J325" s="5"/>
    </row>
    <row r="326" spans="4:10" x14ac:dyDescent="0.2">
      <c r="D326" s="5"/>
      <c r="E326" s="5"/>
      <c r="F326" s="5"/>
      <c r="G326" s="5"/>
      <c r="H326" s="5"/>
      <c r="I326" s="5"/>
      <c r="J326" s="5"/>
    </row>
    <row r="327" spans="4:10" x14ac:dyDescent="0.2">
      <c r="D327" s="5"/>
      <c r="E327" s="5"/>
      <c r="F327" s="5"/>
      <c r="G327" s="5"/>
      <c r="H327" s="5"/>
      <c r="I327" s="5"/>
      <c r="J327" s="5"/>
    </row>
    <row r="328" spans="4:10" x14ac:dyDescent="0.2">
      <c r="D328" s="5"/>
      <c r="E328" s="5"/>
      <c r="F328" s="5"/>
      <c r="G328" s="5"/>
      <c r="H328" s="5"/>
      <c r="I328" s="5"/>
      <c r="J328" s="5"/>
    </row>
    <row r="329" spans="4:10" x14ac:dyDescent="0.2">
      <c r="D329" s="5"/>
      <c r="E329" s="5"/>
      <c r="F329" s="5"/>
      <c r="G329" s="5"/>
      <c r="H329" s="5"/>
      <c r="I329" s="5"/>
      <c r="J329" s="5"/>
    </row>
    <row r="330" spans="4:10" x14ac:dyDescent="0.2">
      <c r="D330" s="5"/>
      <c r="E330" s="5"/>
      <c r="F330" s="5"/>
      <c r="G330" s="5"/>
      <c r="H330" s="5"/>
      <c r="I330" s="5"/>
      <c r="J330" s="5"/>
    </row>
    <row r="331" spans="4:10" x14ac:dyDescent="0.2">
      <c r="D331" s="5"/>
      <c r="E331" s="5"/>
      <c r="F331" s="5"/>
      <c r="G331" s="5"/>
      <c r="H331" s="5"/>
      <c r="I331" s="5"/>
      <c r="J331" s="5"/>
    </row>
    <row r="332" spans="4:10" x14ac:dyDescent="0.2">
      <c r="D332" s="5"/>
      <c r="E332" s="5"/>
      <c r="F332" s="5"/>
      <c r="G332" s="5"/>
      <c r="H332" s="5"/>
      <c r="I332" s="5"/>
      <c r="J332" s="5"/>
    </row>
    <row r="333" spans="4:10" x14ac:dyDescent="0.2">
      <c r="D333" s="5"/>
      <c r="E333" s="5"/>
      <c r="F333" s="5"/>
      <c r="G333" s="5"/>
      <c r="H333" s="5"/>
      <c r="I333" s="5"/>
      <c r="J333" s="5"/>
    </row>
    <row r="334" spans="4:10" x14ac:dyDescent="0.2">
      <c r="D334" s="5"/>
      <c r="E334" s="5"/>
      <c r="F334" s="5"/>
      <c r="G334" s="5"/>
      <c r="H334" s="5"/>
      <c r="I334" s="5"/>
      <c r="J334" s="5"/>
    </row>
    <row r="335" spans="4:10" x14ac:dyDescent="0.2">
      <c r="D335" s="5"/>
      <c r="E335" s="5"/>
      <c r="F335" s="5"/>
      <c r="G335" s="5"/>
      <c r="H335" s="5"/>
      <c r="I335" s="5"/>
      <c r="J335" s="5"/>
    </row>
    <row r="336" spans="4:10" x14ac:dyDescent="0.2">
      <c r="D336" s="5"/>
      <c r="E336" s="5"/>
      <c r="F336" s="5"/>
      <c r="G336" s="5"/>
      <c r="H336" s="5"/>
      <c r="I336" s="5"/>
      <c r="J336" s="5"/>
    </row>
    <row r="337" spans="4:10" x14ac:dyDescent="0.2">
      <c r="D337" s="5"/>
      <c r="E337" s="5"/>
      <c r="F337" s="5"/>
      <c r="G337" s="5"/>
      <c r="H337" s="5"/>
      <c r="I337" s="5"/>
      <c r="J337" s="5"/>
    </row>
    <row r="338" spans="4:10" x14ac:dyDescent="0.2">
      <c r="D338" s="5"/>
      <c r="E338" s="5"/>
      <c r="F338" s="5"/>
      <c r="G338" s="5"/>
      <c r="H338" s="5"/>
      <c r="I338" s="5"/>
      <c r="J338" s="5"/>
    </row>
    <row r="339" spans="4:10" x14ac:dyDescent="0.2">
      <c r="D339" s="5"/>
      <c r="E339" s="5"/>
      <c r="F339" s="5"/>
      <c r="G339" s="5"/>
      <c r="H339" s="5"/>
      <c r="I339" s="5"/>
      <c r="J339" s="5"/>
    </row>
    <row r="340" spans="4:10" x14ac:dyDescent="0.2">
      <c r="D340" s="5"/>
      <c r="E340" s="5"/>
      <c r="F340" s="5"/>
      <c r="G340" s="5"/>
      <c r="H340" s="5"/>
      <c r="I340" s="5"/>
      <c r="J340" s="5"/>
    </row>
    <row r="341" spans="4:10" x14ac:dyDescent="0.2">
      <c r="D341" s="5"/>
      <c r="E341" s="5"/>
      <c r="F341" s="5"/>
      <c r="G341" s="5"/>
      <c r="H341" s="5"/>
      <c r="I341" s="5"/>
      <c r="J341" s="5"/>
    </row>
    <row r="342" spans="4:10" x14ac:dyDescent="0.2">
      <c r="D342" s="5"/>
      <c r="E342" s="5"/>
      <c r="F342" s="5"/>
      <c r="G342" s="5"/>
      <c r="H342" s="5"/>
      <c r="I342" s="5"/>
      <c r="J342" s="5"/>
    </row>
    <row r="343" spans="4:10" x14ac:dyDescent="0.2">
      <c r="D343" s="5"/>
      <c r="E343" s="5"/>
      <c r="F343" s="5"/>
      <c r="G343" s="5"/>
      <c r="H343" s="5"/>
      <c r="I343" s="5"/>
      <c r="J343" s="5"/>
    </row>
    <row r="344" spans="4:10" x14ac:dyDescent="0.2">
      <c r="D344" s="5"/>
      <c r="E344" s="5"/>
      <c r="F344" s="5"/>
      <c r="G344" s="5"/>
      <c r="H344" s="5"/>
      <c r="I344" s="5"/>
      <c r="J344" s="5"/>
    </row>
    <row r="345" spans="4:10" x14ac:dyDescent="0.2">
      <c r="D345" s="5"/>
      <c r="E345" s="5"/>
      <c r="F345" s="5"/>
      <c r="G345" s="5"/>
      <c r="H345" s="5"/>
      <c r="I345" s="5"/>
      <c r="J345" s="5"/>
    </row>
    <row r="346" spans="4:10" x14ac:dyDescent="0.2">
      <c r="D346" s="5"/>
      <c r="E346" s="5"/>
      <c r="F346" s="5"/>
      <c r="G346" s="5"/>
      <c r="H346" s="5"/>
      <c r="I346" s="5"/>
      <c r="J346" s="5"/>
    </row>
    <row r="347" spans="4:10" x14ac:dyDescent="0.2">
      <c r="D347" s="5"/>
      <c r="E347" s="5"/>
      <c r="F347" s="5"/>
      <c r="G347" s="5"/>
      <c r="H347" s="5"/>
      <c r="I347" s="5"/>
      <c r="J347" s="5"/>
    </row>
    <row r="348" spans="4:10" x14ac:dyDescent="0.2">
      <c r="D348" s="5"/>
      <c r="E348" s="5"/>
      <c r="F348" s="5"/>
      <c r="G348" s="5"/>
      <c r="H348" s="5"/>
      <c r="I348" s="5"/>
      <c r="J348" s="5"/>
    </row>
    <row r="349" spans="4:10" x14ac:dyDescent="0.2">
      <c r="D349" s="5"/>
      <c r="E349" s="5"/>
      <c r="F349" s="5"/>
      <c r="G349" s="5"/>
      <c r="H349" s="5"/>
      <c r="I349" s="5"/>
      <c r="J349" s="5"/>
    </row>
    <row r="350" spans="4:10" x14ac:dyDescent="0.2">
      <c r="D350" s="5"/>
      <c r="E350" s="5"/>
      <c r="F350" s="5"/>
      <c r="G350" s="5"/>
      <c r="H350" s="5"/>
      <c r="I350" s="5"/>
      <c r="J350" s="5"/>
    </row>
    <row r="351" spans="4:10" x14ac:dyDescent="0.2">
      <c r="D351" s="5"/>
      <c r="E351" s="5"/>
      <c r="F351" s="5"/>
      <c r="G351" s="5"/>
      <c r="H351" s="5"/>
      <c r="I351" s="5"/>
      <c r="J351" s="5"/>
    </row>
    <row r="352" spans="4:10" x14ac:dyDescent="0.2">
      <c r="D352" s="5"/>
      <c r="E352" s="5"/>
      <c r="F352" s="5"/>
      <c r="G352" s="5"/>
      <c r="H352" s="5"/>
      <c r="I352" s="5"/>
      <c r="J352" s="5"/>
    </row>
    <row r="353" spans="4:10" x14ac:dyDescent="0.2">
      <c r="D353" s="5"/>
      <c r="E353" s="5"/>
      <c r="F353" s="5"/>
      <c r="G353" s="5"/>
      <c r="H353" s="5"/>
      <c r="I353" s="5"/>
      <c r="J353" s="5"/>
    </row>
    <row r="354" spans="4:10" x14ac:dyDescent="0.2">
      <c r="D354" s="5"/>
      <c r="E354" s="5"/>
      <c r="F354" s="5"/>
      <c r="G354" s="5"/>
      <c r="H354" s="5"/>
      <c r="I354" s="5"/>
      <c r="J354" s="5"/>
    </row>
    <row r="355" spans="4:10" x14ac:dyDescent="0.2">
      <c r="D355" s="5"/>
      <c r="E355" s="5"/>
      <c r="F355" s="5"/>
      <c r="G355" s="5"/>
      <c r="H355" s="5"/>
      <c r="I355" s="5"/>
      <c r="J355" s="5"/>
    </row>
    <row r="356" spans="4:10" x14ac:dyDescent="0.2">
      <c r="D356" s="5"/>
      <c r="E356" s="5"/>
      <c r="F356" s="5"/>
      <c r="G356" s="5"/>
      <c r="H356" s="5"/>
      <c r="I356" s="5"/>
      <c r="J356" s="5"/>
    </row>
    <row r="357" spans="4:10" x14ac:dyDescent="0.2">
      <c r="D357" s="5"/>
      <c r="E357" s="5"/>
      <c r="F357" s="5"/>
      <c r="G357" s="5"/>
      <c r="H357" s="5"/>
      <c r="I357" s="5"/>
      <c r="J357" s="5"/>
    </row>
  </sheetData>
  <mergeCells count="23">
    <mergeCell ref="L6:L7"/>
    <mergeCell ref="B31:C31"/>
    <mergeCell ref="L48:L51"/>
    <mergeCell ref="A80:C80"/>
    <mergeCell ref="D5:E5"/>
    <mergeCell ref="A7:C7"/>
    <mergeCell ref="A13:C13"/>
    <mergeCell ref="A20:C20"/>
    <mergeCell ref="B21:C21"/>
    <mergeCell ref="B34:C34"/>
    <mergeCell ref="B39:C39"/>
    <mergeCell ref="B42:C42"/>
    <mergeCell ref="B47:C47"/>
    <mergeCell ref="B52:C52"/>
    <mergeCell ref="B55:C55"/>
    <mergeCell ref="B58:C58"/>
    <mergeCell ref="A84:C84"/>
    <mergeCell ref="A82:C82"/>
    <mergeCell ref="B61:C61"/>
    <mergeCell ref="B64:C64"/>
    <mergeCell ref="K65:K74"/>
    <mergeCell ref="B76:C76"/>
    <mergeCell ref="A78:C78"/>
  </mergeCells>
  <pageMargins left="0.70866141732283472" right="0.70866141732283472" top="0.78740157480314965" bottom="0.78740157480314965" header="0.31496062992125984" footer="0.31496062992125984"/>
  <pageSetup paperSize="8"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6"/>
  <sheetViews>
    <sheetView tabSelected="1" workbookViewId="0">
      <selection activeCell="J33" sqref="J33"/>
    </sheetView>
  </sheetViews>
  <sheetFormatPr baseColWidth="10" defaultRowHeight="12.75" x14ac:dyDescent="0.2"/>
  <cols>
    <col min="1" max="1" width="3" customWidth="1"/>
    <col min="2" max="2" width="6" customWidth="1"/>
    <col min="3" max="3" width="31.140625" customWidth="1"/>
    <col min="4" max="5" width="6.7109375" bestFit="1" customWidth="1"/>
    <col min="6" max="7" width="6.28515625" customWidth="1"/>
    <col min="8" max="8" width="7.7109375" customWidth="1"/>
    <col min="9" max="9" width="41.85546875" customWidth="1"/>
    <col min="10" max="10" width="46.28515625" customWidth="1"/>
  </cols>
  <sheetData>
    <row r="1" spans="1:10" ht="15.75" x14ac:dyDescent="0.25">
      <c r="A1" s="1" t="s">
        <v>0</v>
      </c>
    </row>
    <row r="2" spans="1:10" ht="18" x14ac:dyDescent="0.25">
      <c r="A2" s="2" t="s">
        <v>1</v>
      </c>
    </row>
    <row r="3" spans="1:10" ht="15.75" x14ac:dyDescent="0.25">
      <c r="A3" s="1" t="s">
        <v>299</v>
      </c>
    </row>
    <row r="5" spans="1:10" x14ac:dyDescent="0.2">
      <c r="A5" s="51" t="s">
        <v>2</v>
      </c>
      <c r="B5" s="51" t="s">
        <v>3</v>
      </c>
      <c r="C5" s="33" t="s">
        <v>4</v>
      </c>
      <c r="D5" s="210" t="s">
        <v>9</v>
      </c>
      <c r="E5" s="211"/>
      <c r="F5" s="74" t="s">
        <v>5</v>
      </c>
      <c r="G5" s="49" t="s">
        <v>6</v>
      </c>
      <c r="H5" s="83" t="s">
        <v>86</v>
      </c>
      <c r="I5" s="33" t="s">
        <v>71</v>
      </c>
      <c r="J5" s="18" t="s">
        <v>72</v>
      </c>
    </row>
    <row r="6" spans="1:10" ht="12.75" customHeight="1" x14ac:dyDescent="0.2">
      <c r="A6" s="52"/>
      <c r="B6" s="53"/>
      <c r="C6" s="54"/>
      <c r="D6" s="66" t="s">
        <v>5</v>
      </c>
      <c r="E6" s="49" t="s">
        <v>6</v>
      </c>
      <c r="F6" s="45"/>
      <c r="G6" s="77"/>
      <c r="H6" s="11"/>
      <c r="I6" s="84"/>
      <c r="J6" s="216" t="s">
        <v>147</v>
      </c>
    </row>
    <row r="7" spans="1:10" x14ac:dyDescent="0.2">
      <c r="A7" s="52"/>
      <c r="B7" s="53"/>
      <c r="C7" s="54"/>
      <c r="D7" s="90"/>
      <c r="E7" s="91"/>
      <c r="F7" s="45"/>
      <c r="G7" s="77"/>
      <c r="H7" s="11"/>
      <c r="I7" s="84"/>
      <c r="J7" s="217"/>
    </row>
    <row r="8" spans="1:10" ht="15" x14ac:dyDescent="0.25">
      <c r="A8" s="213" t="s">
        <v>146</v>
      </c>
      <c r="B8" s="214"/>
      <c r="C8" s="215"/>
      <c r="D8" s="41"/>
      <c r="E8" s="71"/>
      <c r="F8" s="41"/>
      <c r="G8" s="71"/>
      <c r="H8" s="5"/>
      <c r="I8" s="84"/>
      <c r="J8" s="122" t="s">
        <v>157</v>
      </c>
    </row>
    <row r="9" spans="1:10" x14ac:dyDescent="0.2">
      <c r="A9" s="18" t="s">
        <v>148</v>
      </c>
      <c r="B9" s="203" t="s">
        <v>149</v>
      </c>
      <c r="C9" s="203"/>
      <c r="D9" s="92"/>
      <c r="E9" s="93"/>
      <c r="F9" s="66">
        <v>5</v>
      </c>
      <c r="G9" s="93">
        <v>0</v>
      </c>
      <c r="H9" s="69">
        <f>SUM(D9:G9)</f>
        <v>5</v>
      </c>
      <c r="I9" s="84"/>
      <c r="J9" s="84" t="s">
        <v>5</v>
      </c>
    </row>
    <row r="10" spans="1:10" x14ac:dyDescent="0.2">
      <c r="A10" s="33" t="s">
        <v>150</v>
      </c>
      <c r="B10" s="203" t="s">
        <v>151</v>
      </c>
      <c r="C10" s="203"/>
      <c r="D10" s="92"/>
      <c r="E10" s="93"/>
      <c r="F10" s="92"/>
      <c r="G10" s="93"/>
      <c r="H10" s="94"/>
      <c r="I10" s="84" t="s">
        <v>152</v>
      </c>
      <c r="J10" s="84"/>
    </row>
    <row r="11" spans="1:10" x14ac:dyDescent="0.2">
      <c r="A11" s="33" t="s">
        <v>153</v>
      </c>
      <c r="B11" s="203" t="s">
        <v>154</v>
      </c>
      <c r="C11" s="203"/>
      <c r="D11" s="92"/>
      <c r="E11" s="93"/>
      <c r="F11" s="66">
        <f>SUM(F12:F15)</f>
        <v>0</v>
      </c>
      <c r="G11" s="66">
        <f>SUM(G12:G15)</f>
        <v>240</v>
      </c>
      <c r="H11" s="83">
        <f>SUM(D11:G11)</f>
        <v>240</v>
      </c>
      <c r="I11" s="84" t="s">
        <v>178</v>
      </c>
      <c r="J11" s="84"/>
    </row>
    <row r="12" spans="1:10" x14ac:dyDescent="0.2">
      <c r="A12" s="55"/>
      <c r="B12" s="96" t="s">
        <v>180</v>
      </c>
      <c r="C12" s="97" t="s">
        <v>181</v>
      </c>
      <c r="D12" s="98"/>
      <c r="E12" s="99"/>
      <c r="F12" s="90"/>
      <c r="G12" s="99"/>
      <c r="H12" s="95"/>
      <c r="I12" s="84"/>
      <c r="J12" s="84" t="s">
        <v>5</v>
      </c>
    </row>
    <row r="13" spans="1:10" ht="51" x14ac:dyDescent="0.2">
      <c r="A13" s="55"/>
      <c r="B13" s="160" t="s">
        <v>185</v>
      </c>
      <c r="C13" s="161" t="s">
        <v>182</v>
      </c>
      <c r="D13" s="162"/>
      <c r="E13" s="163"/>
      <c r="F13" s="164"/>
      <c r="G13" s="170">
        <v>100</v>
      </c>
      <c r="H13" s="165"/>
      <c r="I13" s="179"/>
      <c r="J13" s="169" t="s">
        <v>337</v>
      </c>
    </row>
    <row r="14" spans="1:10" x14ac:dyDescent="0.2">
      <c r="A14" s="55"/>
      <c r="B14" s="96" t="s">
        <v>186</v>
      </c>
      <c r="C14" s="97" t="s">
        <v>183</v>
      </c>
      <c r="D14" s="98"/>
      <c r="E14" s="99"/>
      <c r="F14" s="90"/>
      <c r="G14" s="99"/>
      <c r="H14" s="95"/>
      <c r="I14" s="84"/>
      <c r="J14" s="84" t="s">
        <v>5</v>
      </c>
    </row>
    <row r="15" spans="1:10" ht="38.25" x14ac:dyDescent="0.2">
      <c r="A15" s="55"/>
      <c r="B15" s="175" t="s">
        <v>187</v>
      </c>
      <c r="C15" s="176" t="s">
        <v>184</v>
      </c>
      <c r="D15" s="177"/>
      <c r="E15" s="178"/>
      <c r="F15" s="177"/>
      <c r="G15" s="170">
        <v>140</v>
      </c>
      <c r="H15" s="9"/>
      <c r="I15" s="167"/>
      <c r="J15" s="154" t="s">
        <v>332</v>
      </c>
    </row>
    <row r="16" spans="1:10" x14ac:dyDescent="0.2">
      <c r="A16" s="33" t="s">
        <v>155</v>
      </c>
      <c r="B16" s="203" t="s">
        <v>156</v>
      </c>
      <c r="C16" s="203"/>
      <c r="D16" s="92"/>
      <c r="E16" s="92"/>
      <c r="F16" s="66">
        <f t="shared" ref="F16:G16" si="0">SUM(F17:F20)</f>
        <v>0</v>
      </c>
      <c r="G16" s="66">
        <f t="shared" si="0"/>
        <v>55</v>
      </c>
      <c r="H16" s="83">
        <f>SUM(D16:G16)</f>
        <v>55</v>
      </c>
      <c r="I16" s="84" t="s">
        <v>177</v>
      </c>
      <c r="J16" s="84"/>
    </row>
    <row r="17" spans="1:10" x14ac:dyDescent="0.2">
      <c r="A17" s="55"/>
      <c r="B17" s="96" t="s">
        <v>188</v>
      </c>
      <c r="C17" s="97" t="s">
        <v>181</v>
      </c>
      <c r="D17" s="98"/>
      <c r="E17" s="99"/>
      <c r="F17" s="90"/>
      <c r="G17" s="99"/>
      <c r="H17" s="95"/>
      <c r="I17" s="84"/>
      <c r="J17" s="84" t="s">
        <v>5</v>
      </c>
    </row>
    <row r="18" spans="1:10" x14ac:dyDescent="0.2">
      <c r="A18" s="55"/>
      <c r="B18" s="96" t="s">
        <v>189</v>
      </c>
      <c r="C18" s="97" t="s">
        <v>182</v>
      </c>
      <c r="D18" s="98"/>
      <c r="E18" s="99"/>
      <c r="F18" s="90"/>
      <c r="G18" s="168">
        <v>20</v>
      </c>
      <c r="H18" s="95"/>
      <c r="I18" s="166"/>
      <c r="J18" s="84" t="s">
        <v>322</v>
      </c>
    </row>
    <row r="19" spans="1:10" x14ac:dyDescent="0.2">
      <c r="A19" s="55"/>
      <c r="B19" s="96" t="s">
        <v>190</v>
      </c>
      <c r="C19" s="97" t="s">
        <v>183</v>
      </c>
      <c r="D19" s="98"/>
      <c r="E19" s="99"/>
      <c r="F19" s="90"/>
      <c r="G19" s="99"/>
      <c r="H19" s="95"/>
      <c r="I19" s="84"/>
      <c r="J19" s="84" t="s">
        <v>5</v>
      </c>
    </row>
    <row r="20" spans="1:10" ht="13.5" customHeight="1" x14ac:dyDescent="0.2">
      <c r="A20" s="55"/>
      <c r="B20" s="96" t="s">
        <v>191</v>
      </c>
      <c r="C20" s="57" t="s">
        <v>184</v>
      </c>
      <c r="D20" s="100"/>
      <c r="E20" s="101"/>
      <c r="F20" s="100"/>
      <c r="G20" s="168">
        <v>35</v>
      </c>
      <c r="H20" s="9"/>
      <c r="I20" s="84"/>
      <c r="J20" s="154" t="s">
        <v>6</v>
      </c>
    </row>
    <row r="21" spans="1:10" x14ac:dyDescent="0.2">
      <c r="A21" s="33" t="s">
        <v>159</v>
      </c>
      <c r="B21" s="203" t="s">
        <v>26</v>
      </c>
      <c r="C21" s="203"/>
      <c r="D21" s="92"/>
      <c r="E21" s="92"/>
      <c r="F21" s="66">
        <f t="shared" ref="F21:G21" si="1">SUM(F22:F25)</f>
        <v>0</v>
      </c>
      <c r="G21" s="66">
        <f t="shared" si="1"/>
        <v>205</v>
      </c>
      <c r="H21" s="83">
        <f>SUM(D21:G21)</f>
        <v>205</v>
      </c>
      <c r="I21" s="84" t="s">
        <v>179</v>
      </c>
      <c r="J21" s="84"/>
    </row>
    <row r="22" spans="1:10" x14ac:dyDescent="0.2">
      <c r="A22" s="55"/>
      <c r="B22" s="96" t="s">
        <v>192</v>
      </c>
      <c r="C22" s="97" t="s">
        <v>181</v>
      </c>
      <c r="D22" s="98"/>
      <c r="E22" s="99"/>
      <c r="F22" s="90"/>
      <c r="G22" s="99"/>
      <c r="H22" s="95"/>
      <c r="I22" s="84"/>
      <c r="J22" s="84" t="s">
        <v>5</v>
      </c>
    </row>
    <row r="23" spans="1:10" x14ac:dyDescent="0.2">
      <c r="A23" s="55"/>
      <c r="B23" s="96" t="s">
        <v>193</v>
      </c>
      <c r="C23" s="97" t="s">
        <v>182</v>
      </c>
      <c r="D23" s="98"/>
      <c r="E23" s="99"/>
      <c r="F23" s="90"/>
      <c r="G23" s="168">
        <v>85</v>
      </c>
      <c r="H23" s="95"/>
      <c r="I23" s="166"/>
      <c r="J23" s="84" t="s">
        <v>322</v>
      </c>
    </row>
    <row r="24" spans="1:10" x14ac:dyDescent="0.2">
      <c r="A24" s="55"/>
      <c r="B24" s="96" t="s">
        <v>194</v>
      </c>
      <c r="C24" s="97" t="s">
        <v>183</v>
      </c>
      <c r="D24" s="98"/>
      <c r="E24" s="99"/>
      <c r="F24" s="90"/>
      <c r="G24" s="99"/>
      <c r="H24" s="95"/>
      <c r="I24" s="84"/>
      <c r="J24" s="84" t="s">
        <v>5</v>
      </c>
    </row>
    <row r="25" spans="1:10" ht="25.5" x14ac:dyDescent="0.2">
      <c r="A25" s="55"/>
      <c r="B25" s="96" t="s">
        <v>195</v>
      </c>
      <c r="C25" s="57" t="s">
        <v>184</v>
      </c>
      <c r="D25" s="100"/>
      <c r="E25" s="101"/>
      <c r="F25" s="100"/>
      <c r="G25" s="168">
        <v>120</v>
      </c>
      <c r="H25" s="9"/>
      <c r="I25" s="84"/>
      <c r="J25" s="154" t="s">
        <v>338</v>
      </c>
    </row>
    <row r="26" spans="1:10" x14ac:dyDescent="0.2">
      <c r="A26" s="33" t="s">
        <v>160</v>
      </c>
      <c r="B26" s="203" t="s">
        <v>161</v>
      </c>
      <c r="C26" s="203"/>
      <c r="D26" s="92"/>
      <c r="E26" s="93"/>
      <c r="F26" s="92"/>
      <c r="G26" s="93"/>
      <c r="H26" s="92"/>
      <c r="I26" s="84" t="s">
        <v>162</v>
      </c>
      <c r="J26" s="84"/>
    </row>
    <row r="27" spans="1:10" x14ac:dyDescent="0.2">
      <c r="A27" s="33" t="s">
        <v>163</v>
      </c>
      <c r="B27" s="203" t="s">
        <v>164</v>
      </c>
      <c r="C27" s="203"/>
      <c r="D27" s="92"/>
      <c r="E27" s="93"/>
      <c r="F27" s="66"/>
      <c r="G27" s="171">
        <v>60</v>
      </c>
      <c r="H27" s="83">
        <f>SUM(D27:G27)</f>
        <v>60</v>
      </c>
      <c r="I27" s="84" t="s">
        <v>324</v>
      </c>
      <c r="J27" s="88" t="s">
        <v>323</v>
      </c>
    </row>
    <row r="28" spans="1:10" x14ac:dyDescent="0.2">
      <c r="A28" s="33" t="s">
        <v>165</v>
      </c>
      <c r="B28" s="203" t="s">
        <v>166</v>
      </c>
      <c r="C28" s="203"/>
      <c r="D28" s="92"/>
      <c r="E28" s="93"/>
      <c r="F28" s="92"/>
      <c r="G28" s="93"/>
      <c r="H28" s="92"/>
      <c r="I28" s="84" t="s">
        <v>167</v>
      </c>
      <c r="J28" s="84"/>
    </row>
    <row r="29" spans="1:10" x14ac:dyDescent="0.2">
      <c r="A29" s="33" t="s">
        <v>168</v>
      </c>
      <c r="B29" s="218" t="s">
        <v>169</v>
      </c>
      <c r="C29" s="218"/>
      <c r="D29" s="106"/>
      <c r="E29" s="106"/>
      <c r="F29" s="107">
        <f t="shared" ref="F29" si="2">SUM(F34:F78)</f>
        <v>0</v>
      </c>
      <c r="G29" s="107">
        <f>SUM(G31:G78)</f>
        <v>640</v>
      </c>
      <c r="H29" s="83">
        <f>SUM(D29:G29)</f>
        <v>640</v>
      </c>
      <c r="I29" s="84"/>
      <c r="J29" s="120"/>
    </row>
    <row r="30" spans="1:10" x14ac:dyDescent="0.2">
      <c r="A30" s="52"/>
      <c r="B30" s="105"/>
      <c r="C30" s="161" t="s">
        <v>301</v>
      </c>
      <c r="D30" s="189"/>
      <c r="E30" s="189"/>
      <c r="F30" s="190"/>
      <c r="G30" s="189"/>
      <c r="H30" s="165"/>
      <c r="I30" s="221" t="s">
        <v>328</v>
      </c>
      <c r="J30" s="84" t="s">
        <v>5</v>
      </c>
    </row>
    <row r="31" spans="1:10" ht="89.25" x14ac:dyDescent="0.2">
      <c r="A31" s="52"/>
      <c r="B31" s="105"/>
      <c r="C31" s="161" t="s">
        <v>302</v>
      </c>
      <c r="D31" s="189"/>
      <c r="E31" s="189"/>
      <c r="F31" s="190"/>
      <c r="G31" s="191">
        <v>400</v>
      </c>
      <c r="H31" s="165"/>
      <c r="I31" s="221"/>
      <c r="J31" s="154" t="s">
        <v>330</v>
      </c>
    </row>
    <row r="32" spans="1:10" x14ac:dyDescent="0.2">
      <c r="A32" s="52"/>
      <c r="B32" s="105"/>
      <c r="C32" s="161" t="s">
        <v>303</v>
      </c>
      <c r="D32" s="189"/>
      <c r="E32" s="189"/>
      <c r="F32" s="190"/>
      <c r="G32" s="189"/>
      <c r="H32" s="165"/>
      <c r="I32" s="221"/>
      <c r="J32" s="84" t="s">
        <v>5</v>
      </c>
    </row>
    <row r="33" spans="1:10" ht="51" x14ac:dyDescent="0.2">
      <c r="A33" s="52"/>
      <c r="B33" s="105"/>
      <c r="C33" s="161" t="s">
        <v>304</v>
      </c>
      <c r="D33" s="189"/>
      <c r="E33" s="189"/>
      <c r="F33" s="189"/>
      <c r="G33" s="191">
        <v>150</v>
      </c>
      <c r="H33" s="165"/>
      <c r="I33" s="221"/>
      <c r="J33" s="154" t="s">
        <v>339</v>
      </c>
    </row>
    <row r="34" spans="1:10" x14ac:dyDescent="0.2">
      <c r="A34" s="55"/>
      <c r="B34" s="96" t="s">
        <v>170</v>
      </c>
      <c r="C34" s="97" t="s">
        <v>172</v>
      </c>
      <c r="D34" s="98"/>
      <c r="E34" s="99"/>
      <c r="F34" s="90"/>
      <c r="G34" s="99"/>
      <c r="H34" s="95"/>
      <c r="I34" s="121"/>
      <c r="J34" s="84" t="s">
        <v>5</v>
      </c>
    </row>
    <row r="35" spans="1:10" ht="38.25" x14ac:dyDescent="0.2">
      <c r="A35" s="55"/>
      <c r="B35" s="160" t="s">
        <v>171</v>
      </c>
      <c r="C35" s="161" t="s">
        <v>173</v>
      </c>
      <c r="D35" s="162"/>
      <c r="E35" s="163"/>
      <c r="F35" s="164"/>
      <c r="G35" s="170">
        <v>20</v>
      </c>
      <c r="H35" s="165"/>
      <c r="I35" s="169" t="s">
        <v>324</v>
      </c>
      <c r="J35" s="169" t="s">
        <v>331</v>
      </c>
    </row>
    <row r="36" spans="1:10" x14ac:dyDescent="0.2">
      <c r="A36" s="55"/>
      <c r="B36" s="96" t="s">
        <v>174</v>
      </c>
      <c r="C36" s="97" t="s">
        <v>175</v>
      </c>
      <c r="D36" s="98"/>
      <c r="E36" s="99"/>
      <c r="F36" s="90"/>
      <c r="G36" s="168">
        <v>35</v>
      </c>
      <c r="H36" s="95"/>
      <c r="I36" s="84" t="s">
        <v>176</v>
      </c>
      <c r="J36" s="84" t="s">
        <v>158</v>
      </c>
    </row>
    <row r="37" spans="1:10" x14ac:dyDescent="0.2">
      <c r="A37" s="55"/>
      <c r="B37" s="60" t="s">
        <v>196</v>
      </c>
      <c r="C37" s="57" t="s">
        <v>197</v>
      </c>
      <c r="D37" s="100"/>
      <c r="E37" s="101"/>
      <c r="F37" s="39"/>
      <c r="G37" s="168">
        <v>35</v>
      </c>
      <c r="H37" s="9"/>
      <c r="I37" s="84" t="s">
        <v>176</v>
      </c>
      <c r="J37" s="84" t="s">
        <v>158</v>
      </c>
    </row>
    <row r="38" spans="1:10" x14ac:dyDescent="0.2">
      <c r="A38" s="55"/>
      <c r="B38" s="115" t="s">
        <v>210</v>
      </c>
      <c r="C38" s="116" t="s">
        <v>211</v>
      </c>
      <c r="D38" s="117"/>
      <c r="E38" s="118"/>
      <c r="F38" s="117"/>
      <c r="G38" s="118"/>
      <c r="H38" s="117"/>
      <c r="I38" s="219" t="s">
        <v>306</v>
      </c>
      <c r="J38" s="119"/>
    </row>
    <row r="39" spans="1:10" x14ac:dyDescent="0.2">
      <c r="A39" s="55"/>
      <c r="B39" s="115" t="s">
        <v>212</v>
      </c>
      <c r="C39" s="116" t="s">
        <v>213</v>
      </c>
      <c r="D39" s="117"/>
      <c r="E39" s="118"/>
      <c r="F39" s="117"/>
      <c r="G39" s="118"/>
      <c r="H39" s="117"/>
      <c r="I39" s="220"/>
      <c r="J39" s="119" t="s">
        <v>5</v>
      </c>
    </row>
    <row r="40" spans="1:10" x14ac:dyDescent="0.2">
      <c r="A40" s="55"/>
      <c r="B40" s="115" t="s">
        <v>214</v>
      </c>
      <c r="C40" s="116" t="s">
        <v>229</v>
      </c>
      <c r="D40" s="117"/>
      <c r="E40" s="118"/>
      <c r="F40" s="117"/>
      <c r="G40" s="118"/>
      <c r="H40" s="117"/>
      <c r="I40" s="220"/>
      <c r="J40" s="119" t="s">
        <v>5</v>
      </c>
    </row>
    <row r="41" spans="1:10" x14ac:dyDescent="0.2">
      <c r="A41" s="55"/>
      <c r="B41" s="115" t="s">
        <v>215</v>
      </c>
      <c r="C41" s="116" t="s">
        <v>230</v>
      </c>
      <c r="D41" s="117"/>
      <c r="E41" s="118"/>
      <c r="F41" s="117"/>
      <c r="G41" s="118"/>
      <c r="H41" s="117"/>
      <c r="I41" s="220"/>
      <c r="J41" s="119" t="s">
        <v>5</v>
      </c>
    </row>
    <row r="42" spans="1:10" x14ac:dyDescent="0.2">
      <c r="A42" s="55"/>
      <c r="B42" s="115" t="s">
        <v>216</v>
      </c>
      <c r="C42" s="116" t="s">
        <v>231</v>
      </c>
      <c r="D42" s="117"/>
      <c r="E42" s="118"/>
      <c r="F42" s="117"/>
      <c r="G42" s="118"/>
      <c r="H42" s="117"/>
      <c r="I42" s="220"/>
      <c r="J42" s="119" t="s">
        <v>5</v>
      </c>
    </row>
    <row r="43" spans="1:10" x14ac:dyDescent="0.2">
      <c r="A43" s="55"/>
      <c r="B43" s="115" t="s">
        <v>217</v>
      </c>
      <c r="C43" s="116" t="s">
        <v>232</v>
      </c>
      <c r="D43" s="117"/>
      <c r="E43" s="118"/>
      <c r="F43" s="117"/>
      <c r="G43" s="118"/>
      <c r="H43" s="117"/>
      <c r="I43" s="220"/>
      <c r="J43" s="119" t="s">
        <v>6</v>
      </c>
    </row>
    <row r="44" spans="1:10" x14ac:dyDescent="0.2">
      <c r="A44" s="55"/>
      <c r="B44" s="115" t="s">
        <v>218</v>
      </c>
      <c r="C44" s="116" t="s">
        <v>233</v>
      </c>
      <c r="D44" s="117"/>
      <c r="E44" s="118"/>
      <c r="F44" s="117"/>
      <c r="G44" s="118"/>
      <c r="H44" s="117"/>
      <c r="I44" s="220"/>
      <c r="J44" s="119" t="s">
        <v>5</v>
      </c>
    </row>
    <row r="45" spans="1:10" x14ac:dyDescent="0.2">
      <c r="A45" s="55"/>
      <c r="B45" s="115" t="s">
        <v>219</v>
      </c>
      <c r="C45" s="116" t="s">
        <v>234</v>
      </c>
      <c r="D45" s="117"/>
      <c r="E45" s="118"/>
      <c r="F45" s="117"/>
      <c r="G45" s="118"/>
      <c r="H45" s="117"/>
      <c r="I45" s="220"/>
      <c r="J45" s="119" t="s">
        <v>5</v>
      </c>
    </row>
    <row r="46" spans="1:10" x14ac:dyDescent="0.2">
      <c r="A46" s="55"/>
      <c r="B46" s="115" t="s">
        <v>220</v>
      </c>
      <c r="C46" s="116" t="s">
        <v>235</v>
      </c>
      <c r="D46" s="117"/>
      <c r="E46" s="118"/>
      <c r="F46" s="117"/>
      <c r="G46" s="118"/>
      <c r="H46" s="117"/>
      <c r="I46" s="220"/>
      <c r="J46" s="119" t="s">
        <v>5</v>
      </c>
    </row>
    <row r="47" spans="1:10" x14ac:dyDescent="0.2">
      <c r="A47" s="55"/>
      <c r="B47" s="115" t="s">
        <v>221</v>
      </c>
      <c r="C47" s="116" t="s">
        <v>236</v>
      </c>
      <c r="D47" s="117"/>
      <c r="E47" s="118"/>
      <c r="F47" s="117"/>
      <c r="G47" s="118"/>
      <c r="H47" s="117"/>
      <c r="I47" s="220"/>
      <c r="J47" s="119" t="s">
        <v>5</v>
      </c>
    </row>
    <row r="48" spans="1:10" x14ac:dyDescent="0.2">
      <c r="A48" s="55"/>
      <c r="B48" s="115" t="s">
        <v>222</v>
      </c>
      <c r="C48" s="116" t="s">
        <v>237</v>
      </c>
      <c r="D48" s="117"/>
      <c r="E48" s="118"/>
      <c r="F48" s="117"/>
      <c r="G48" s="118"/>
      <c r="H48" s="117"/>
      <c r="I48" s="220"/>
      <c r="J48" s="119" t="s">
        <v>5</v>
      </c>
    </row>
    <row r="49" spans="1:10" x14ac:dyDescent="0.2">
      <c r="A49" s="55"/>
      <c r="B49" s="115" t="s">
        <v>223</v>
      </c>
      <c r="C49" s="116" t="s">
        <v>238</v>
      </c>
      <c r="D49" s="117"/>
      <c r="E49" s="118"/>
      <c r="F49" s="117"/>
      <c r="G49" s="118"/>
      <c r="H49" s="117"/>
      <c r="I49" s="220"/>
      <c r="J49" s="119" t="s">
        <v>5</v>
      </c>
    </row>
    <row r="50" spans="1:10" x14ac:dyDescent="0.2">
      <c r="A50" s="55"/>
      <c r="B50" s="115" t="s">
        <v>224</v>
      </c>
      <c r="C50" s="116" t="s">
        <v>239</v>
      </c>
      <c r="D50" s="117"/>
      <c r="E50" s="118"/>
      <c r="F50" s="117"/>
      <c r="G50" s="118"/>
      <c r="H50" s="117"/>
      <c r="I50" s="220"/>
      <c r="J50" s="119" t="s">
        <v>5</v>
      </c>
    </row>
    <row r="51" spans="1:10" x14ac:dyDescent="0.2">
      <c r="A51" s="55"/>
      <c r="B51" s="115" t="s">
        <v>225</v>
      </c>
      <c r="C51" s="116" t="s">
        <v>240</v>
      </c>
      <c r="D51" s="117"/>
      <c r="E51" s="118"/>
      <c r="F51" s="117"/>
      <c r="G51" s="118"/>
      <c r="H51" s="117"/>
      <c r="I51" s="220"/>
      <c r="J51" s="119" t="s">
        <v>5</v>
      </c>
    </row>
    <row r="52" spans="1:10" x14ac:dyDescent="0.2">
      <c r="A52" s="55"/>
      <c r="B52" s="115" t="s">
        <v>226</v>
      </c>
      <c r="C52" s="116" t="s">
        <v>241</v>
      </c>
      <c r="D52" s="117"/>
      <c r="E52" s="118"/>
      <c r="F52" s="117"/>
      <c r="G52" s="118"/>
      <c r="H52" s="117"/>
      <c r="I52" s="220"/>
      <c r="J52" s="119" t="s">
        <v>6</v>
      </c>
    </row>
    <row r="53" spans="1:10" x14ac:dyDescent="0.2">
      <c r="A53" s="55"/>
      <c r="B53" s="115" t="s">
        <v>227</v>
      </c>
      <c r="C53" s="116" t="s">
        <v>242</v>
      </c>
      <c r="D53" s="117"/>
      <c r="E53" s="118"/>
      <c r="F53" s="117"/>
      <c r="G53" s="118"/>
      <c r="H53" s="117"/>
      <c r="I53" s="220"/>
      <c r="J53" s="119" t="s">
        <v>6</v>
      </c>
    </row>
    <row r="54" spans="1:10" x14ac:dyDescent="0.2">
      <c r="A54" s="55"/>
      <c r="B54" s="115" t="s">
        <v>228</v>
      </c>
      <c r="C54" s="116" t="s">
        <v>258</v>
      </c>
      <c r="D54" s="117"/>
      <c r="E54" s="118"/>
      <c r="F54" s="117"/>
      <c r="G54" s="118"/>
      <c r="H54" s="117"/>
      <c r="I54" s="220"/>
      <c r="J54" s="119" t="s">
        <v>5</v>
      </c>
    </row>
    <row r="55" spans="1:10" x14ac:dyDescent="0.2">
      <c r="A55" s="55"/>
      <c r="B55" s="115" t="s">
        <v>243</v>
      </c>
      <c r="C55" s="116" t="s">
        <v>259</v>
      </c>
      <c r="D55" s="117"/>
      <c r="E55" s="118"/>
      <c r="F55" s="117"/>
      <c r="G55" s="118"/>
      <c r="H55" s="117"/>
      <c r="I55" s="220"/>
      <c r="J55" s="119" t="s">
        <v>5</v>
      </c>
    </row>
    <row r="56" spans="1:10" x14ac:dyDescent="0.2">
      <c r="A56" s="55"/>
      <c r="B56" s="115" t="s">
        <v>244</v>
      </c>
      <c r="C56" s="116" t="s">
        <v>260</v>
      </c>
      <c r="D56" s="117"/>
      <c r="E56" s="118"/>
      <c r="F56" s="117"/>
      <c r="G56" s="118"/>
      <c r="H56" s="117"/>
      <c r="I56" s="220"/>
      <c r="J56" s="119" t="s">
        <v>5</v>
      </c>
    </row>
    <row r="57" spans="1:10" x14ac:dyDescent="0.2">
      <c r="A57" s="55"/>
      <c r="B57" s="115" t="s">
        <v>245</v>
      </c>
      <c r="C57" s="116" t="s">
        <v>263</v>
      </c>
      <c r="D57" s="117"/>
      <c r="E57" s="118"/>
      <c r="F57" s="117"/>
      <c r="G57" s="118"/>
      <c r="H57" s="117"/>
      <c r="I57" s="220"/>
      <c r="J57" s="119" t="s">
        <v>5</v>
      </c>
    </row>
    <row r="58" spans="1:10" x14ac:dyDescent="0.2">
      <c r="A58" s="55"/>
      <c r="B58" s="115" t="s">
        <v>246</v>
      </c>
      <c r="C58" s="116" t="s">
        <v>261</v>
      </c>
      <c r="D58" s="117"/>
      <c r="E58" s="118"/>
      <c r="F58" s="117"/>
      <c r="G58" s="118"/>
      <c r="H58" s="117"/>
      <c r="I58" s="220"/>
      <c r="J58" s="119" t="s">
        <v>5</v>
      </c>
    </row>
    <row r="59" spans="1:10" x14ac:dyDescent="0.2">
      <c r="A59" s="55"/>
      <c r="B59" s="115" t="s">
        <v>247</v>
      </c>
      <c r="C59" s="116" t="s">
        <v>262</v>
      </c>
      <c r="D59" s="117"/>
      <c r="E59" s="118"/>
      <c r="F59" s="117"/>
      <c r="G59" s="118"/>
      <c r="H59" s="117"/>
      <c r="I59" s="220"/>
      <c r="J59" s="119" t="s">
        <v>5</v>
      </c>
    </row>
    <row r="60" spans="1:10" x14ac:dyDescent="0.2">
      <c r="A60" s="55"/>
      <c r="B60" s="115" t="s">
        <v>248</v>
      </c>
      <c r="C60" s="116" t="s">
        <v>264</v>
      </c>
      <c r="D60" s="117"/>
      <c r="E60" s="118"/>
      <c r="F60" s="117"/>
      <c r="G60" s="118"/>
      <c r="H60" s="117"/>
      <c r="I60" s="220"/>
      <c r="J60" s="119" t="s">
        <v>5</v>
      </c>
    </row>
    <row r="61" spans="1:10" x14ac:dyDescent="0.2">
      <c r="A61" s="55"/>
      <c r="B61" s="115" t="s">
        <v>249</v>
      </c>
      <c r="C61" s="116" t="s">
        <v>265</v>
      </c>
      <c r="D61" s="117"/>
      <c r="E61" s="118"/>
      <c r="F61" s="117"/>
      <c r="G61" s="118"/>
      <c r="H61" s="117"/>
      <c r="I61" s="220"/>
      <c r="J61" s="119" t="s">
        <v>5</v>
      </c>
    </row>
    <row r="62" spans="1:10" x14ac:dyDescent="0.2">
      <c r="A62" s="55"/>
      <c r="B62" s="115" t="s">
        <v>250</v>
      </c>
      <c r="C62" s="116" t="s">
        <v>266</v>
      </c>
      <c r="D62" s="117"/>
      <c r="E62" s="118"/>
      <c r="F62" s="117"/>
      <c r="G62" s="118"/>
      <c r="H62" s="117"/>
      <c r="I62" s="220"/>
      <c r="J62" s="119" t="s">
        <v>5</v>
      </c>
    </row>
    <row r="63" spans="1:10" x14ac:dyDescent="0.2">
      <c r="A63" s="55"/>
      <c r="B63" s="115" t="s">
        <v>251</v>
      </c>
      <c r="C63" s="116" t="s">
        <v>267</v>
      </c>
      <c r="D63" s="117"/>
      <c r="E63" s="118"/>
      <c r="F63" s="117"/>
      <c r="G63" s="118"/>
      <c r="H63" s="117"/>
      <c r="I63" s="220"/>
      <c r="J63" s="119" t="s">
        <v>5</v>
      </c>
    </row>
    <row r="64" spans="1:10" x14ac:dyDescent="0.2">
      <c r="A64" s="55"/>
      <c r="B64" s="115" t="s">
        <v>252</v>
      </c>
      <c r="C64" s="116" t="s">
        <v>268</v>
      </c>
      <c r="D64" s="117"/>
      <c r="E64" s="118"/>
      <c r="F64" s="117"/>
      <c r="G64" s="118"/>
      <c r="H64" s="117"/>
      <c r="I64" s="220"/>
      <c r="J64" s="119" t="s">
        <v>5</v>
      </c>
    </row>
    <row r="65" spans="1:10" x14ac:dyDescent="0.2">
      <c r="A65" s="55"/>
      <c r="B65" s="115" t="s">
        <v>253</v>
      </c>
      <c r="C65" s="116" t="s">
        <v>269</v>
      </c>
      <c r="D65" s="117"/>
      <c r="E65" s="118"/>
      <c r="F65" s="117"/>
      <c r="G65" s="118"/>
      <c r="H65" s="117"/>
      <c r="I65" s="220"/>
      <c r="J65" s="119" t="s">
        <v>6</v>
      </c>
    </row>
    <row r="66" spans="1:10" x14ac:dyDescent="0.2">
      <c r="A66" s="55"/>
      <c r="B66" s="115" t="s">
        <v>254</v>
      </c>
      <c r="C66" s="116" t="s">
        <v>270</v>
      </c>
      <c r="D66" s="117"/>
      <c r="E66" s="118"/>
      <c r="F66" s="117"/>
      <c r="G66" s="118"/>
      <c r="H66" s="117"/>
      <c r="I66" s="220"/>
      <c r="J66" s="119" t="s">
        <v>6</v>
      </c>
    </row>
    <row r="67" spans="1:10" x14ac:dyDescent="0.2">
      <c r="A67" s="55"/>
      <c r="B67" s="115" t="s">
        <v>255</v>
      </c>
      <c r="C67" s="116" t="s">
        <v>271</v>
      </c>
      <c r="D67" s="117"/>
      <c r="E67" s="118"/>
      <c r="F67" s="117"/>
      <c r="G67" s="118"/>
      <c r="H67" s="117"/>
      <c r="I67" s="220"/>
      <c r="J67" s="119" t="s">
        <v>6</v>
      </c>
    </row>
    <row r="68" spans="1:10" x14ac:dyDescent="0.2">
      <c r="A68" s="55"/>
      <c r="B68" s="115" t="s">
        <v>256</v>
      </c>
      <c r="C68" s="116" t="s">
        <v>272</v>
      </c>
      <c r="D68" s="117"/>
      <c r="E68" s="118"/>
      <c r="F68" s="117"/>
      <c r="G68" s="118"/>
      <c r="H68" s="117"/>
      <c r="I68" s="220"/>
      <c r="J68" s="119" t="s">
        <v>6</v>
      </c>
    </row>
    <row r="69" spans="1:10" x14ac:dyDescent="0.2">
      <c r="A69" s="55"/>
      <c r="B69" s="115" t="s">
        <v>257</v>
      </c>
      <c r="C69" s="116" t="s">
        <v>273</v>
      </c>
      <c r="D69" s="117"/>
      <c r="E69" s="118"/>
      <c r="F69" s="117"/>
      <c r="G69" s="118"/>
      <c r="H69" s="117"/>
      <c r="I69" s="220"/>
      <c r="J69" s="119" t="s">
        <v>6</v>
      </c>
    </row>
    <row r="70" spans="1:10" x14ac:dyDescent="0.2">
      <c r="A70" s="55"/>
      <c r="B70" s="115" t="s">
        <v>274</v>
      </c>
      <c r="C70" s="116" t="s">
        <v>280</v>
      </c>
      <c r="D70" s="117"/>
      <c r="E70" s="118"/>
      <c r="F70" s="117"/>
      <c r="G70" s="118"/>
      <c r="H70" s="117"/>
      <c r="I70" s="220"/>
      <c r="J70" s="119" t="s">
        <v>6</v>
      </c>
    </row>
    <row r="71" spans="1:10" x14ac:dyDescent="0.2">
      <c r="A71" s="55"/>
      <c r="B71" s="115" t="s">
        <v>275</v>
      </c>
      <c r="C71" s="116" t="s">
        <v>281</v>
      </c>
      <c r="D71" s="117"/>
      <c r="E71" s="118"/>
      <c r="F71" s="117"/>
      <c r="G71" s="118"/>
      <c r="H71" s="117"/>
      <c r="I71" s="220"/>
      <c r="J71" s="119" t="s">
        <v>6</v>
      </c>
    </row>
    <row r="72" spans="1:10" x14ac:dyDescent="0.2">
      <c r="A72" s="55"/>
      <c r="B72" s="115" t="s">
        <v>276</v>
      </c>
      <c r="C72" s="116" t="s">
        <v>282</v>
      </c>
      <c r="D72" s="117"/>
      <c r="E72" s="118"/>
      <c r="F72" s="117"/>
      <c r="G72" s="118"/>
      <c r="H72" s="117"/>
      <c r="I72" s="220"/>
      <c r="J72" s="119" t="s">
        <v>6</v>
      </c>
    </row>
    <row r="73" spans="1:10" x14ac:dyDescent="0.2">
      <c r="A73" s="55"/>
      <c r="B73" s="115" t="s">
        <v>277</v>
      </c>
      <c r="C73" s="116" t="s">
        <v>283</v>
      </c>
      <c r="D73" s="117"/>
      <c r="E73" s="118"/>
      <c r="F73" s="117"/>
      <c r="G73" s="118"/>
      <c r="H73" s="117"/>
      <c r="I73" s="220"/>
      <c r="J73" s="119" t="s">
        <v>6</v>
      </c>
    </row>
    <row r="74" spans="1:10" x14ac:dyDescent="0.2">
      <c r="A74" s="55"/>
      <c r="B74" s="115" t="s">
        <v>278</v>
      </c>
      <c r="C74" s="116" t="s">
        <v>284</v>
      </c>
      <c r="D74" s="117"/>
      <c r="E74" s="118"/>
      <c r="F74" s="117"/>
      <c r="G74" s="118"/>
      <c r="H74" s="117"/>
      <c r="I74" s="220"/>
      <c r="J74" s="119" t="s">
        <v>6</v>
      </c>
    </row>
    <row r="75" spans="1:10" x14ac:dyDescent="0.2">
      <c r="A75" s="55"/>
      <c r="B75" s="115" t="s">
        <v>279</v>
      </c>
      <c r="C75" s="116" t="s">
        <v>285</v>
      </c>
      <c r="D75" s="117"/>
      <c r="E75" s="118"/>
      <c r="F75" s="117"/>
      <c r="G75" s="118"/>
      <c r="H75" s="117"/>
      <c r="I75" s="220"/>
      <c r="J75" s="119" t="s">
        <v>6</v>
      </c>
    </row>
    <row r="76" spans="1:10" x14ac:dyDescent="0.2">
      <c r="A76" s="55"/>
      <c r="B76" s="115" t="s">
        <v>286</v>
      </c>
      <c r="C76" s="116" t="s">
        <v>289</v>
      </c>
      <c r="D76" s="117"/>
      <c r="E76" s="118"/>
      <c r="F76" s="117"/>
      <c r="G76" s="118"/>
      <c r="H76" s="117"/>
      <c r="I76" s="220"/>
      <c r="J76" s="119" t="s">
        <v>6</v>
      </c>
    </row>
    <row r="77" spans="1:10" x14ac:dyDescent="0.2">
      <c r="A77" s="55"/>
      <c r="B77" s="115" t="s">
        <v>287</v>
      </c>
      <c r="C77" s="116" t="s">
        <v>290</v>
      </c>
      <c r="D77" s="117"/>
      <c r="E77" s="118"/>
      <c r="F77" s="117"/>
      <c r="G77" s="118"/>
      <c r="H77" s="117"/>
      <c r="I77" s="220"/>
      <c r="J77" s="119" t="s">
        <v>6</v>
      </c>
    </row>
    <row r="78" spans="1:10" x14ac:dyDescent="0.2">
      <c r="A78" s="55"/>
      <c r="B78" s="115" t="s">
        <v>288</v>
      </c>
      <c r="C78" s="116" t="s">
        <v>291</v>
      </c>
      <c r="D78" s="117"/>
      <c r="E78" s="118"/>
      <c r="F78" s="117"/>
      <c r="G78" s="118"/>
      <c r="H78" s="117"/>
      <c r="I78" s="220"/>
      <c r="J78" s="119" t="s">
        <v>6</v>
      </c>
    </row>
    <row r="79" spans="1:10" x14ac:dyDescent="0.2">
      <c r="A79" s="33" t="s">
        <v>198</v>
      </c>
      <c r="B79" s="203" t="s">
        <v>199</v>
      </c>
      <c r="C79" s="203"/>
      <c r="D79" s="92"/>
      <c r="E79" s="92"/>
      <c r="F79" s="66">
        <f t="shared" ref="F79:G79" si="3">F80</f>
        <v>0</v>
      </c>
      <c r="G79" s="66">
        <f t="shared" si="3"/>
        <v>10</v>
      </c>
      <c r="H79" s="83">
        <f>SUM(D79:G79)</f>
        <v>10</v>
      </c>
      <c r="I79" s="84"/>
      <c r="J79" s="84"/>
    </row>
    <row r="80" spans="1:10" x14ac:dyDescent="0.2">
      <c r="A80" s="52"/>
      <c r="B80" s="96" t="s">
        <v>200</v>
      </c>
      <c r="C80" s="97" t="s">
        <v>205</v>
      </c>
      <c r="D80" s="98"/>
      <c r="E80" s="99"/>
      <c r="F80" s="90"/>
      <c r="G80" s="168">
        <v>10</v>
      </c>
      <c r="H80" s="95"/>
      <c r="I80" s="84" t="s">
        <v>206</v>
      </c>
      <c r="J80" s="84" t="s">
        <v>322</v>
      </c>
    </row>
    <row r="81" spans="1:10" x14ac:dyDescent="0.2">
      <c r="A81" s="52"/>
      <c r="B81" s="96" t="s">
        <v>201</v>
      </c>
      <c r="C81" s="97" t="s">
        <v>207</v>
      </c>
      <c r="D81" s="98"/>
      <c r="E81" s="99"/>
      <c r="F81" s="98"/>
      <c r="G81" s="99"/>
      <c r="H81" s="98"/>
      <c r="I81" s="84" t="s">
        <v>208</v>
      </c>
      <c r="J81" s="84"/>
    </row>
    <row r="82" spans="1:10" x14ac:dyDescent="0.2">
      <c r="A82" s="52"/>
      <c r="B82" s="96" t="s">
        <v>202</v>
      </c>
      <c r="C82" s="97" t="s">
        <v>209</v>
      </c>
      <c r="D82" s="98"/>
      <c r="E82" s="99"/>
      <c r="F82" s="98"/>
      <c r="G82" s="99"/>
      <c r="H82" s="98"/>
      <c r="I82" s="84" t="s">
        <v>292</v>
      </c>
      <c r="J82" s="84"/>
    </row>
    <row r="83" spans="1:10" x14ac:dyDescent="0.2">
      <c r="A83" s="52"/>
      <c r="B83" s="96" t="s">
        <v>203</v>
      </c>
      <c r="C83" s="97" t="s">
        <v>293</v>
      </c>
      <c r="D83" s="98"/>
      <c r="E83" s="99"/>
      <c r="F83" s="98"/>
      <c r="G83" s="99"/>
      <c r="H83" s="98"/>
      <c r="I83" s="84" t="s">
        <v>294</v>
      </c>
      <c r="J83" s="84"/>
    </row>
    <row r="84" spans="1:10" x14ac:dyDescent="0.2">
      <c r="A84" s="52"/>
      <c r="B84" s="96" t="s">
        <v>295</v>
      </c>
      <c r="C84" s="97" t="s">
        <v>296</v>
      </c>
      <c r="D84" s="98"/>
      <c r="E84" s="99"/>
      <c r="F84" s="98"/>
      <c r="G84" s="99"/>
      <c r="H84" s="98"/>
      <c r="I84" s="84" t="s">
        <v>294</v>
      </c>
      <c r="J84" s="84"/>
    </row>
    <row r="85" spans="1:10" x14ac:dyDescent="0.2">
      <c r="A85" s="52"/>
      <c r="B85" s="96" t="s">
        <v>204</v>
      </c>
      <c r="C85" s="97" t="s">
        <v>297</v>
      </c>
      <c r="D85" s="98"/>
      <c r="E85" s="99"/>
      <c r="F85" s="98"/>
      <c r="G85" s="99"/>
      <c r="H85" s="98"/>
      <c r="I85" s="84" t="s">
        <v>294</v>
      </c>
      <c r="J85" s="84"/>
    </row>
    <row r="86" spans="1:10" x14ac:dyDescent="0.2">
      <c r="A86" s="55"/>
      <c r="B86" s="64"/>
      <c r="C86" s="65"/>
      <c r="D86" s="102"/>
      <c r="E86" s="103"/>
      <c r="F86" s="38"/>
      <c r="G86" s="73"/>
      <c r="H86" s="5"/>
      <c r="I86" s="85"/>
      <c r="J86" s="84"/>
    </row>
    <row r="87" spans="1:10" x14ac:dyDescent="0.2">
      <c r="A87" s="19"/>
      <c r="B87" s="206" t="s">
        <v>144</v>
      </c>
      <c r="C87" s="206"/>
      <c r="D87" s="94"/>
      <c r="E87" s="104"/>
      <c r="F87" s="145">
        <f>F9+F11+F16+F21+F27+F29+F79</f>
        <v>5</v>
      </c>
      <c r="G87" s="47">
        <f t="shared" ref="G87:H87" si="4">G9+G11+G16+G21+G27+G29+G79</f>
        <v>1210</v>
      </c>
      <c r="H87" s="67">
        <f t="shared" si="4"/>
        <v>1215</v>
      </c>
      <c r="I87" s="85"/>
      <c r="J87" s="84"/>
    </row>
    <row r="88" spans="1:10" x14ac:dyDescent="0.2">
      <c r="A88" s="55"/>
      <c r="B88" s="64"/>
      <c r="C88" s="65"/>
      <c r="D88" s="94"/>
      <c r="E88" s="104"/>
      <c r="F88" s="38"/>
      <c r="G88" s="73"/>
      <c r="H88" s="5"/>
      <c r="I88" s="85"/>
      <c r="J88" s="84"/>
    </row>
    <row r="89" spans="1:10" x14ac:dyDescent="0.2">
      <c r="A89" s="203" t="s">
        <v>107</v>
      </c>
      <c r="B89" s="203"/>
      <c r="C89" s="203"/>
      <c r="D89" s="148">
        <f>0.1*0.8*H87</f>
        <v>97.200000000000017</v>
      </c>
      <c r="E89" s="149">
        <f>0.1*0.2*H87</f>
        <v>24.300000000000004</v>
      </c>
      <c r="F89" s="125"/>
      <c r="G89" s="126"/>
      <c r="H89" s="94">
        <f>SUM(D88:E88)</f>
        <v>0</v>
      </c>
      <c r="I89" s="85"/>
      <c r="J89" s="84" t="s">
        <v>308</v>
      </c>
    </row>
    <row r="90" spans="1:10" x14ac:dyDescent="0.2">
      <c r="A90" s="55"/>
      <c r="B90" s="64"/>
      <c r="C90" s="65"/>
      <c r="D90" s="102"/>
      <c r="E90" s="103"/>
      <c r="F90" s="5"/>
      <c r="G90" s="73"/>
      <c r="H90" s="5"/>
      <c r="I90" s="85"/>
      <c r="J90" s="84"/>
    </row>
    <row r="91" spans="1:10" x14ac:dyDescent="0.2">
      <c r="A91" s="203" t="s">
        <v>145</v>
      </c>
      <c r="B91" s="203"/>
      <c r="C91" s="203"/>
      <c r="D91" s="68"/>
      <c r="E91" s="47"/>
      <c r="F91" s="68">
        <f t="shared" ref="F91:H91" si="5">F87+F89</f>
        <v>5</v>
      </c>
      <c r="G91" s="47">
        <f t="shared" si="5"/>
        <v>1210</v>
      </c>
      <c r="H91" s="69">
        <f t="shared" si="5"/>
        <v>1215</v>
      </c>
      <c r="I91" s="86"/>
      <c r="J91" s="89"/>
    </row>
    <row r="92" spans="1:10" x14ac:dyDescent="0.2">
      <c r="B92" s="9"/>
      <c r="D92" s="102"/>
      <c r="E92" s="102"/>
      <c r="F92" s="5"/>
      <c r="G92" s="5"/>
      <c r="H92" s="5"/>
    </row>
    <row r="93" spans="1:10" x14ac:dyDescent="0.2">
      <c r="A93" s="204" t="s">
        <v>137</v>
      </c>
      <c r="B93" s="204"/>
      <c r="C93" s="204"/>
      <c r="D93" s="141">
        <v>99.5</v>
      </c>
      <c r="E93" s="150">
        <v>99.5</v>
      </c>
      <c r="F93" s="146">
        <v>80</v>
      </c>
      <c r="G93" s="113">
        <v>80</v>
      </c>
      <c r="H93" s="110"/>
      <c r="I93" s="110"/>
      <c r="J93" s="56"/>
    </row>
    <row r="94" spans="1:10" x14ac:dyDescent="0.2">
      <c r="B94" s="9"/>
      <c r="D94" s="102"/>
      <c r="E94" s="102"/>
      <c r="F94" s="5"/>
      <c r="G94" s="5"/>
      <c r="H94" s="5"/>
      <c r="I94" s="111"/>
      <c r="J94" s="111"/>
    </row>
    <row r="95" spans="1:10" x14ac:dyDescent="0.2">
      <c r="A95" s="203" t="s">
        <v>300</v>
      </c>
      <c r="B95" s="203"/>
      <c r="C95" s="203"/>
      <c r="D95" s="143">
        <f>D93*D89</f>
        <v>9671.4000000000015</v>
      </c>
      <c r="E95" s="143">
        <f>E93*E89</f>
        <v>2417.8500000000004</v>
      </c>
      <c r="F95" s="143">
        <f>F93*F91</f>
        <v>400</v>
      </c>
      <c r="G95" s="142">
        <f>G93*G91</f>
        <v>96800</v>
      </c>
      <c r="H95" s="114">
        <f>SUM(D95:G95)</f>
        <v>109289.25</v>
      </c>
      <c r="I95" s="112"/>
      <c r="J95" s="112"/>
    </row>
    <row r="96" spans="1:10" x14ac:dyDescent="0.2">
      <c r="D96" s="5"/>
      <c r="E96" s="5"/>
      <c r="F96" s="5"/>
      <c r="G96" s="5"/>
      <c r="H96" s="5"/>
    </row>
    <row r="97" spans="4:8" x14ac:dyDescent="0.2">
      <c r="D97" s="5"/>
      <c r="E97" s="5"/>
      <c r="F97" s="5"/>
      <c r="G97" s="5"/>
      <c r="H97" s="5"/>
    </row>
    <row r="98" spans="4:8" x14ac:dyDescent="0.2">
      <c r="D98" s="5"/>
      <c r="E98" s="5"/>
      <c r="F98" s="5"/>
      <c r="G98" s="5"/>
      <c r="H98" s="5"/>
    </row>
    <row r="99" spans="4:8" x14ac:dyDescent="0.2">
      <c r="D99" s="5"/>
      <c r="E99" s="5"/>
      <c r="F99" s="5"/>
      <c r="G99" s="5"/>
      <c r="H99" s="5"/>
    </row>
    <row r="100" spans="4:8" x14ac:dyDescent="0.2">
      <c r="D100" s="5"/>
      <c r="E100" s="5"/>
      <c r="F100" s="5"/>
      <c r="G100" s="5"/>
      <c r="H100" s="5"/>
    </row>
    <row r="101" spans="4:8" x14ac:dyDescent="0.2">
      <c r="D101" s="5"/>
      <c r="E101" s="5"/>
      <c r="F101" s="5"/>
      <c r="G101" s="5"/>
      <c r="H101" s="5"/>
    </row>
    <row r="102" spans="4:8" x14ac:dyDescent="0.2">
      <c r="D102" s="5"/>
      <c r="E102" s="5"/>
      <c r="F102" s="5"/>
      <c r="G102" s="5"/>
      <c r="H102" s="5"/>
    </row>
    <row r="103" spans="4:8" x14ac:dyDescent="0.2">
      <c r="D103" s="5"/>
      <c r="E103" s="5"/>
      <c r="F103" s="5"/>
      <c r="G103" s="5"/>
      <c r="H103" s="5"/>
    </row>
    <row r="104" spans="4:8" x14ac:dyDescent="0.2">
      <c r="D104" s="5"/>
      <c r="E104" s="5"/>
      <c r="F104" s="5"/>
      <c r="G104" s="5"/>
      <c r="H104" s="5"/>
    </row>
    <row r="105" spans="4:8" x14ac:dyDescent="0.2">
      <c r="D105" s="5"/>
      <c r="E105" s="5"/>
      <c r="F105" s="5"/>
      <c r="G105" s="5"/>
      <c r="H105" s="5"/>
    </row>
    <row r="106" spans="4:8" x14ac:dyDescent="0.2">
      <c r="D106" s="5"/>
      <c r="E106" s="5"/>
      <c r="F106" s="5"/>
      <c r="G106" s="5"/>
      <c r="H106" s="5"/>
    </row>
    <row r="107" spans="4:8" x14ac:dyDescent="0.2">
      <c r="D107" s="5"/>
      <c r="E107" s="5"/>
      <c r="F107" s="5"/>
      <c r="G107" s="5"/>
      <c r="H107" s="5"/>
    </row>
    <row r="108" spans="4:8" x14ac:dyDescent="0.2">
      <c r="D108" s="5"/>
      <c r="E108" s="5"/>
      <c r="F108" s="5"/>
      <c r="G108" s="5"/>
      <c r="H108" s="5"/>
    </row>
    <row r="109" spans="4:8" x14ac:dyDescent="0.2">
      <c r="D109" s="5"/>
      <c r="E109" s="5"/>
      <c r="F109" s="5"/>
      <c r="G109" s="5"/>
      <c r="H109" s="5"/>
    </row>
    <row r="110" spans="4:8" x14ac:dyDescent="0.2">
      <c r="D110" s="5"/>
      <c r="E110" s="5"/>
      <c r="F110" s="5"/>
      <c r="G110" s="5"/>
      <c r="H110" s="5"/>
    </row>
    <row r="111" spans="4:8" x14ac:dyDescent="0.2">
      <c r="D111" s="5"/>
      <c r="E111" s="5"/>
      <c r="F111" s="5"/>
      <c r="G111" s="5"/>
      <c r="H111" s="5"/>
    </row>
    <row r="112" spans="4:8" x14ac:dyDescent="0.2">
      <c r="D112" s="5"/>
      <c r="E112" s="5"/>
      <c r="F112" s="5"/>
      <c r="G112" s="5"/>
      <c r="H112" s="5"/>
    </row>
    <row r="113" spans="4:8" x14ac:dyDescent="0.2">
      <c r="D113" s="5"/>
      <c r="E113" s="5"/>
      <c r="F113" s="5"/>
      <c r="G113" s="5"/>
      <c r="H113" s="5"/>
    </row>
    <row r="114" spans="4:8" x14ac:dyDescent="0.2">
      <c r="D114" s="5"/>
      <c r="E114" s="5"/>
      <c r="F114" s="5"/>
      <c r="G114" s="5"/>
      <c r="H114" s="5"/>
    </row>
    <row r="115" spans="4:8" x14ac:dyDescent="0.2">
      <c r="D115" s="5"/>
      <c r="E115" s="5"/>
      <c r="F115" s="5"/>
      <c r="G115" s="5"/>
      <c r="H115" s="5"/>
    </row>
    <row r="116" spans="4:8" x14ac:dyDescent="0.2">
      <c r="D116" s="5"/>
      <c r="E116" s="5"/>
      <c r="F116" s="5"/>
      <c r="G116" s="5"/>
      <c r="H116" s="5"/>
    </row>
    <row r="117" spans="4:8" x14ac:dyDescent="0.2">
      <c r="D117" s="5"/>
      <c r="E117" s="5"/>
      <c r="F117" s="5"/>
      <c r="G117" s="5"/>
      <c r="H117" s="5"/>
    </row>
    <row r="118" spans="4:8" x14ac:dyDescent="0.2">
      <c r="D118" s="5"/>
      <c r="E118" s="5"/>
      <c r="F118" s="5"/>
      <c r="G118" s="5"/>
      <c r="H118" s="5"/>
    </row>
    <row r="119" spans="4:8" x14ac:dyDescent="0.2">
      <c r="D119" s="5"/>
      <c r="E119" s="5"/>
      <c r="F119" s="5"/>
      <c r="G119" s="5"/>
      <c r="H119" s="5"/>
    </row>
    <row r="120" spans="4:8" x14ac:dyDescent="0.2">
      <c r="D120" s="5"/>
      <c r="E120" s="5"/>
      <c r="F120" s="5"/>
      <c r="G120" s="5"/>
      <c r="H120" s="5"/>
    </row>
    <row r="121" spans="4:8" x14ac:dyDescent="0.2">
      <c r="D121" s="5"/>
      <c r="E121" s="5"/>
      <c r="F121" s="5"/>
      <c r="G121" s="5"/>
      <c r="H121" s="5"/>
    </row>
    <row r="122" spans="4:8" x14ac:dyDescent="0.2">
      <c r="D122" s="5"/>
      <c r="E122" s="5"/>
      <c r="F122" s="5"/>
      <c r="G122" s="5"/>
      <c r="H122" s="5"/>
    </row>
    <row r="123" spans="4:8" x14ac:dyDescent="0.2">
      <c r="D123" s="5"/>
      <c r="E123" s="5"/>
      <c r="F123" s="5"/>
      <c r="G123" s="5"/>
      <c r="H123" s="5"/>
    </row>
    <row r="124" spans="4:8" x14ac:dyDescent="0.2">
      <c r="D124" s="5"/>
      <c r="E124" s="5"/>
      <c r="F124" s="5"/>
      <c r="G124" s="5"/>
      <c r="H124" s="5"/>
    </row>
    <row r="125" spans="4:8" x14ac:dyDescent="0.2">
      <c r="D125" s="5"/>
      <c r="E125" s="5"/>
      <c r="F125" s="5"/>
      <c r="G125" s="5"/>
      <c r="H125" s="5"/>
    </row>
    <row r="126" spans="4:8" x14ac:dyDescent="0.2">
      <c r="D126" s="5"/>
      <c r="E126" s="5"/>
      <c r="F126" s="5"/>
      <c r="G126" s="5"/>
      <c r="H126" s="5"/>
    </row>
    <row r="127" spans="4:8" x14ac:dyDescent="0.2">
      <c r="D127" s="5"/>
      <c r="E127" s="5"/>
      <c r="F127" s="5"/>
      <c r="G127" s="5"/>
      <c r="H127" s="5"/>
    </row>
    <row r="128" spans="4:8" x14ac:dyDescent="0.2">
      <c r="D128" s="5"/>
      <c r="E128" s="5"/>
      <c r="F128" s="5"/>
      <c r="G128" s="5"/>
      <c r="H128" s="5"/>
    </row>
    <row r="129" spans="4:8" x14ac:dyDescent="0.2">
      <c r="D129" s="5"/>
      <c r="E129" s="5"/>
      <c r="F129" s="5"/>
      <c r="G129" s="5"/>
      <c r="H129" s="5"/>
    </row>
    <row r="130" spans="4:8" x14ac:dyDescent="0.2">
      <c r="D130" s="5"/>
      <c r="E130" s="5"/>
      <c r="F130" s="5"/>
      <c r="G130" s="5"/>
      <c r="H130" s="5"/>
    </row>
    <row r="131" spans="4:8" x14ac:dyDescent="0.2">
      <c r="D131" s="5"/>
      <c r="E131" s="5"/>
      <c r="F131" s="5"/>
      <c r="G131" s="5"/>
      <c r="H131" s="5"/>
    </row>
    <row r="132" spans="4:8" x14ac:dyDescent="0.2">
      <c r="D132" s="5"/>
      <c r="E132" s="5"/>
      <c r="F132" s="5"/>
      <c r="G132" s="5"/>
      <c r="H132" s="5"/>
    </row>
    <row r="133" spans="4:8" x14ac:dyDescent="0.2">
      <c r="D133" s="5"/>
      <c r="E133" s="5"/>
      <c r="F133" s="5"/>
      <c r="G133" s="5"/>
      <c r="H133" s="5"/>
    </row>
    <row r="134" spans="4:8" x14ac:dyDescent="0.2">
      <c r="D134" s="5"/>
      <c r="E134" s="5"/>
      <c r="F134" s="5"/>
      <c r="G134" s="5"/>
      <c r="H134" s="5"/>
    </row>
    <row r="135" spans="4:8" x14ac:dyDescent="0.2">
      <c r="D135" s="5"/>
      <c r="E135" s="5"/>
      <c r="F135" s="5"/>
      <c r="G135" s="5"/>
      <c r="H135" s="5"/>
    </row>
    <row r="136" spans="4:8" x14ac:dyDescent="0.2">
      <c r="D136" s="5"/>
      <c r="E136" s="5"/>
      <c r="F136" s="5"/>
      <c r="G136" s="5"/>
      <c r="H136" s="5"/>
    </row>
    <row r="137" spans="4:8" x14ac:dyDescent="0.2">
      <c r="D137" s="5"/>
      <c r="E137" s="5"/>
      <c r="F137" s="5"/>
      <c r="G137" s="5"/>
      <c r="H137" s="5"/>
    </row>
    <row r="138" spans="4:8" x14ac:dyDescent="0.2">
      <c r="D138" s="5"/>
      <c r="E138" s="5"/>
      <c r="F138" s="5"/>
      <c r="G138" s="5"/>
      <c r="H138" s="5"/>
    </row>
    <row r="139" spans="4:8" x14ac:dyDescent="0.2">
      <c r="D139" s="5"/>
      <c r="E139" s="5"/>
      <c r="F139" s="5"/>
      <c r="G139" s="5"/>
      <c r="H139" s="5"/>
    </row>
    <row r="140" spans="4:8" x14ac:dyDescent="0.2">
      <c r="D140" s="5"/>
      <c r="E140" s="5"/>
      <c r="F140" s="5"/>
      <c r="G140" s="5"/>
      <c r="H140" s="5"/>
    </row>
    <row r="141" spans="4:8" x14ac:dyDescent="0.2">
      <c r="D141" s="5"/>
      <c r="E141" s="5"/>
      <c r="F141" s="5"/>
      <c r="G141" s="5"/>
      <c r="H141" s="5"/>
    </row>
    <row r="142" spans="4:8" x14ac:dyDescent="0.2">
      <c r="D142" s="5"/>
      <c r="E142" s="5"/>
      <c r="F142" s="5"/>
      <c r="G142" s="5"/>
      <c r="H142" s="5"/>
    </row>
    <row r="143" spans="4:8" x14ac:dyDescent="0.2">
      <c r="D143" s="5"/>
      <c r="E143" s="5"/>
      <c r="F143" s="5"/>
      <c r="G143" s="5"/>
      <c r="H143" s="5"/>
    </row>
    <row r="144" spans="4:8" x14ac:dyDescent="0.2">
      <c r="D144" s="5"/>
      <c r="E144" s="5"/>
      <c r="F144" s="5"/>
      <c r="G144" s="5"/>
      <c r="H144" s="5"/>
    </row>
    <row r="145" spans="4:8" x14ac:dyDescent="0.2">
      <c r="D145" s="5"/>
      <c r="E145" s="5"/>
      <c r="F145" s="5"/>
      <c r="G145" s="5"/>
      <c r="H145" s="5"/>
    </row>
    <row r="146" spans="4:8" x14ac:dyDescent="0.2">
      <c r="D146" s="5"/>
      <c r="E146" s="5"/>
      <c r="F146" s="5"/>
      <c r="G146" s="5"/>
      <c r="H146" s="5"/>
    </row>
    <row r="147" spans="4:8" x14ac:dyDescent="0.2">
      <c r="D147" s="5"/>
      <c r="E147" s="5"/>
      <c r="F147" s="5"/>
      <c r="G147" s="5"/>
      <c r="H147" s="5"/>
    </row>
    <row r="148" spans="4:8" x14ac:dyDescent="0.2">
      <c r="D148" s="5"/>
      <c r="E148" s="5"/>
      <c r="F148" s="5"/>
      <c r="G148" s="5"/>
      <c r="H148" s="5"/>
    </row>
    <row r="149" spans="4:8" x14ac:dyDescent="0.2">
      <c r="D149" s="5"/>
      <c r="E149" s="5"/>
      <c r="F149" s="5"/>
      <c r="G149" s="5"/>
      <c r="H149" s="5"/>
    </row>
    <row r="150" spans="4:8" x14ac:dyDescent="0.2">
      <c r="D150" s="5"/>
      <c r="E150" s="5"/>
      <c r="F150" s="5"/>
      <c r="G150" s="5"/>
      <c r="H150" s="5"/>
    </row>
    <row r="151" spans="4:8" x14ac:dyDescent="0.2">
      <c r="D151" s="5"/>
      <c r="E151" s="5"/>
      <c r="F151" s="5"/>
      <c r="G151" s="5"/>
      <c r="H151" s="5"/>
    </row>
    <row r="152" spans="4:8" x14ac:dyDescent="0.2">
      <c r="D152" s="5"/>
      <c r="E152" s="5"/>
      <c r="F152" s="5"/>
      <c r="G152" s="5"/>
      <c r="H152" s="5"/>
    </row>
    <row r="153" spans="4:8" x14ac:dyDescent="0.2">
      <c r="D153" s="5"/>
      <c r="E153" s="5"/>
      <c r="F153" s="5"/>
      <c r="G153" s="5"/>
      <c r="H153" s="5"/>
    </row>
    <row r="154" spans="4:8" x14ac:dyDescent="0.2">
      <c r="D154" s="5"/>
      <c r="E154" s="5"/>
      <c r="F154" s="5"/>
      <c r="G154" s="5"/>
      <c r="H154" s="5"/>
    </row>
    <row r="155" spans="4:8" x14ac:dyDescent="0.2">
      <c r="D155" s="5"/>
      <c r="E155" s="5"/>
      <c r="F155" s="5"/>
      <c r="G155" s="5"/>
      <c r="H155" s="5"/>
    </row>
    <row r="156" spans="4:8" x14ac:dyDescent="0.2">
      <c r="D156" s="5"/>
      <c r="E156" s="5"/>
      <c r="F156" s="5"/>
      <c r="G156" s="5"/>
      <c r="H156" s="5"/>
    </row>
    <row r="157" spans="4:8" x14ac:dyDescent="0.2">
      <c r="D157" s="5"/>
      <c r="E157" s="5"/>
      <c r="F157" s="5"/>
      <c r="G157" s="5"/>
      <c r="H157" s="5"/>
    </row>
    <row r="158" spans="4:8" x14ac:dyDescent="0.2">
      <c r="D158" s="5"/>
      <c r="E158" s="5"/>
      <c r="F158" s="5"/>
      <c r="G158" s="5"/>
      <c r="H158" s="5"/>
    </row>
    <row r="159" spans="4:8" x14ac:dyDescent="0.2">
      <c r="D159" s="5"/>
      <c r="E159" s="5"/>
      <c r="F159" s="5"/>
      <c r="G159" s="5"/>
      <c r="H159" s="5"/>
    </row>
    <row r="160" spans="4:8" x14ac:dyDescent="0.2">
      <c r="D160" s="5"/>
      <c r="E160" s="5"/>
      <c r="F160" s="5"/>
      <c r="G160" s="5"/>
      <c r="H160" s="5"/>
    </row>
    <row r="161" spans="4:8" x14ac:dyDescent="0.2">
      <c r="D161" s="5"/>
      <c r="E161" s="5"/>
      <c r="F161" s="5"/>
      <c r="G161" s="5"/>
      <c r="H161" s="5"/>
    </row>
    <row r="162" spans="4:8" x14ac:dyDescent="0.2">
      <c r="D162" s="5"/>
      <c r="E162" s="5"/>
      <c r="F162" s="5"/>
      <c r="G162" s="5"/>
      <c r="H162" s="5"/>
    </row>
    <row r="163" spans="4:8" x14ac:dyDescent="0.2">
      <c r="D163" s="5"/>
      <c r="E163" s="5"/>
      <c r="F163" s="5"/>
      <c r="G163" s="5"/>
      <c r="H163" s="5"/>
    </row>
    <row r="164" spans="4:8" x14ac:dyDescent="0.2">
      <c r="D164" s="5"/>
      <c r="E164" s="5"/>
      <c r="F164" s="5"/>
      <c r="G164" s="5"/>
      <c r="H164" s="5"/>
    </row>
    <row r="165" spans="4:8" x14ac:dyDescent="0.2">
      <c r="D165" s="5"/>
      <c r="E165" s="5"/>
      <c r="F165" s="5"/>
      <c r="G165" s="5"/>
      <c r="H165" s="5"/>
    </row>
    <row r="166" spans="4:8" x14ac:dyDescent="0.2">
      <c r="D166" s="5"/>
      <c r="E166" s="5"/>
      <c r="F166" s="5"/>
      <c r="G166" s="5"/>
      <c r="H166" s="5"/>
    </row>
    <row r="167" spans="4:8" x14ac:dyDescent="0.2">
      <c r="D167" s="5"/>
      <c r="E167" s="5"/>
      <c r="F167" s="5"/>
      <c r="G167" s="5"/>
      <c r="H167" s="5"/>
    </row>
    <row r="168" spans="4:8" x14ac:dyDescent="0.2">
      <c r="D168" s="5"/>
      <c r="E168" s="5"/>
      <c r="F168" s="5"/>
      <c r="G168" s="5"/>
      <c r="H168" s="5"/>
    </row>
    <row r="169" spans="4:8" x14ac:dyDescent="0.2">
      <c r="D169" s="5"/>
      <c r="E169" s="5"/>
      <c r="F169" s="5"/>
      <c r="G169" s="5"/>
      <c r="H169" s="5"/>
    </row>
    <row r="170" spans="4:8" x14ac:dyDescent="0.2">
      <c r="D170" s="5"/>
      <c r="E170" s="5"/>
      <c r="F170" s="5"/>
      <c r="G170" s="5"/>
      <c r="H170" s="5"/>
    </row>
    <row r="171" spans="4:8" x14ac:dyDescent="0.2">
      <c r="D171" s="5"/>
      <c r="E171" s="5"/>
      <c r="F171" s="5"/>
      <c r="G171" s="5"/>
      <c r="H171" s="5"/>
    </row>
    <row r="172" spans="4:8" x14ac:dyDescent="0.2">
      <c r="D172" s="5"/>
      <c r="E172" s="5"/>
      <c r="F172" s="5"/>
      <c r="G172" s="5"/>
      <c r="H172" s="5"/>
    </row>
    <row r="173" spans="4:8" x14ac:dyDescent="0.2">
      <c r="D173" s="5"/>
      <c r="E173" s="5"/>
      <c r="F173" s="5"/>
      <c r="G173" s="5"/>
      <c r="H173" s="5"/>
    </row>
    <row r="174" spans="4:8" x14ac:dyDescent="0.2">
      <c r="D174" s="5"/>
      <c r="E174" s="5"/>
      <c r="F174" s="5"/>
      <c r="G174" s="5"/>
      <c r="H174" s="5"/>
    </row>
    <row r="175" spans="4:8" x14ac:dyDescent="0.2">
      <c r="D175" s="5"/>
      <c r="E175" s="5"/>
      <c r="F175" s="5"/>
      <c r="G175" s="5"/>
      <c r="H175" s="5"/>
    </row>
    <row r="176" spans="4:8" x14ac:dyDescent="0.2">
      <c r="D176" s="5"/>
      <c r="E176" s="5"/>
      <c r="F176" s="5"/>
      <c r="G176" s="5"/>
      <c r="H176" s="5"/>
    </row>
    <row r="177" spans="4:8" x14ac:dyDescent="0.2">
      <c r="D177" s="5"/>
      <c r="E177" s="5"/>
      <c r="F177" s="5"/>
      <c r="G177" s="5"/>
      <c r="H177" s="5"/>
    </row>
    <row r="178" spans="4:8" x14ac:dyDescent="0.2">
      <c r="D178" s="5"/>
      <c r="E178" s="5"/>
      <c r="F178" s="5"/>
      <c r="G178" s="5"/>
      <c r="H178" s="5"/>
    </row>
    <row r="179" spans="4:8" x14ac:dyDescent="0.2">
      <c r="D179" s="5"/>
      <c r="E179" s="5"/>
      <c r="F179" s="5"/>
      <c r="G179" s="5"/>
      <c r="H179" s="5"/>
    </row>
    <row r="180" spans="4:8" x14ac:dyDescent="0.2">
      <c r="D180" s="5"/>
      <c r="E180" s="5"/>
      <c r="F180" s="5"/>
      <c r="G180" s="5"/>
      <c r="H180" s="5"/>
    </row>
    <row r="181" spans="4:8" x14ac:dyDescent="0.2">
      <c r="D181" s="5"/>
      <c r="E181" s="5"/>
      <c r="F181" s="5"/>
      <c r="G181" s="5"/>
      <c r="H181" s="5"/>
    </row>
    <row r="182" spans="4:8" x14ac:dyDescent="0.2">
      <c r="D182" s="5"/>
      <c r="E182" s="5"/>
      <c r="F182" s="5"/>
      <c r="G182" s="5"/>
      <c r="H182" s="5"/>
    </row>
    <row r="183" spans="4:8" x14ac:dyDescent="0.2">
      <c r="D183" s="5"/>
      <c r="E183" s="5"/>
      <c r="F183" s="5"/>
      <c r="G183" s="5"/>
      <c r="H183" s="5"/>
    </row>
    <row r="184" spans="4:8" x14ac:dyDescent="0.2">
      <c r="D184" s="5"/>
      <c r="E184" s="5"/>
      <c r="F184" s="5"/>
      <c r="G184" s="5"/>
      <c r="H184" s="5"/>
    </row>
    <row r="185" spans="4:8" x14ac:dyDescent="0.2">
      <c r="D185" s="5"/>
      <c r="E185" s="5"/>
      <c r="F185" s="5"/>
      <c r="G185" s="5"/>
      <c r="H185" s="5"/>
    </row>
    <row r="186" spans="4:8" x14ac:dyDescent="0.2">
      <c r="D186" s="5"/>
      <c r="E186" s="5"/>
      <c r="F186" s="5"/>
      <c r="G186" s="5"/>
      <c r="H186" s="5"/>
    </row>
    <row r="187" spans="4:8" x14ac:dyDescent="0.2">
      <c r="D187" s="5"/>
      <c r="E187" s="5"/>
      <c r="F187" s="5"/>
      <c r="G187" s="5"/>
      <c r="H187" s="5"/>
    </row>
    <row r="188" spans="4:8" x14ac:dyDescent="0.2">
      <c r="D188" s="5"/>
      <c r="E188" s="5"/>
      <c r="F188" s="5"/>
      <c r="G188" s="5"/>
      <c r="H188" s="5"/>
    </row>
    <row r="189" spans="4:8" x14ac:dyDescent="0.2">
      <c r="D189" s="5"/>
      <c r="E189" s="5"/>
      <c r="F189" s="5"/>
      <c r="G189" s="5"/>
      <c r="H189" s="5"/>
    </row>
    <row r="190" spans="4:8" x14ac:dyDescent="0.2">
      <c r="D190" s="5"/>
      <c r="E190" s="5"/>
      <c r="F190" s="5"/>
      <c r="G190" s="5"/>
      <c r="H190" s="5"/>
    </row>
    <row r="191" spans="4:8" x14ac:dyDescent="0.2">
      <c r="D191" s="5"/>
      <c r="E191" s="5"/>
      <c r="F191" s="5"/>
      <c r="G191" s="5"/>
      <c r="H191" s="5"/>
    </row>
    <row r="192" spans="4:8" x14ac:dyDescent="0.2">
      <c r="D192" s="5"/>
      <c r="E192" s="5"/>
      <c r="F192" s="5"/>
      <c r="G192" s="5"/>
      <c r="H192" s="5"/>
    </row>
    <row r="193" spans="4:8" x14ac:dyDescent="0.2">
      <c r="D193" s="5"/>
      <c r="E193" s="5"/>
      <c r="F193" s="5"/>
      <c r="G193" s="5"/>
      <c r="H193" s="5"/>
    </row>
    <row r="194" spans="4:8" x14ac:dyDescent="0.2">
      <c r="D194" s="5"/>
      <c r="E194" s="5"/>
      <c r="F194" s="5"/>
      <c r="G194" s="5"/>
      <c r="H194" s="5"/>
    </row>
    <row r="195" spans="4:8" x14ac:dyDescent="0.2">
      <c r="D195" s="5"/>
      <c r="E195" s="5"/>
      <c r="F195" s="5"/>
      <c r="G195" s="5"/>
      <c r="H195" s="5"/>
    </row>
    <row r="196" spans="4:8" x14ac:dyDescent="0.2">
      <c r="D196" s="5"/>
      <c r="E196" s="5"/>
      <c r="F196" s="5"/>
      <c r="G196" s="5"/>
      <c r="H196" s="5"/>
    </row>
    <row r="197" spans="4:8" x14ac:dyDescent="0.2">
      <c r="D197" s="5"/>
      <c r="E197" s="5"/>
      <c r="F197" s="5"/>
      <c r="G197" s="5"/>
      <c r="H197" s="5"/>
    </row>
    <row r="198" spans="4:8" x14ac:dyDescent="0.2">
      <c r="D198" s="5"/>
      <c r="E198" s="5"/>
      <c r="F198" s="5"/>
      <c r="G198" s="5"/>
      <c r="H198" s="5"/>
    </row>
    <row r="199" spans="4:8" x14ac:dyDescent="0.2">
      <c r="D199" s="5"/>
      <c r="E199" s="5"/>
      <c r="F199" s="5"/>
      <c r="G199" s="5"/>
      <c r="H199" s="5"/>
    </row>
    <row r="200" spans="4:8" x14ac:dyDescent="0.2">
      <c r="D200" s="5"/>
      <c r="E200" s="5"/>
      <c r="F200" s="5"/>
      <c r="G200" s="5"/>
      <c r="H200" s="5"/>
    </row>
    <row r="201" spans="4:8" x14ac:dyDescent="0.2">
      <c r="D201" s="5"/>
      <c r="E201" s="5"/>
      <c r="F201" s="5"/>
      <c r="G201" s="5"/>
      <c r="H201" s="5"/>
    </row>
    <row r="202" spans="4:8" x14ac:dyDescent="0.2">
      <c r="D202" s="5"/>
      <c r="E202" s="5"/>
      <c r="F202" s="5"/>
      <c r="G202" s="5"/>
      <c r="H202" s="5"/>
    </row>
    <row r="203" spans="4:8" x14ac:dyDescent="0.2">
      <c r="D203" s="5"/>
      <c r="E203" s="5"/>
      <c r="F203" s="5"/>
      <c r="G203" s="5"/>
      <c r="H203" s="5"/>
    </row>
    <row r="204" spans="4:8" x14ac:dyDescent="0.2">
      <c r="D204" s="5"/>
      <c r="E204" s="5"/>
      <c r="F204" s="5"/>
      <c r="G204" s="5"/>
      <c r="H204" s="5"/>
    </row>
    <row r="205" spans="4:8" x14ac:dyDescent="0.2">
      <c r="D205" s="5"/>
      <c r="E205" s="5"/>
      <c r="F205" s="5"/>
      <c r="G205" s="5"/>
      <c r="H205" s="5"/>
    </row>
    <row r="206" spans="4:8" x14ac:dyDescent="0.2">
      <c r="D206" s="5"/>
      <c r="E206" s="5"/>
      <c r="F206" s="5"/>
      <c r="G206" s="5"/>
      <c r="H206" s="5"/>
    </row>
    <row r="207" spans="4:8" x14ac:dyDescent="0.2">
      <c r="D207" s="5"/>
      <c r="E207" s="5"/>
      <c r="F207" s="5"/>
      <c r="G207" s="5"/>
      <c r="H207" s="5"/>
    </row>
    <row r="208" spans="4:8" x14ac:dyDescent="0.2">
      <c r="D208" s="5"/>
      <c r="E208" s="5"/>
      <c r="F208" s="5"/>
      <c r="G208" s="5"/>
      <c r="H208" s="5"/>
    </row>
    <row r="209" spans="4:8" x14ac:dyDescent="0.2">
      <c r="D209" s="5"/>
      <c r="E209" s="5"/>
      <c r="F209" s="5"/>
      <c r="G209" s="5"/>
      <c r="H209" s="5"/>
    </row>
    <row r="210" spans="4:8" x14ac:dyDescent="0.2">
      <c r="D210" s="5"/>
      <c r="E210" s="5"/>
      <c r="F210" s="5"/>
      <c r="G210" s="5"/>
      <c r="H210" s="5"/>
    </row>
    <row r="211" spans="4:8" x14ac:dyDescent="0.2">
      <c r="D211" s="5"/>
      <c r="E211" s="5"/>
      <c r="F211" s="5"/>
      <c r="G211" s="5"/>
      <c r="H211" s="5"/>
    </row>
    <row r="212" spans="4:8" x14ac:dyDescent="0.2">
      <c r="D212" s="5"/>
      <c r="E212" s="5"/>
      <c r="F212" s="5"/>
      <c r="G212" s="5"/>
      <c r="H212" s="5"/>
    </row>
    <row r="213" spans="4:8" x14ac:dyDescent="0.2">
      <c r="D213" s="5"/>
      <c r="E213" s="5"/>
      <c r="F213" s="5"/>
      <c r="G213" s="5"/>
      <c r="H213" s="5"/>
    </row>
    <row r="214" spans="4:8" x14ac:dyDescent="0.2">
      <c r="D214" s="5"/>
      <c r="E214" s="5"/>
      <c r="F214" s="5"/>
      <c r="G214" s="5"/>
      <c r="H214" s="5"/>
    </row>
    <row r="215" spans="4:8" x14ac:dyDescent="0.2">
      <c r="D215" s="5"/>
      <c r="E215" s="5"/>
      <c r="F215" s="5"/>
      <c r="G215" s="5"/>
      <c r="H215" s="5"/>
    </row>
    <row r="216" spans="4:8" x14ac:dyDescent="0.2">
      <c r="D216" s="5"/>
      <c r="E216" s="5"/>
      <c r="F216" s="5"/>
      <c r="G216" s="5"/>
      <c r="H216" s="5"/>
    </row>
    <row r="217" spans="4:8" x14ac:dyDescent="0.2">
      <c r="D217" s="5"/>
      <c r="E217" s="5"/>
      <c r="F217" s="5"/>
      <c r="G217" s="5"/>
      <c r="H217" s="5"/>
    </row>
    <row r="218" spans="4:8" x14ac:dyDescent="0.2">
      <c r="D218" s="5"/>
      <c r="E218" s="5"/>
      <c r="F218" s="5"/>
      <c r="G218" s="5"/>
      <c r="H218" s="5"/>
    </row>
    <row r="219" spans="4:8" x14ac:dyDescent="0.2">
      <c r="D219" s="5"/>
      <c r="E219" s="5"/>
      <c r="F219" s="5"/>
      <c r="G219" s="5"/>
      <c r="H219" s="5"/>
    </row>
    <row r="220" spans="4:8" x14ac:dyDescent="0.2">
      <c r="D220" s="5"/>
      <c r="E220" s="5"/>
      <c r="F220" s="5"/>
      <c r="G220" s="5"/>
      <c r="H220" s="5"/>
    </row>
    <row r="221" spans="4:8" x14ac:dyDescent="0.2">
      <c r="D221" s="5"/>
      <c r="E221" s="5"/>
      <c r="F221" s="5"/>
      <c r="G221" s="5"/>
      <c r="H221" s="5"/>
    </row>
    <row r="222" spans="4:8" x14ac:dyDescent="0.2">
      <c r="D222" s="5"/>
      <c r="E222" s="5"/>
      <c r="F222" s="5"/>
      <c r="G222" s="5"/>
      <c r="H222" s="5"/>
    </row>
    <row r="223" spans="4:8" x14ac:dyDescent="0.2">
      <c r="D223" s="5"/>
      <c r="E223" s="5"/>
      <c r="F223" s="5"/>
      <c r="G223" s="5"/>
      <c r="H223" s="5"/>
    </row>
    <row r="224" spans="4:8" x14ac:dyDescent="0.2">
      <c r="D224" s="5"/>
      <c r="E224" s="5"/>
      <c r="F224" s="5"/>
      <c r="G224" s="5"/>
      <c r="H224" s="5"/>
    </row>
    <row r="225" spans="4:8" x14ac:dyDescent="0.2">
      <c r="D225" s="5"/>
      <c r="E225" s="5"/>
      <c r="F225" s="5"/>
      <c r="G225" s="5"/>
      <c r="H225" s="5"/>
    </row>
    <row r="226" spans="4:8" x14ac:dyDescent="0.2">
      <c r="D226" s="5"/>
      <c r="E226" s="5"/>
      <c r="F226" s="5"/>
      <c r="G226" s="5"/>
      <c r="H226" s="5"/>
    </row>
    <row r="227" spans="4:8" x14ac:dyDescent="0.2">
      <c r="D227" s="5"/>
      <c r="E227" s="5"/>
      <c r="F227" s="5"/>
      <c r="G227" s="5"/>
      <c r="H227" s="5"/>
    </row>
    <row r="228" spans="4:8" x14ac:dyDescent="0.2">
      <c r="D228" s="5"/>
      <c r="E228" s="5"/>
      <c r="F228" s="5"/>
      <c r="G228" s="5"/>
      <c r="H228" s="5"/>
    </row>
    <row r="229" spans="4:8" x14ac:dyDescent="0.2">
      <c r="D229" s="5"/>
      <c r="E229" s="5"/>
      <c r="F229" s="5"/>
      <c r="G229" s="5"/>
      <c r="H229" s="5"/>
    </row>
    <row r="230" spans="4:8" x14ac:dyDescent="0.2">
      <c r="D230" s="5"/>
      <c r="E230" s="5"/>
      <c r="F230" s="5"/>
      <c r="G230" s="5"/>
      <c r="H230" s="5"/>
    </row>
    <row r="231" spans="4:8" x14ac:dyDescent="0.2">
      <c r="D231" s="5"/>
      <c r="E231" s="5"/>
      <c r="F231" s="5"/>
      <c r="G231" s="5"/>
      <c r="H231" s="5"/>
    </row>
    <row r="232" spans="4:8" x14ac:dyDescent="0.2">
      <c r="D232" s="5"/>
      <c r="E232" s="5"/>
      <c r="F232" s="5"/>
      <c r="G232" s="5"/>
      <c r="H232" s="5"/>
    </row>
    <row r="233" spans="4:8" x14ac:dyDescent="0.2">
      <c r="D233" s="5"/>
      <c r="E233" s="5"/>
      <c r="F233" s="5"/>
      <c r="G233" s="5"/>
      <c r="H233" s="5"/>
    </row>
    <row r="234" spans="4:8" x14ac:dyDescent="0.2">
      <c r="D234" s="5"/>
      <c r="E234" s="5"/>
      <c r="F234" s="5"/>
      <c r="G234" s="5"/>
      <c r="H234" s="5"/>
    </row>
    <row r="235" spans="4:8" x14ac:dyDescent="0.2">
      <c r="D235" s="5"/>
      <c r="E235" s="5"/>
      <c r="F235" s="5"/>
      <c r="G235" s="5"/>
      <c r="H235" s="5"/>
    </row>
    <row r="236" spans="4:8" x14ac:dyDescent="0.2">
      <c r="D236" s="5"/>
      <c r="E236" s="5"/>
      <c r="F236" s="5"/>
      <c r="G236" s="5"/>
      <c r="H236" s="5"/>
    </row>
    <row r="237" spans="4:8" x14ac:dyDescent="0.2">
      <c r="D237" s="5"/>
      <c r="E237" s="5"/>
      <c r="F237" s="5"/>
      <c r="G237" s="5"/>
      <c r="H237" s="5"/>
    </row>
    <row r="238" spans="4:8" x14ac:dyDescent="0.2">
      <c r="D238" s="5"/>
      <c r="E238" s="5"/>
      <c r="F238" s="5"/>
      <c r="G238" s="5"/>
      <c r="H238" s="5"/>
    </row>
    <row r="239" spans="4:8" x14ac:dyDescent="0.2">
      <c r="D239" s="5"/>
      <c r="E239" s="5"/>
      <c r="F239" s="5"/>
      <c r="G239" s="5"/>
      <c r="H239" s="5"/>
    </row>
    <row r="240" spans="4:8" x14ac:dyDescent="0.2">
      <c r="D240" s="5"/>
      <c r="E240" s="5"/>
      <c r="F240" s="5"/>
      <c r="G240" s="5"/>
      <c r="H240" s="5"/>
    </row>
    <row r="241" spans="4:8" x14ac:dyDescent="0.2">
      <c r="D241" s="5"/>
      <c r="E241" s="5"/>
      <c r="F241" s="5"/>
      <c r="G241" s="5"/>
      <c r="H241" s="5"/>
    </row>
    <row r="242" spans="4:8" x14ac:dyDescent="0.2">
      <c r="D242" s="5"/>
      <c r="E242" s="5"/>
      <c r="F242" s="5"/>
      <c r="G242" s="5"/>
      <c r="H242" s="5"/>
    </row>
    <row r="243" spans="4:8" x14ac:dyDescent="0.2">
      <c r="D243" s="5"/>
      <c r="E243" s="5"/>
      <c r="F243" s="5"/>
      <c r="G243" s="5"/>
      <c r="H243" s="5"/>
    </row>
    <row r="244" spans="4:8" x14ac:dyDescent="0.2">
      <c r="D244" s="5"/>
      <c r="E244" s="5"/>
      <c r="F244" s="5"/>
      <c r="G244" s="5"/>
      <c r="H244" s="5"/>
    </row>
    <row r="245" spans="4:8" x14ac:dyDescent="0.2">
      <c r="D245" s="5"/>
      <c r="E245" s="5"/>
      <c r="F245" s="5"/>
      <c r="G245" s="5"/>
      <c r="H245" s="5"/>
    </row>
    <row r="246" spans="4:8" x14ac:dyDescent="0.2">
      <c r="D246" s="5"/>
      <c r="E246" s="5"/>
      <c r="F246" s="5"/>
      <c r="G246" s="5"/>
      <c r="H246" s="5"/>
    </row>
    <row r="247" spans="4:8" x14ac:dyDescent="0.2">
      <c r="D247" s="5"/>
      <c r="E247" s="5"/>
      <c r="F247" s="5"/>
      <c r="G247" s="5"/>
      <c r="H247" s="5"/>
    </row>
    <row r="248" spans="4:8" x14ac:dyDescent="0.2">
      <c r="D248" s="5"/>
      <c r="E248" s="5"/>
      <c r="F248" s="5"/>
      <c r="G248" s="5"/>
      <c r="H248" s="5"/>
    </row>
    <row r="249" spans="4:8" x14ac:dyDescent="0.2">
      <c r="D249" s="5"/>
      <c r="E249" s="5"/>
      <c r="F249" s="5"/>
      <c r="G249" s="5"/>
      <c r="H249" s="5"/>
    </row>
    <row r="250" spans="4:8" x14ac:dyDescent="0.2">
      <c r="D250" s="5"/>
      <c r="E250" s="5"/>
      <c r="F250" s="5"/>
      <c r="G250" s="5"/>
      <c r="H250" s="5"/>
    </row>
    <row r="251" spans="4:8" x14ac:dyDescent="0.2">
      <c r="D251" s="5"/>
      <c r="E251" s="5"/>
      <c r="F251" s="5"/>
      <c r="G251" s="5"/>
      <c r="H251" s="5"/>
    </row>
    <row r="252" spans="4:8" x14ac:dyDescent="0.2">
      <c r="D252" s="5"/>
      <c r="E252" s="5"/>
      <c r="F252" s="5"/>
      <c r="G252" s="5"/>
      <c r="H252" s="5"/>
    </row>
    <row r="253" spans="4:8" x14ac:dyDescent="0.2">
      <c r="D253" s="5"/>
      <c r="E253" s="5"/>
      <c r="F253" s="5"/>
      <c r="G253" s="5"/>
      <c r="H253" s="5"/>
    </row>
    <row r="254" spans="4:8" x14ac:dyDescent="0.2">
      <c r="D254" s="5"/>
      <c r="E254" s="5"/>
      <c r="F254" s="5"/>
      <c r="G254" s="5"/>
      <c r="H254" s="5"/>
    </row>
    <row r="255" spans="4:8" x14ac:dyDescent="0.2">
      <c r="D255" s="5"/>
      <c r="E255" s="5"/>
      <c r="F255" s="5"/>
      <c r="G255" s="5"/>
      <c r="H255" s="5"/>
    </row>
    <row r="256" spans="4:8" x14ac:dyDescent="0.2">
      <c r="D256" s="5"/>
      <c r="E256" s="5"/>
      <c r="F256" s="5"/>
      <c r="G256" s="5"/>
      <c r="H256" s="5"/>
    </row>
    <row r="257" spans="4:8" x14ac:dyDescent="0.2">
      <c r="D257" s="5"/>
      <c r="E257" s="5"/>
      <c r="F257" s="5"/>
      <c r="G257" s="5"/>
      <c r="H257" s="5"/>
    </row>
    <row r="258" spans="4:8" x14ac:dyDescent="0.2">
      <c r="D258" s="5"/>
      <c r="E258" s="5"/>
      <c r="F258" s="5"/>
      <c r="G258" s="5"/>
      <c r="H258" s="5"/>
    </row>
    <row r="259" spans="4:8" x14ac:dyDescent="0.2">
      <c r="D259" s="5"/>
      <c r="E259" s="5"/>
      <c r="F259" s="5"/>
      <c r="G259" s="5"/>
      <c r="H259" s="5"/>
    </row>
    <row r="260" spans="4:8" x14ac:dyDescent="0.2">
      <c r="D260" s="5"/>
      <c r="E260" s="5"/>
      <c r="F260" s="5"/>
      <c r="G260" s="5"/>
      <c r="H260" s="5"/>
    </row>
    <row r="261" spans="4:8" x14ac:dyDescent="0.2">
      <c r="D261" s="5"/>
      <c r="E261" s="5"/>
      <c r="F261" s="5"/>
      <c r="G261" s="5"/>
      <c r="H261" s="5"/>
    </row>
    <row r="262" spans="4:8" x14ac:dyDescent="0.2">
      <c r="D262" s="5"/>
      <c r="E262" s="5"/>
      <c r="F262" s="5"/>
      <c r="G262" s="5"/>
      <c r="H262" s="5"/>
    </row>
    <row r="263" spans="4:8" x14ac:dyDescent="0.2">
      <c r="D263" s="5"/>
      <c r="E263" s="5"/>
      <c r="F263" s="5"/>
      <c r="G263" s="5"/>
      <c r="H263" s="5"/>
    </row>
    <row r="264" spans="4:8" x14ac:dyDescent="0.2">
      <c r="D264" s="5"/>
      <c r="E264" s="5"/>
      <c r="F264" s="5"/>
      <c r="G264" s="5"/>
      <c r="H264" s="5"/>
    </row>
    <row r="265" spans="4:8" x14ac:dyDescent="0.2">
      <c r="D265" s="5"/>
      <c r="E265" s="5"/>
      <c r="F265" s="5"/>
      <c r="G265" s="5"/>
      <c r="H265" s="5"/>
    </row>
    <row r="266" spans="4:8" x14ac:dyDescent="0.2">
      <c r="D266" s="5"/>
      <c r="E266" s="5"/>
      <c r="F266" s="5"/>
      <c r="G266" s="5"/>
      <c r="H266" s="5"/>
    </row>
    <row r="267" spans="4:8" x14ac:dyDescent="0.2">
      <c r="D267" s="5"/>
      <c r="E267" s="5"/>
      <c r="F267" s="5"/>
      <c r="G267" s="5"/>
      <c r="H267" s="5"/>
    </row>
    <row r="268" spans="4:8" x14ac:dyDescent="0.2">
      <c r="D268" s="5"/>
      <c r="E268" s="5"/>
      <c r="F268" s="5"/>
      <c r="G268" s="5"/>
      <c r="H268" s="5"/>
    </row>
    <row r="269" spans="4:8" x14ac:dyDescent="0.2">
      <c r="D269" s="5"/>
      <c r="E269" s="5"/>
      <c r="F269" s="5"/>
      <c r="G269" s="5"/>
      <c r="H269" s="5"/>
    </row>
    <row r="270" spans="4:8" x14ac:dyDescent="0.2">
      <c r="D270" s="5"/>
      <c r="E270" s="5"/>
      <c r="F270" s="5"/>
      <c r="G270" s="5"/>
      <c r="H270" s="5"/>
    </row>
    <row r="271" spans="4:8" x14ac:dyDescent="0.2">
      <c r="D271" s="5"/>
      <c r="E271" s="5"/>
      <c r="F271" s="5"/>
      <c r="G271" s="5"/>
      <c r="H271" s="5"/>
    </row>
    <row r="272" spans="4:8" x14ac:dyDescent="0.2">
      <c r="D272" s="5"/>
      <c r="E272" s="5"/>
      <c r="F272" s="5"/>
      <c r="G272" s="5"/>
      <c r="H272" s="5"/>
    </row>
    <row r="273" spans="4:8" x14ac:dyDescent="0.2">
      <c r="D273" s="5"/>
      <c r="E273" s="5"/>
      <c r="F273" s="5"/>
      <c r="G273" s="5"/>
      <c r="H273" s="5"/>
    </row>
    <row r="274" spans="4:8" x14ac:dyDescent="0.2">
      <c r="D274" s="5"/>
      <c r="E274" s="5"/>
      <c r="F274" s="5"/>
      <c r="G274" s="5"/>
      <c r="H274" s="5"/>
    </row>
    <row r="275" spans="4:8" x14ac:dyDescent="0.2">
      <c r="D275" s="5"/>
      <c r="E275" s="5"/>
      <c r="F275" s="5"/>
      <c r="G275" s="5"/>
      <c r="H275" s="5"/>
    </row>
    <row r="276" spans="4:8" x14ac:dyDescent="0.2">
      <c r="D276" s="5"/>
      <c r="E276" s="5"/>
      <c r="F276" s="5"/>
      <c r="G276" s="5"/>
      <c r="H276" s="5"/>
    </row>
    <row r="277" spans="4:8" x14ac:dyDescent="0.2">
      <c r="D277" s="5"/>
      <c r="E277" s="5"/>
      <c r="F277" s="5"/>
      <c r="G277" s="5"/>
      <c r="H277" s="5"/>
    </row>
    <row r="278" spans="4:8" x14ac:dyDescent="0.2">
      <c r="D278" s="5"/>
      <c r="E278" s="5"/>
      <c r="F278" s="5"/>
      <c r="G278" s="5"/>
      <c r="H278" s="5"/>
    </row>
    <row r="279" spans="4:8" x14ac:dyDescent="0.2">
      <c r="D279" s="5"/>
      <c r="E279" s="5"/>
      <c r="F279" s="5"/>
      <c r="G279" s="5"/>
      <c r="H279" s="5"/>
    </row>
    <row r="280" spans="4:8" x14ac:dyDescent="0.2">
      <c r="D280" s="5"/>
      <c r="E280" s="5"/>
      <c r="F280" s="5"/>
      <c r="G280" s="5"/>
      <c r="H280" s="5"/>
    </row>
    <row r="281" spans="4:8" x14ac:dyDescent="0.2">
      <c r="D281" s="5"/>
      <c r="E281" s="5"/>
      <c r="F281" s="5"/>
      <c r="G281" s="5"/>
      <c r="H281" s="5"/>
    </row>
    <row r="282" spans="4:8" x14ac:dyDescent="0.2">
      <c r="D282" s="5"/>
      <c r="E282" s="5"/>
      <c r="F282" s="5"/>
      <c r="G282" s="5"/>
      <c r="H282" s="5"/>
    </row>
    <row r="283" spans="4:8" x14ac:dyDescent="0.2">
      <c r="D283" s="5"/>
      <c r="E283" s="5"/>
      <c r="F283" s="5"/>
      <c r="G283" s="5"/>
      <c r="H283" s="5"/>
    </row>
    <row r="284" spans="4:8" x14ac:dyDescent="0.2">
      <c r="D284" s="5"/>
      <c r="E284" s="5"/>
      <c r="F284" s="5"/>
      <c r="G284" s="5"/>
      <c r="H284" s="5"/>
    </row>
    <row r="285" spans="4:8" x14ac:dyDescent="0.2">
      <c r="D285" s="5"/>
      <c r="E285" s="5"/>
      <c r="F285" s="5"/>
      <c r="G285" s="5"/>
      <c r="H285" s="5"/>
    </row>
    <row r="286" spans="4:8" x14ac:dyDescent="0.2">
      <c r="D286" s="5"/>
      <c r="E286" s="5"/>
      <c r="F286" s="5"/>
      <c r="G286" s="5"/>
      <c r="H286" s="5"/>
    </row>
    <row r="287" spans="4:8" x14ac:dyDescent="0.2">
      <c r="D287" s="5"/>
      <c r="E287" s="5"/>
      <c r="F287" s="5"/>
      <c r="G287" s="5"/>
      <c r="H287" s="5"/>
    </row>
    <row r="288" spans="4:8" x14ac:dyDescent="0.2">
      <c r="D288" s="5"/>
      <c r="E288" s="5"/>
      <c r="F288" s="5"/>
      <c r="G288" s="5"/>
      <c r="H288" s="5"/>
    </row>
    <row r="289" spans="4:8" x14ac:dyDescent="0.2">
      <c r="D289" s="5"/>
      <c r="E289" s="5"/>
      <c r="F289" s="5"/>
      <c r="G289" s="5"/>
      <c r="H289" s="5"/>
    </row>
    <row r="290" spans="4:8" x14ac:dyDescent="0.2">
      <c r="D290" s="5"/>
      <c r="E290" s="5"/>
      <c r="F290" s="5"/>
      <c r="G290" s="5"/>
      <c r="H290" s="5"/>
    </row>
    <row r="291" spans="4:8" x14ac:dyDescent="0.2">
      <c r="D291" s="5"/>
      <c r="E291" s="5"/>
      <c r="F291" s="5"/>
      <c r="G291" s="5"/>
      <c r="H291" s="5"/>
    </row>
    <row r="292" spans="4:8" x14ac:dyDescent="0.2">
      <c r="D292" s="5"/>
      <c r="E292" s="5"/>
      <c r="F292" s="5"/>
      <c r="G292" s="5"/>
      <c r="H292" s="5"/>
    </row>
    <row r="293" spans="4:8" x14ac:dyDescent="0.2">
      <c r="D293" s="5"/>
      <c r="E293" s="5"/>
      <c r="F293" s="5"/>
      <c r="G293" s="5"/>
      <c r="H293" s="5"/>
    </row>
    <row r="294" spans="4:8" x14ac:dyDescent="0.2">
      <c r="D294" s="5"/>
      <c r="E294" s="5"/>
      <c r="F294" s="5"/>
      <c r="G294" s="5"/>
      <c r="H294" s="5"/>
    </row>
    <row r="295" spans="4:8" x14ac:dyDescent="0.2">
      <c r="D295" s="5"/>
      <c r="E295" s="5"/>
      <c r="F295" s="5"/>
      <c r="G295" s="5"/>
      <c r="H295" s="5"/>
    </row>
    <row r="296" spans="4:8" x14ac:dyDescent="0.2">
      <c r="D296" s="5"/>
      <c r="E296" s="5"/>
      <c r="F296" s="5"/>
      <c r="G296" s="5"/>
      <c r="H296" s="5"/>
    </row>
    <row r="297" spans="4:8" x14ac:dyDescent="0.2">
      <c r="D297" s="5"/>
      <c r="E297" s="5"/>
      <c r="F297" s="5"/>
      <c r="G297" s="5"/>
      <c r="H297" s="5"/>
    </row>
    <row r="298" spans="4:8" x14ac:dyDescent="0.2">
      <c r="D298" s="5"/>
      <c r="E298" s="5"/>
      <c r="F298" s="5"/>
      <c r="G298" s="5"/>
      <c r="H298" s="5"/>
    </row>
    <row r="299" spans="4:8" x14ac:dyDescent="0.2">
      <c r="D299" s="5"/>
      <c r="E299" s="5"/>
      <c r="F299" s="5"/>
      <c r="G299" s="5"/>
      <c r="H299" s="5"/>
    </row>
    <row r="300" spans="4:8" x14ac:dyDescent="0.2">
      <c r="D300" s="5"/>
      <c r="E300" s="5"/>
      <c r="F300" s="5"/>
      <c r="G300" s="5"/>
      <c r="H300" s="5"/>
    </row>
    <row r="301" spans="4:8" x14ac:dyDescent="0.2">
      <c r="D301" s="5"/>
      <c r="E301" s="5"/>
      <c r="F301" s="5"/>
      <c r="G301" s="5"/>
      <c r="H301" s="5"/>
    </row>
    <row r="302" spans="4:8" x14ac:dyDescent="0.2">
      <c r="D302" s="5"/>
      <c r="E302" s="5"/>
      <c r="F302" s="5"/>
      <c r="G302" s="5"/>
      <c r="H302" s="5"/>
    </row>
    <row r="303" spans="4:8" x14ac:dyDescent="0.2">
      <c r="D303" s="5"/>
      <c r="E303" s="5"/>
      <c r="F303" s="5"/>
      <c r="G303" s="5"/>
      <c r="H303" s="5"/>
    </row>
    <row r="304" spans="4:8" x14ac:dyDescent="0.2">
      <c r="D304" s="5"/>
      <c r="E304" s="5"/>
      <c r="F304" s="5"/>
      <c r="G304" s="5"/>
      <c r="H304" s="5"/>
    </row>
    <row r="305" spans="4:8" x14ac:dyDescent="0.2">
      <c r="D305" s="5"/>
      <c r="E305" s="5"/>
      <c r="F305" s="5"/>
      <c r="G305" s="5"/>
      <c r="H305" s="5"/>
    </row>
    <row r="306" spans="4:8" x14ac:dyDescent="0.2">
      <c r="D306" s="5"/>
      <c r="E306" s="5"/>
      <c r="F306" s="5"/>
      <c r="G306" s="5"/>
      <c r="H306" s="5"/>
    </row>
    <row r="307" spans="4:8" x14ac:dyDescent="0.2">
      <c r="D307" s="5"/>
      <c r="E307" s="5"/>
      <c r="F307" s="5"/>
      <c r="G307" s="5"/>
      <c r="H307" s="5"/>
    </row>
    <row r="308" spans="4:8" x14ac:dyDescent="0.2">
      <c r="D308" s="5"/>
      <c r="E308" s="5"/>
      <c r="F308" s="5"/>
      <c r="G308" s="5"/>
      <c r="H308" s="5"/>
    </row>
    <row r="309" spans="4:8" x14ac:dyDescent="0.2">
      <c r="D309" s="5"/>
      <c r="E309" s="5"/>
      <c r="F309" s="5"/>
      <c r="G309" s="5"/>
      <c r="H309" s="5"/>
    </row>
    <row r="310" spans="4:8" x14ac:dyDescent="0.2">
      <c r="D310" s="5"/>
      <c r="E310" s="5"/>
      <c r="F310" s="5"/>
      <c r="G310" s="5"/>
      <c r="H310" s="5"/>
    </row>
    <row r="311" spans="4:8" x14ac:dyDescent="0.2">
      <c r="D311" s="5"/>
      <c r="E311" s="5"/>
      <c r="F311" s="5"/>
      <c r="G311" s="5"/>
      <c r="H311" s="5"/>
    </row>
    <row r="312" spans="4:8" x14ac:dyDescent="0.2">
      <c r="D312" s="5"/>
      <c r="E312" s="5"/>
      <c r="F312" s="5"/>
      <c r="G312" s="5"/>
      <c r="H312" s="5"/>
    </row>
    <row r="313" spans="4:8" x14ac:dyDescent="0.2">
      <c r="D313" s="5"/>
      <c r="E313" s="5"/>
      <c r="F313" s="5"/>
      <c r="G313" s="5"/>
      <c r="H313" s="5"/>
    </row>
    <row r="314" spans="4:8" x14ac:dyDescent="0.2">
      <c r="D314" s="5"/>
      <c r="E314" s="5"/>
      <c r="F314" s="5"/>
      <c r="G314" s="5"/>
      <c r="H314" s="5"/>
    </row>
    <row r="315" spans="4:8" x14ac:dyDescent="0.2">
      <c r="D315" s="5"/>
      <c r="E315" s="5"/>
      <c r="F315" s="5"/>
      <c r="G315" s="5"/>
      <c r="H315" s="5"/>
    </row>
    <row r="316" spans="4:8" x14ac:dyDescent="0.2">
      <c r="D316" s="5"/>
      <c r="E316" s="5"/>
      <c r="F316" s="5"/>
      <c r="G316" s="5"/>
      <c r="H316" s="5"/>
    </row>
    <row r="317" spans="4:8" x14ac:dyDescent="0.2">
      <c r="D317" s="5"/>
      <c r="E317" s="5"/>
      <c r="F317" s="5"/>
      <c r="G317" s="5"/>
      <c r="H317" s="5"/>
    </row>
    <row r="318" spans="4:8" x14ac:dyDescent="0.2">
      <c r="D318" s="5"/>
      <c r="E318" s="5"/>
      <c r="F318" s="5"/>
      <c r="G318" s="5"/>
      <c r="H318" s="5"/>
    </row>
    <row r="319" spans="4:8" x14ac:dyDescent="0.2">
      <c r="D319" s="5"/>
      <c r="E319" s="5"/>
      <c r="F319" s="5"/>
      <c r="G319" s="5"/>
      <c r="H319" s="5"/>
    </row>
    <row r="320" spans="4:8" x14ac:dyDescent="0.2">
      <c r="D320" s="5"/>
      <c r="E320" s="5"/>
      <c r="F320" s="5"/>
      <c r="G320" s="5"/>
      <c r="H320" s="5"/>
    </row>
    <row r="321" spans="4:8" x14ac:dyDescent="0.2">
      <c r="D321" s="5"/>
      <c r="E321" s="5"/>
      <c r="F321" s="5"/>
      <c r="G321" s="5"/>
      <c r="H321" s="5"/>
    </row>
    <row r="322" spans="4:8" x14ac:dyDescent="0.2">
      <c r="D322" s="5"/>
      <c r="E322" s="5"/>
      <c r="F322" s="5"/>
      <c r="G322" s="5"/>
      <c r="H322" s="5"/>
    </row>
    <row r="323" spans="4:8" x14ac:dyDescent="0.2">
      <c r="D323" s="5"/>
      <c r="E323" s="5"/>
      <c r="F323" s="5"/>
      <c r="G323" s="5"/>
      <c r="H323" s="5"/>
    </row>
    <row r="324" spans="4:8" x14ac:dyDescent="0.2">
      <c r="D324" s="5"/>
      <c r="E324" s="5"/>
      <c r="F324" s="5"/>
      <c r="G324" s="5"/>
      <c r="H324" s="5"/>
    </row>
    <row r="325" spans="4:8" x14ac:dyDescent="0.2">
      <c r="D325" s="5"/>
      <c r="E325" s="5"/>
      <c r="F325" s="5"/>
      <c r="G325" s="5"/>
      <c r="H325" s="5"/>
    </row>
    <row r="326" spans="4:8" x14ac:dyDescent="0.2">
      <c r="D326" s="5"/>
      <c r="E326" s="5"/>
      <c r="F326" s="5"/>
      <c r="G326" s="5"/>
      <c r="H326" s="5"/>
    </row>
    <row r="327" spans="4:8" x14ac:dyDescent="0.2">
      <c r="D327" s="5"/>
      <c r="E327" s="5"/>
      <c r="F327" s="5"/>
      <c r="G327" s="5"/>
      <c r="H327" s="5"/>
    </row>
    <row r="328" spans="4:8" x14ac:dyDescent="0.2">
      <c r="D328" s="5"/>
      <c r="E328" s="5"/>
      <c r="F328" s="5"/>
      <c r="G328" s="5"/>
      <c r="H328" s="5"/>
    </row>
    <row r="329" spans="4:8" x14ac:dyDescent="0.2">
      <c r="D329" s="5"/>
      <c r="E329" s="5"/>
      <c r="F329" s="5"/>
      <c r="G329" s="5"/>
      <c r="H329" s="5"/>
    </row>
    <row r="330" spans="4:8" x14ac:dyDescent="0.2">
      <c r="D330" s="5"/>
      <c r="E330" s="5"/>
      <c r="F330" s="5"/>
      <c r="G330" s="5"/>
      <c r="H330" s="5"/>
    </row>
    <row r="331" spans="4:8" x14ac:dyDescent="0.2">
      <c r="D331" s="5"/>
      <c r="E331" s="5"/>
      <c r="F331" s="5"/>
      <c r="G331" s="5"/>
      <c r="H331" s="5"/>
    </row>
    <row r="332" spans="4:8" x14ac:dyDescent="0.2">
      <c r="D332" s="5"/>
      <c r="E332" s="5"/>
      <c r="F332" s="5"/>
      <c r="G332" s="5"/>
      <c r="H332" s="5"/>
    </row>
    <row r="333" spans="4:8" x14ac:dyDescent="0.2">
      <c r="D333" s="5"/>
      <c r="E333" s="5"/>
      <c r="F333" s="5"/>
      <c r="G333" s="5"/>
      <c r="H333" s="5"/>
    </row>
    <row r="334" spans="4:8" x14ac:dyDescent="0.2">
      <c r="D334" s="5"/>
      <c r="E334" s="5"/>
      <c r="F334" s="5"/>
      <c r="G334" s="5"/>
      <c r="H334" s="5"/>
    </row>
    <row r="335" spans="4:8" x14ac:dyDescent="0.2">
      <c r="D335" s="5"/>
      <c r="E335" s="5"/>
      <c r="F335" s="5"/>
      <c r="G335" s="5"/>
      <c r="H335" s="5"/>
    </row>
    <row r="336" spans="4:8" x14ac:dyDescent="0.2">
      <c r="D336" s="5"/>
      <c r="E336" s="5"/>
      <c r="F336" s="5"/>
      <c r="G336" s="5"/>
      <c r="H336" s="5"/>
    </row>
    <row r="337" spans="4:8" x14ac:dyDescent="0.2">
      <c r="D337" s="5"/>
      <c r="E337" s="5"/>
      <c r="F337" s="5"/>
      <c r="G337" s="5"/>
      <c r="H337" s="5"/>
    </row>
    <row r="338" spans="4:8" x14ac:dyDescent="0.2">
      <c r="D338" s="5"/>
      <c r="E338" s="5"/>
      <c r="F338" s="5"/>
      <c r="G338" s="5"/>
      <c r="H338" s="5"/>
    </row>
    <row r="339" spans="4:8" x14ac:dyDescent="0.2">
      <c r="D339" s="5"/>
      <c r="E339" s="5"/>
      <c r="F339" s="5"/>
      <c r="G339" s="5"/>
      <c r="H339" s="5"/>
    </row>
    <row r="340" spans="4:8" x14ac:dyDescent="0.2">
      <c r="D340" s="5"/>
      <c r="E340" s="5"/>
      <c r="F340" s="5"/>
      <c r="G340" s="5"/>
      <c r="H340" s="5"/>
    </row>
    <row r="341" spans="4:8" x14ac:dyDescent="0.2">
      <c r="D341" s="5"/>
      <c r="E341" s="5"/>
      <c r="F341" s="5"/>
      <c r="G341" s="5"/>
      <c r="H341" s="5"/>
    </row>
    <row r="342" spans="4:8" x14ac:dyDescent="0.2">
      <c r="D342" s="5"/>
      <c r="E342" s="5"/>
      <c r="F342" s="5"/>
      <c r="G342" s="5"/>
      <c r="H342" s="5"/>
    </row>
    <row r="343" spans="4:8" x14ac:dyDescent="0.2">
      <c r="D343" s="5"/>
      <c r="E343" s="5"/>
      <c r="F343" s="5"/>
      <c r="G343" s="5"/>
      <c r="H343" s="5"/>
    </row>
    <row r="344" spans="4:8" x14ac:dyDescent="0.2">
      <c r="D344" s="5"/>
      <c r="E344" s="5"/>
      <c r="F344" s="5"/>
      <c r="G344" s="5"/>
      <c r="H344" s="5"/>
    </row>
    <row r="345" spans="4:8" x14ac:dyDescent="0.2">
      <c r="D345" s="5"/>
      <c r="E345" s="5"/>
      <c r="F345" s="5"/>
      <c r="G345" s="5"/>
      <c r="H345" s="5"/>
    </row>
    <row r="346" spans="4:8" x14ac:dyDescent="0.2">
      <c r="D346" s="5"/>
      <c r="E346" s="5"/>
      <c r="F346" s="5"/>
      <c r="G346" s="5"/>
      <c r="H346" s="5"/>
    </row>
    <row r="347" spans="4:8" x14ac:dyDescent="0.2">
      <c r="D347" s="5"/>
      <c r="E347" s="5"/>
      <c r="F347" s="5"/>
      <c r="G347" s="5"/>
      <c r="H347" s="5"/>
    </row>
    <row r="348" spans="4:8" x14ac:dyDescent="0.2">
      <c r="D348" s="5"/>
      <c r="E348" s="5"/>
      <c r="F348" s="5"/>
      <c r="G348" s="5"/>
      <c r="H348" s="5"/>
    </row>
    <row r="349" spans="4:8" x14ac:dyDescent="0.2">
      <c r="D349" s="5"/>
      <c r="E349" s="5"/>
      <c r="F349" s="5"/>
      <c r="G349" s="5"/>
      <c r="H349" s="5"/>
    </row>
    <row r="350" spans="4:8" x14ac:dyDescent="0.2">
      <c r="D350" s="5"/>
      <c r="E350" s="5"/>
      <c r="F350" s="5"/>
      <c r="G350" s="5"/>
      <c r="H350" s="5"/>
    </row>
    <row r="351" spans="4:8" x14ac:dyDescent="0.2">
      <c r="D351" s="5"/>
      <c r="E351" s="5"/>
      <c r="F351" s="5"/>
      <c r="G351" s="5"/>
      <c r="H351" s="5"/>
    </row>
    <row r="352" spans="4:8" x14ac:dyDescent="0.2">
      <c r="D352" s="5"/>
      <c r="E352" s="5"/>
      <c r="F352" s="5"/>
      <c r="G352" s="5"/>
      <c r="H352" s="5"/>
    </row>
    <row r="353" spans="4:8" x14ac:dyDescent="0.2">
      <c r="D353" s="5"/>
      <c r="E353" s="5"/>
      <c r="F353" s="5"/>
      <c r="G353" s="5"/>
      <c r="H353" s="5"/>
    </row>
    <row r="354" spans="4:8" x14ac:dyDescent="0.2">
      <c r="D354" s="5"/>
      <c r="E354" s="5"/>
      <c r="F354" s="5"/>
      <c r="G354" s="5"/>
      <c r="H354" s="5"/>
    </row>
    <row r="355" spans="4:8" x14ac:dyDescent="0.2">
      <c r="D355" s="5"/>
      <c r="E355" s="5"/>
      <c r="F355" s="5"/>
      <c r="G355" s="5"/>
      <c r="H355" s="5"/>
    </row>
    <row r="356" spans="4:8" x14ac:dyDescent="0.2">
      <c r="D356" s="5"/>
      <c r="E356" s="5"/>
      <c r="F356" s="5"/>
      <c r="G356" s="5"/>
      <c r="H356" s="5"/>
    </row>
    <row r="357" spans="4:8" x14ac:dyDescent="0.2">
      <c r="D357" s="5"/>
      <c r="E357" s="5"/>
      <c r="F357" s="5"/>
      <c r="G357" s="5"/>
      <c r="H357" s="5"/>
    </row>
    <row r="358" spans="4:8" x14ac:dyDescent="0.2">
      <c r="D358" s="5"/>
      <c r="E358" s="5"/>
      <c r="F358" s="5"/>
      <c r="G358" s="5"/>
      <c r="H358" s="5"/>
    </row>
    <row r="359" spans="4:8" x14ac:dyDescent="0.2">
      <c r="D359" s="5"/>
      <c r="E359" s="5"/>
      <c r="F359" s="5"/>
      <c r="G359" s="5"/>
      <c r="H359" s="5"/>
    </row>
    <row r="360" spans="4:8" x14ac:dyDescent="0.2">
      <c r="D360" s="5"/>
      <c r="E360" s="5"/>
      <c r="F360" s="5"/>
      <c r="G360" s="5"/>
      <c r="H360" s="5"/>
    </row>
    <row r="361" spans="4:8" x14ac:dyDescent="0.2">
      <c r="D361" s="5"/>
      <c r="E361" s="5"/>
      <c r="F361" s="5"/>
      <c r="G361" s="5"/>
      <c r="H361" s="5"/>
    </row>
    <row r="362" spans="4:8" x14ac:dyDescent="0.2">
      <c r="D362" s="5"/>
      <c r="E362" s="5"/>
      <c r="F362" s="5"/>
      <c r="G362" s="5"/>
      <c r="H362" s="5"/>
    </row>
    <row r="363" spans="4:8" x14ac:dyDescent="0.2">
      <c r="D363" s="5"/>
      <c r="E363" s="5"/>
      <c r="F363" s="5"/>
      <c r="G363" s="5"/>
      <c r="H363" s="5"/>
    </row>
    <row r="364" spans="4:8" x14ac:dyDescent="0.2">
      <c r="D364" s="5"/>
      <c r="E364" s="5"/>
      <c r="F364" s="5"/>
      <c r="G364" s="5"/>
      <c r="H364" s="5"/>
    </row>
    <row r="365" spans="4:8" x14ac:dyDescent="0.2">
      <c r="D365" s="5"/>
      <c r="E365" s="5"/>
      <c r="F365" s="5"/>
      <c r="G365" s="5"/>
      <c r="H365" s="5"/>
    </row>
    <row r="366" spans="4:8" x14ac:dyDescent="0.2">
      <c r="D366" s="5"/>
      <c r="E366" s="5"/>
      <c r="F366" s="5"/>
      <c r="G366" s="5"/>
      <c r="H366" s="5"/>
    </row>
  </sheetData>
  <mergeCells count="20">
    <mergeCell ref="D5:E5"/>
    <mergeCell ref="A8:C8"/>
    <mergeCell ref="B9:C9"/>
    <mergeCell ref="B10:C10"/>
    <mergeCell ref="A89:C89"/>
    <mergeCell ref="A93:C93"/>
    <mergeCell ref="A95:C95"/>
    <mergeCell ref="A91:C91"/>
    <mergeCell ref="J6:J7"/>
    <mergeCell ref="B28:C28"/>
    <mergeCell ref="B29:C29"/>
    <mergeCell ref="B79:C79"/>
    <mergeCell ref="B87:C87"/>
    <mergeCell ref="B11:C11"/>
    <mergeCell ref="B16:C16"/>
    <mergeCell ref="B21:C21"/>
    <mergeCell ref="B26:C26"/>
    <mergeCell ref="B27:C27"/>
    <mergeCell ref="I38:I78"/>
    <mergeCell ref="I30:I33"/>
  </mergeCells>
  <pageMargins left="0.70866141732283472" right="0.70866141732283472" top="0.78740157480314965" bottom="0.78740157480314965" header="0.31496062992125984" footer="0.31496062992125984"/>
  <pageSetup paperSize="8" scale="75" orientation="portrait" r:id="rId1"/>
  <headerFooter>
    <oddFooter>&amp;L&amp;F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6"/>
  <sheetViews>
    <sheetView workbookViewId="0">
      <selection activeCell="L11" sqref="L11"/>
    </sheetView>
  </sheetViews>
  <sheetFormatPr baseColWidth="10" defaultRowHeight="12.75" x14ac:dyDescent="0.2"/>
  <cols>
    <col min="1" max="1" width="3" customWidth="1"/>
    <col min="2" max="2" width="6" customWidth="1"/>
    <col min="3" max="3" width="31.140625" customWidth="1"/>
    <col min="4" max="7" width="6.28515625" customWidth="1"/>
    <col min="8" max="8" width="7.7109375" customWidth="1"/>
    <col min="9" max="9" width="41.85546875" customWidth="1"/>
    <col min="10" max="10" width="46.28515625" customWidth="1"/>
  </cols>
  <sheetData>
    <row r="1" spans="1:10" ht="15.75" x14ac:dyDescent="0.25">
      <c r="A1" s="1" t="s">
        <v>0</v>
      </c>
    </row>
    <row r="2" spans="1:10" ht="18" x14ac:dyDescent="0.25">
      <c r="A2" s="2" t="s">
        <v>1</v>
      </c>
    </row>
    <row r="3" spans="1:10" ht="15.75" x14ac:dyDescent="0.25">
      <c r="A3" s="1" t="s">
        <v>311</v>
      </c>
    </row>
    <row r="5" spans="1:10" x14ac:dyDescent="0.2">
      <c r="A5" s="51" t="s">
        <v>2</v>
      </c>
      <c r="B5" s="51" t="s">
        <v>3</v>
      </c>
      <c r="C5" s="33" t="s">
        <v>4</v>
      </c>
      <c r="D5" s="210" t="s">
        <v>9</v>
      </c>
      <c r="E5" s="211"/>
      <c r="F5" s="74" t="s">
        <v>5</v>
      </c>
      <c r="G5" s="49" t="s">
        <v>6</v>
      </c>
      <c r="H5" s="83" t="s">
        <v>86</v>
      </c>
      <c r="I5" s="33" t="s">
        <v>71</v>
      </c>
      <c r="J5" s="128" t="s">
        <v>72</v>
      </c>
    </row>
    <row r="6" spans="1:10" ht="12.75" customHeight="1" x14ac:dyDescent="0.2">
      <c r="A6" s="52"/>
      <c r="B6" s="53"/>
      <c r="C6" s="54"/>
      <c r="D6" s="66" t="s">
        <v>5</v>
      </c>
      <c r="E6" s="49" t="s">
        <v>6</v>
      </c>
      <c r="F6" s="45"/>
      <c r="G6" s="77"/>
      <c r="H6" s="11"/>
      <c r="I6" s="84"/>
      <c r="J6" s="227" t="s">
        <v>147</v>
      </c>
    </row>
    <row r="7" spans="1:10" x14ac:dyDescent="0.2">
      <c r="A7" s="52"/>
      <c r="B7" s="53"/>
      <c r="C7" s="54"/>
      <c r="D7" s="90"/>
      <c r="E7" s="91"/>
      <c r="F7" s="45"/>
      <c r="G7" s="77"/>
      <c r="H7" s="11"/>
      <c r="I7" s="84"/>
      <c r="J7" s="228"/>
    </row>
    <row r="8" spans="1:10" ht="15" x14ac:dyDescent="0.25">
      <c r="A8" s="213" t="s">
        <v>312</v>
      </c>
      <c r="B8" s="214"/>
      <c r="C8" s="215"/>
      <c r="D8" s="41"/>
      <c r="E8" s="71"/>
      <c r="F8" s="41"/>
      <c r="G8" s="71"/>
      <c r="H8" s="5"/>
      <c r="I8" s="84"/>
      <c r="J8" s="122"/>
    </row>
    <row r="9" spans="1:10" x14ac:dyDescent="0.2">
      <c r="A9" s="130">
        <v>0</v>
      </c>
      <c r="B9" s="203" t="s">
        <v>149</v>
      </c>
      <c r="C9" s="203"/>
      <c r="D9" s="92"/>
      <c r="E9" s="93"/>
      <c r="F9" s="92"/>
      <c r="G9" s="171">
        <v>20</v>
      </c>
      <c r="H9" s="69">
        <f>SUM(D9:G9)</f>
        <v>20</v>
      </c>
      <c r="I9" s="84"/>
      <c r="J9" s="84" t="s">
        <v>6</v>
      </c>
    </row>
    <row r="10" spans="1:10" x14ac:dyDescent="0.2">
      <c r="A10" s="130">
        <v>1</v>
      </c>
      <c r="B10" s="203" t="s">
        <v>313</v>
      </c>
      <c r="C10" s="203"/>
      <c r="D10" s="92"/>
      <c r="E10" s="93"/>
      <c r="F10" s="92"/>
      <c r="G10" s="171">
        <v>10</v>
      </c>
      <c r="H10" s="69">
        <f t="shared" ref="H10:H27" si="0">SUM(D10:G10)</f>
        <v>10</v>
      </c>
      <c r="I10" s="84"/>
      <c r="J10" s="84" t="s">
        <v>6</v>
      </c>
    </row>
    <row r="11" spans="1:10" ht="38.25" x14ac:dyDescent="0.2">
      <c r="A11" s="155">
        <v>2</v>
      </c>
      <c r="B11" s="222" t="s">
        <v>173</v>
      </c>
      <c r="C11" s="223"/>
      <c r="D11" s="156"/>
      <c r="E11" s="157"/>
      <c r="F11" s="156"/>
      <c r="G11" s="172">
        <v>20</v>
      </c>
      <c r="H11" s="158">
        <f t="shared" si="0"/>
        <v>20</v>
      </c>
      <c r="I11" s="169" t="s">
        <v>327</v>
      </c>
      <c r="J11" s="169" t="s">
        <v>335</v>
      </c>
    </row>
    <row r="12" spans="1:10" x14ac:dyDescent="0.2">
      <c r="A12" s="130">
        <v>3</v>
      </c>
      <c r="B12" s="224" t="s">
        <v>151</v>
      </c>
      <c r="C12" s="225"/>
      <c r="D12" s="92"/>
      <c r="E12" s="93"/>
      <c r="F12" s="92"/>
      <c r="G12" s="93"/>
      <c r="H12" s="94">
        <f t="shared" si="0"/>
        <v>0</v>
      </c>
      <c r="I12" s="84" t="s">
        <v>152</v>
      </c>
      <c r="J12" s="84"/>
    </row>
    <row r="13" spans="1:10" x14ac:dyDescent="0.2">
      <c r="A13" s="130">
        <v>4</v>
      </c>
      <c r="B13" s="203" t="s">
        <v>154</v>
      </c>
      <c r="C13" s="203"/>
      <c r="D13" s="92"/>
      <c r="E13" s="93"/>
      <c r="F13" s="92"/>
      <c r="G13" s="171">
        <v>130</v>
      </c>
      <c r="H13" s="69">
        <f t="shared" si="0"/>
        <v>130</v>
      </c>
      <c r="I13" s="166" t="s">
        <v>319</v>
      </c>
      <c r="J13" s="154" t="s">
        <v>6</v>
      </c>
    </row>
    <row r="14" spans="1:10" x14ac:dyDescent="0.2">
      <c r="A14" s="130">
        <v>5</v>
      </c>
      <c r="B14" s="203" t="s">
        <v>315</v>
      </c>
      <c r="C14" s="203"/>
      <c r="D14" s="93"/>
      <c r="E14" s="93"/>
      <c r="F14" s="92"/>
      <c r="G14" s="171">
        <v>40</v>
      </c>
      <c r="H14" s="69">
        <f t="shared" si="0"/>
        <v>40</v>
      </c>
      <c r="I14" s="84" t="s">
        <v>314</v>
      </c>
      <c r="J14" s="84" t="s">
        <v>6</v>
      </c>
    </row>
    <row r="15" spans="1:10" x14ac:dyDescent="0.2">
      <c r="A15" s="130">
        <v>6</v>
      </c>
      <c r="B15" s="203" t="s">
        <v>26</v>
      </c>
      <c r="C15" s="203"/>
      <c r="D15" s="93"/>
      <c r="E15" s="93"/>
      <c r="F15" s="92"/>
      <c r="G15" s="171">
        <v>160</v>
      </c>
      <c r="H15" s="69">
        <f t="shared" si="0"/>
        <v>160</v>
      </c>
      <c r="I15" s="201" t="s">
        <v>336</v>
      </c>
      <c r="J15" s="84" t="s">
        <v>6</v>
      </c>
    </row>
    <row r="16" spans="1:10" x14ac:dyDescent="0.2">
      <c r="A16" s="130">
        <v>7</v>
      </c>
      <c r="B16" s="203" t="s">
        <v>161</v>
      </c>
      <c r="C16" s="203"/>
      <c r="D16" s="92"/>
      <c r="E16" s="93"/>
      <c r="F16" s="92"/>
      <c r="G16" s="93"/>
      <c r="H16" s="94">
        <f t="shared" si="0"/>
        <v>0</v>
      </c>
      <c r="I16" s="84" t="s">
        <v>162</v>
      </c>
      <c r="J16" s="84"/>
    </row>
    <row r="17" spans="1:10" x14ac:dyDescent="0.2">
      <c r="A17" s="130">
        <v>8</v>
      </c>
      <c r="B17" s="203" t="s">
        <v>164</v>
      </c>
      <c r="C17" s="203"/>
      <c r="D17" s="92"/>
      <c r="E17" s="93"/>
      <c r="F17" s="92"/>
      <c r="G17" s="171">
        <v>45</v>
      </c>
      <c r="H17" s="69">
        <f t="shared" si="0"/>
        <v>45</v>
      </c>
      <c r="I17" s="84"/>
      <c r="J17" s="88" t="s">
        <v>6</v>
      </c>
    </row>
    <row r="18" spans="1:10" x14ac:dyDescent="0.2">
      <c r="A18" s="130">
        <v>9</v>
      </c>
      <c r="B18" s="203" t="s">
        <v>166</v>
      </c>
      <c r="C18" s="203"/>
      <c r="D18" s="92"/>
      <c r="E18" s="93"/>
      <c r="F18" s="92"/>
      <c r="G18" s="93"/>
      <c r="H18" s="94">
        <f t="shared" si="0"/>
        <v>0</v>
      </c>
      <c r="I18" s="84" t="s">
        <v>167</v>
      </c>
      <c r="J18" s="84"/>
    </row>
    <row r="19" spans="1:10" x14ac:dyDescent="0.2">
      <c r="A19" s="130">
        <v>10</v>
      </c>
      <c r="B19" s="128" t="s">
        <v>316</v>
      </c>
      <c r="C19" s="128"/>
      <c r="D19" s="106"/>
      <c r="E19" s="106"/>
      <c r="F19" s="92"/>
      <c r="G19" s="171">
        <v>10</v>
      </c>
      <c r="H19" s="69">
        <f t="shared" si="0"/>
        <v>10</v>
      </c>
      <c r="I19" s="84"/>
      <c r="J19" s="120"/>
    </row>
    <row r="20" spans="1:10" ht="131.25" customHeight="1" x14ac:dyDescent="0.2">
      <c r="A20" s="52"/>
      <c r="B20" s="105"/>
      <c r="C20" s="137" t="s">
        <v>317</v>
      </c>
      <c r="D20" s="138"/>
      <c r="E20" s="138"/>
      <c r="F20" s="139"/>
      <c r="G20" s="173">
        <v>400</v>
      </c>
      <c r="H20" s="153">
        <f t="shared" si="0"/>
        <v>400</v>
      </c>
      <c r="I20" s="131" t="s">
        <v>333</v>
      </c>
      <c r="J20" s="159" t="s">
        <v>334</v>
      </c>
    </row>
    <row r="21" spans="1:10" x14ac:dyDescent="0.2">
      <c r="A21" s="33">
        <v>11</v>
      </c>
      <c r="B21" s="140" t="s">
        <v>207</v>
      </c>
      <c r="C21" s="140"/>
      <c r="D21" s="93"/>
      <c r="E21" s="93"/>
      <c r="F21" s="93"/>
      <c r="G21" s="93"/>
      <c r="H21" s="94">
        <f t="shared" si="0"/>
        <v>0</v>
      </c>
      <c r="I21" s="84" t="s">
        <v>320</v>
      </c>
      <c r="J21" s="84"/>
    </row>
    <row r="22" spans="1:10" x14ac:dyDescent="0.2">
      <c r="A22" s="33">
        <v>12</v>
      </c>
      <c r="B22" s="226" t="s">
        <v>209</v>
      </c>
      <c r="C22" s="226"/>
      <c r="D22" s="93"/>
      <c r="E22" s="93"/>
      <c r="F22" s="93"/>
      <c r="G22" s="93"/>
      <c r="H22" s="94">
        <f t="shared" si="0"/>
        <v>0</v>
      </c>
      <c r="I22" s="84" t="s">
        <v>292</v>
      </c>
      <c r="J22" s="84"/>
    </row>
    <row r="23" spans="1:10" x14ac:dyDescent="0.2">
      <c r="A23" s="33">
        <v>13</v>
      </c>
      <c r="B23" s="226" t="s">
        <v>293</v>
      </c>
      <c r="C23" s="226"/>
      <c r="D23" s="93"/>
      <c r="E23" s="93"/>
      <c r="F23" s="93"/>
      <c r="G23" s="93"/>
      <c r="H23" s="94">
        <f t="shared" si="0"/>
        <v>0</v>
      </c>
      <c r="I23" s="84" t="s">
        <v>294</v>
      </c>
      <c r="J23" s="84"/>
    </row>
    <row r="24" spans="1:10" x14ac:dyDescent="0.2">
      <c r="A24" s="33">
        <v>14</v>
      </c>
      <c r="B24" s="226" t="s">
        <v>296</v>
      </c>
      <c r="C24" s="226"/>
      <c r="D24" s="93"/>
      <c r="E24" s="93"/>
      <c r="F24" s="93"/>
      <c r="G24" s="93"/>
      <c r="H24" s="94">
        <f t="shared" si="0"/>
        <v>0</v>
      </c>
      <c r="I24" s="84" t="s">
        <v>294</v>
      </c>
      <c r="J24" s="84"/>
    </row>
    <row r="25" spans="1:10" x14ac:dyDescent="0.2">
      <c r="A25" s="33">
        <v>15</v>
      </c>
      <c r="B25" s="226" t="s">
        <v>297</v>
      </c>
      <c r="C25" s="226"/>
      <c r="D25" s="93"/>
      <c r="E25" s="93"/>
      <c r="F25" s="93"/>
      <c r="G25" s="93"/>
      <c r="H25" s="94">
        <f t="shared" si="0"/>
        <v>0</v>
      </c>
      <c r="I25" s="84" t="s">
        <v>294</v>
      </c>
      <c r="J25" s="84"/>
    </row>
    <row r="26" spans="1:10" x14ac:dyDescent="0.2">
      <c r="A26" s="33">
        <v>16</v>
      </c>
      <c r="B26" s="206" t="s">
        <v>318</v>
      </c>
      <c r="C26" s="206"/>
      <c r="D26" s="126"/>
      <c r="E26" s="126"/>
      <c r="F26" s="152"/>
      <c r="G26" s="174">
        <v>50</v>
      </c>
      <c r="H26" s="69">
        <f t="shared" si="0"/>
        <v>50</v>
      </c>
      <c r="I26" s="129" t="s">
        <v>176</v>
      </c>
      <c r="J26" s="84" t="s">
        <v>6</v>
      </c>
    </row>
    <row r="27" spans="1:10" x14ac:dyDescent="0.2">
      <c r="A27" s="19"/>
      <c r="B27" s="206" t="s">
        <v>144</v>
      </c>
      <c r="C27" s="206"/>
      <c r="D27" s="94"/>
      <c r="E27" s="104"/>
      <c r="F27" s="94">
        <f>F9+F10+F11+F12+F13+F14+F15+F16+F17+F18+F19+F20+F21+F22+F23+F24+F25+F26</f>
        <v>0</v>
      </c>
      <c r="G27" s="47">
        <f>G9+G10+G11+G12+G13+G14+G15+G16+G17+G18+G19+G20+G21+G22+G23+G24+G25+G26</f>
        <v>885</v>
      </c>
      <c r="H27" s="69">
        <f t="shared" si="0"/>
        <v>885</v>
      </c>
      <c r="I27" s="129"/>
      <c r="J27" s="84"/>
    </row>
    <row r="28" spans="1:10" x14ac:dyDescent="0.2">
      <c r="A28" s="55"/>
      <c r="B28" s="64"/>
      <c r="C28" s="65"/>
      <c r="D28" s="94"/>
      <c r="E28" s="104"/>
      <c r="F28" s="38"/>
      <c r="G28" s="73"/>
      <c r="H28" s="5"/>
      <c r="I28" s="129"/>
      <c r="J28" s="84"/>
    </row>
    <row r="29" spans="1:10" x14ac:dyDescent="0.2">
      <c r="A29" s="203" t="s">
        <v>107</v>
      </c>
      <c r="B29" s="203"/>
      <c r="C29" s="203"/>
      <c r="D29" s="144">
        <f>0.1*0.8*$H27</f>
        <v>70.800000000000011</v>
      </c>
      <c r="E29" s="147">
        <f>0.1*0.2*$H27</f>
        <v>17.700000000000003</v>
      </c>
      <c r="F29" s="125"/>
      <c r="G29" s="126"/>
      <c r="H29" s="94">
        <f>SUM(D28:E28)</f>
        <v>0</v>
      </c>
      <c r="I29" s="129"/>
      <c r="J29" s="84" t="s">
        <v>308</v>
      </c>
    </row>
    <row r="30" spans="1:10" x14ac:dyDescent="0.2">
      <c r="A30" s="55"/>
      <c r="B30" s="64"/>
      <c r="C30" s="65"/>
      <c r="D30" s="102"/>
      <c r="E30" s="103"/>
      <c r="F30" s="5"/>
      <c r="G30" s="73"/>
      <c r="H30" s="5"/>
      <c r="I30" s="129"/>
      <c r="J30" s="84"/>
    </row>
    <row r="31" spans="1:10" x14ac:dyDescent="0.2">
      <c r="A31" s="203" t="s">
        <v>145</v>
      </c>
      <c r="B31" s="203"/>
      <c r="C31" s="203"/>
      <c r="D31" s="145">
        <f>D29+D27</f>
        <v>70.800000000000011</v>
      </c>
      <c r="E31" s="47">
        <f t="shared" ref="E31:G31" si="1">E29+E27</f>
        <v>17.700000000000003</v>
      </c>
      <c r="F31" s="104">
        <f t="shared" si="1"/>
        <v>0</v>
      </c>
      <c r="G31" s="47">
        <f t="shared" si="1"/>
        <v>885</v>
      </c>
      <c r="H31" s="69">
        <f t="shared" ref="H31" si="2">H27+H29</f>
        <v>885</v>
      </c>
      <c r="I31" s="86"/>
      <c r="J31" s="89"/>
    </row>
    <row r="32" spans="1:10" x14ac:dyDescent="0.2">
      <c r="B32" s="9"/>
      <c r="D32" s="102"/>
      <c r="E32" s="102"/>
      <c r="F32" s="5"/>
      <c r="G32" s="5"/>
      <c r="H32" s="5"/>
    </row>
    <row r="33" spans="1:10" x14ac:dyDescent="0.2">
      <c r="A33" s="204" t="s">
        <v>137</v>
      </c>
      <c r="B33" s="204"/>
      <c r="C33" s="204"/>
      <c r="D33" s="141">
        <v>99.5</v>
      </c>
      <c r="E33" s="151">
        <v>99.5</v>
      </c>
      <c r="F33" s="108">
        <v>80</v>
      </c>
      <c r="G33" s="113">
        <v>80</v>
      </c>
      <c r="H33" s="110"/>
      <c r="I33" s="110"/>
      <c r="J33" s="56"/>
    </row>
    <row r="34" spans="1:10" x14ac:dyDescent="0.2">
      <c r="B34" s="9"/>
      <c r="D34" s="102"/>
      <c r="E34" s="102"/>
      <c r="F34" s="5"/>
      <c r="G34" s="5"/>
      <c r="H34" s="5"/>
      <c r="I34" s="111"/>
      <c r="J34" s="111"/>
    </row>
    <row r="35" spans="1:10" x14ac:dyDescent="0.2">
      <c r="A35" s="203" t="s">
        <v>300</v>
      </c>
      <c r="B35" s="203"/>
      <c r="C35" s="203"/>
      <c r="D35" s="143">
        <f>D33*D31</f>
        <v>7044.6000000000013</v>
      </c>
      <c r="E35" s="142">
        <f t="shared" ref="E35:G35" si="3">E33*E31</f>
        <v>1761.1500000000003</v>
      </c>
      <c r="F35" s="143">
        <f t="shared" si="3"/>
        <v>0</v>
      </c>
      <c r="G35" s="142">
        <f t="shared" si="3"/>
        <v>70800</v>
      </c>
      <c r="H35" s="114">
        <f>SUM(D35:G35)</f>
        <v>79605.75</v>
      </c>
      <c r="I35" s="112"/>
      <c r="J35" s="112"/>
    </row>
    <row r="36" spans="1:10" x14ac:dyDescent="0.2">
      <c r="D36" s="5"/>
      <c r="E36" s="5"/>
      <c r="F36" s="5"/>
      <c r="G36" s="5"/>
      <c r="H36" s="5"/>
    </row>
    <row r="37" spans="1:10" x14ac:dyDescent="0.2">
      <c r="D37" s="5"/>
      <c r="E37" s="5"/>
      <c r="F37" s="5"/>
      <c r="G37" s="5"/>
      <c r="H37" s="5"/>
    </row>
    <row r="38" spans="1:10" x14ac:dyDescent="0.2">
      <c r="D38" s="5"/>
      <c r="E38" s="5"/>
      <c r="F38" s="5"/>
      <c r="G38" s="5"/>
      <c r="H38" s="5"/>
    </row>
    <row r="39" spans="1:10" x14ac:dyDescent="0.2">
      <c r="D39" s="5"/>
      <c r="E39" s="5"/>
      <c r="F39" s="5"/>
      <c r="G39" s="5"/>
      <c r="H39" s="5"/>
    </row>
    <row r="40" spans="1:10" x14ac:dyDescent="0.2">
      <c r="D40" s="5"/>
      <c r="E40" s="5"/>
      <c r="F40" s="5"/>
      <c r="G40" s="5"/>
      <c r="H40" s="5"/>
    </row>
    <row r="41" spans="1:10" x14ac:dyDescent="0.2">
      <c r="D41" s="5"/>
      <c r="E41" s="5"/>
      <c r="F41" s="5"/>
      <c r="G41" s="5"/>
      <c r="H41" s="5"/>
    </row>
    <row r="42" spans="1:10" x14ac:dyDescent="0.2">
      <c r="D42" s="5"/>
      <c r="E42" s="5"/>
      <c r="F42" s="5"/>
      <c r="G42" s="5"/>
      <c r="H42" s="5"/>
    </row>
    <row r="43" spans="1:10" x14ac:dyDescent="0.2">
      <c r="D43" s="5"/>
      <c r="E43" s="5"/>
      <c r="F43" s="5"/>
      <c r="G43" s="5"/>
      <c r="H43" s="5"/>
    </row>
    <row r="44" spans="1:10" x14ac:dyDescent="0.2">
      <c r="D44" s="5"/>
      <c r="E44" s="5"/>
      <c r="F44" s="5"/>
      <c r="G44" s="5"/>
      <c r="H44" s="5"/>
    </row>
    <row r="45" spans="1:10" x14ac:dyDescent="0.2">
      <c r="D45" s="5"/>
      <c r="E45" s="5"/>
      <c r="F45" s="5"/>
      <c r="G45" s="5"/>
      <c r="H45" s="5"/>
    </row>
    <row r="46" spans="1:10" x14ac:dyDescent="0.2">
      <c r="D46" s="5"/>
      <c r="E46" s="5"/>
      <c r="F46" s="5"/>
      <c r="G46" s="5"/>
      <c r="H46" s="5"/>
    </row>
    <row r="47" spans="1:10" x14ac:dyDescent="0.2">
      <c r="D47" s="5"/>
      <c r="E47" s="5"/>
      <c r="F47" s="5"/>
      <c r="G47" s="5"/>
      <c r="H47" s="5"/>
    </row>
    <row r="48" spans="1:10" x14ac:dyDescent="0.2">
      <c r="D48" s="5"/>
      <c r="E48" s="5"/>
      <c r="F48" s="5"/>
      <c r="G48" s="5"/>
      <c r="H48" s="5"/>
    </row>
    <row r="49" spans="4:8" x14ac:dyDescent="0.2">
      <c r="D49" s="5"/>
      <c r="E49" s="5"/>
      <c r="F49" s="5"/>
      <c r="G49" s="5"/>
      <c r="H49" s="5"/>
    </row>
    <row r="50" spans="4:8" x14ac:dyDescent="0.2">
      <c r="D50" s="5"/>
      <c r="E50" s="5"/>
      <c r="F50" s="5"/>
      <c r="G50" s="5"/>
      <c r="H50" s="5"/>
    </row>
    <row r="51" spans="4:8" x14ac:dyDescent="0.2">
      <c r="D51" s="5"/>
      <c r="E51" s="5"/>
      <c r="F51" s="5"/>
      <c r="G51" s="5"/>
      <c r="H51" s="5"/>
    </row>
    <row r="52" spans="4:8" x14ac:dyDescent="0.2">
      <c r="D52" s="5"/>
      <c r="E52" s="5"/>
      <c r="F52" s="5"/>
      <c r="G52" s="5"/>
      <c r="H52" s="5"/>
    </row>
    <row r="53" spans="4:8" x14ac:dyDescent="0.2">
      <c r="D53" s="5"/>
      <c r="E53" s="5"/>
      <c r="F53" s="5"/>
      <c r="G53" s="5"/>
      <c r="H53" s="5"/>
    </row>
    <row r="54" spans="4:8" x14ac:dyDescent="0.2">
      <c r="D54" s="5"/>
      <c r="E54" s="5"/>
      <c r="F54" s="5"/>
      <c r="G54" s="5"/>
      <c r="H54" s="5"/>
    </row>
    <row r="55" spans="4:8" x14ac:dyDescent="0.2">
      <c r="D55" s="5"/>
      <c r="E55" s="5"/>
      <c r="F55" s="5"/>
      <c r="G55" s="5"/>
      <c r="H55" s="5"/>
    </row>
    <row r="56" spans="4:8" x14ac:dyDescent="0.2">
      <c r="D56" s="5"/>
      <c r="E56" s="5"/>
      <c r="F56" s="5"/>
      <c r="G56" s="5"/>
      <c r="H56" s="5"/>
    </row>
    <row r="57" spans="4:8" x14ac:dyDescent="0.2">
      <c r="D57" s="5"/>
      <c r="E57" s="5"/>
      <c r="F57" s="5"/>
      <c r="G57" s="5"/>
      <c r="H57" s="5"/>
    </row>
    <row r="58" spans="4:8" x14ac:dyDescent="0.2">
      <c r="D58" s="5"/>
      <c r="E58" s="5"/>
      <c r="F58" s="5"/>
      <c r="G58" s="5"/>
      <c r="H58" s="5"/>
    </row>
    <row r="59" spans="4:8" x14ac:dyDescent="0.2">
      <c r="D59" s="5"/>
      <c r="E59" s="5"/>
      <c r="F59" s="5"/>
      <c r="G59" s="5"/>
      <c r="H59" s="5"/>
    </row>
    <row r="60" spans="4:8" x14ac:dyDescent="0.2">
      <c r="D60" s="5"/>
      <c r="E60" s="5"/>
      <c r="F60" s="5"/>
      <c r="G60" s="5"/>
      <c r="H60" s="5"/>
    </row>
    <row r="61" spans="4:8" x14ac:dyDescent="0.2">
      <c r="D61" s="5"/>
      <c r="E61" s="5"/>
      <c r="F61" s="5"/>
      <c r="G61" s="5"/>
      <c r="H61" s="5"/>
    </row>
    <row r="62" spans="4:8" x14ac:dyDescent="0.2">
      <c r="D62" s="5"/>
      <c r="E62" s="5"/>
      <c r="F62" s="5"/>
      <c r="G62" s="5"/>
      <c r="H62" s="5"/>
    </row>
    <row r="63" spans="4:8" x14ac:dyDescent="0.2">
      <c r="D63" s="5"/>
      <c r="E63" s="5"/>
      <c r="F63" s="5"/>
      <c r="G63" s="5"/>
      <c r="H63" s="5"/>
    </row>
    <row r="64" spans="4:8" x14ac:dyDescent="0.2">
      <c r="D64" s="5"/>
      <c r="E64" s="5"/>
      <c r="F64" s="5"/>
      <c r="G64" s="5"/>
      <c r="H64" s="5"/>
    </row>
    <row r="65" spans="4:8" x14ac:dyDescent="0.2">
      <c r="D65" s="5"/>
      <c r="E65" s="5"/>
      <c r="F65" s="5"/>
      <c r="G65" s="5"/>
      <c r="H65" s="5"/>
    </row>
    <row r="66" spans="4:8" x14ac:dyDescent="0.2">
      <c r="D66" s="5"/>
      <c r="E66" s="5"/>
      <c r="F66" s="5"/>
      <c r="G66" s="5"/>
      <c r="H66" s="5"/>
    </row>
    <row r="67" spans="4:8" x14ac:dyDescent="0.2">
      <c r="D67" s="5"/>
      <c r="E67" s="5"/>
      <c r="F67" s="5"/>
      <c r="G67" s="5"/>
      <c r="H67" s="5"/>
    </row>
    <row r="68" spans="4:8" x14ac:dyDescent="0.2">
      <c r="D68" s="5"/>
      <c r="E68" s="5"/>
      <c r="F68" s="5"/>
      <c r="G68" s="5"/>
      <c r="H68" s="5"/>
    </row>
    <row r="69" spans="4:8" x14ac:dyDescent="0.2">
      <c r="D69" s="5"/>
      <c r="E69" s="5"/>
      <c r="F69" s="5"/>
      <c r="G69" s="5"/>
      <c r="H69" s="5"/>
    </row>
    <row r="70" spans="4:8" x14ac:dyDescent="0.2">
      <c r="D70" s="5"/>
      <c r="E70" s="5"/>
      <c r="F70" s="5"/>
      <c r="G70" s="5"/>
      <c r="H70" s="5"/>
    </row>
    <row r="71" spans="4:8" x14ac:dyDescent="0.2">
      <c r="D71" s="5"/>
      <c r="E71" s="5"/>
      <c r="F71" s="5"/>
      <c r="G71" s="5"/>
      <c r="H71" s="5"/>
    </row>
    <row r="72" spans="4:8" x14ac:dyDescent="0.2">
      <c r="D72" s="5"/>
      <c r="E72" s="5"/>
      <c r="F72" s="5"/>
      <c r="G72" s="5"/>
      <c r="H72" s="5"/>
    </row>
    <row r="73" spans="4:8" x14ac:dyDescent="0.2">
      <c r="D73" s="5"/>
      <c r="E73" s="5"/>
      <c r="F73" s="5"/>
      <c r="G73" s="5"/>
      <c r="H73" s="5"/>
    </row>
    <row r="74" spans="4:8" x14ac:dyDescent="0.2">
      <c r="D74" s="5"/>
      <c r="E74" s="5"/>
      <c r="F74" s="5"/>
      <c r="G74" s="5"/>
      <c r="H74" s="5"/>
    </row>
    <row r="75" spans="4:8" x14ac:dyDescent="0.2">
      <c r="D75" s="5"/>
      <c r="E75" s="5"/>
      <c r="F75" s="5"/>
      <c r="G75" s="5"/>
      <c r="H75" s="5"/>
    </row>
    <row r="76" spans="4:8" x14ac:dyDescent="0.2">
      <c r="D76" s="5"/>
      <c r="E76" s="5"/>
      <c r="F76" s="5"/>
      <c r="G76" s="5"/>
      <c r="H76" s="5"/>
    </row>
    <row r="77" spans="4:8" x14ac:dyDescent="0.2">
      <c r="D77" s="5"/>
      <c r="E77" s="5"/>
      <c r="F77" s="5"/>
      <c r="G77" s="5"/>
      <c r="H77" s="5"/>
    </row>
    <row r="78" spans="4:8" x14ac:dyDescent="0.2">
      <c r="D78" s="5"/>
      <c r="E78" s="5"/>
      <c r="F78" s="5"/>
      <c r="G78" s="5"/>
      <c r="H78" s="5"/>
    </row>
    <row r="79" spans="4:8" x14ac:dyDescent="0.2">
      <c r="D79" s="5"/>
      <c r="E79" s="5"/>
      <c r="F79" s="5"/>
      <c r="G79" s="5"/>
      <c r="H79" s="5"/>
    </row>
    <row r="80" spans="4:8" x14ac:dyDescent="0.2">
      <c r="D80" s="5"/>
      <c r="E80" s="5"/>
      <c r="F80" s="5"/>
      <c r="G80" s="5"/>
      <c r="H80" s="5"/>
    </row>
    <row r="81" spans="4:8" x14ac:dyDescent="0.2">
      <c r="D81" s="5"/>
      <c r="E81" s="5"/>
      <c r="F81" s="5"/>
      <c r="G81" s="5"/>
      <c r="H81" s="5"/>
    </row>
    <row r="82" spans="4:8" x14ac:dyDescent="0.2">
      <c r="D82" s="5"/>
      <c r="E82" s="5"/>
      <c r="F82" s="5"/>
      <c r="G82" s="5"/>
      <c r="H82" s="5"/>
    </row>
    <row r="83" spans="4:8" x14ac:dyDescent="0.2">
      <c r="D83" s="5"/>
      <c r="E83" s="5"/>
      <c r="F83" s="5"/>
      <c r="G83" s="5"/>
      <c r="H83" s="5"/>
    </row>
    <row r="84" spans="4:8" x14ac:dyDescent="0.2">
      <c r="D84" s="5"/>
      <c r="E84" s="5"/>
      <c r="F84" s="5"/>
      <c r="G84" s="5"/>
      <c r="H84" s="5"/>
    </row>
    <row r="85" spans="4:8" x14ac:dyDescent="0.2">
      <c r="D85" s="5"/>
      <c r="E85" s="5"/>
      <c r="F85" s="5"/>
      <c r="G85" s="5"/>
      <c r="H85" s="5"/>
    </row>
    <row r="86" spans="4:8" x14ac:dyDescent="0.2">
      <c r="D86" s="5"/>
      <c r="E86" s="5"/>
      <c r="F86" s="5"/>
      <c r="G86" s="5"/>
      <c r="H86" s="5"/>
    </row>
    <row r="87" spans="4:8" x14ac:dyDescent="0.2">
      <c r="D87" s="5"/>
      <c r="E87" s="5"/>
      <c r="F87" s="5"/>
      <c r="G87" s="5"/>
      <c r="H87" s="5"/>
    </row>
    <row r="88" spans="4:8" x14ac:dyDescent="0.2">
      <c r="D88" s="5"/>
      <c r="E88" s="5"/>
      <c r="F88" s="5"/>
      <c r="G88" s="5"/>
      <c r="H88" s="5"/>
    </row>
    <row r="89" spans="4:8" x14ac:dyDescent="0.2">
      <c r="D89" s="5"/>
      <c r="E89" s="5"/>
      <c r="F89" s="5"/>
      <c r="G89" s="5"/>
      <c r="H89" s="5"/>
    </row>
    <row r="90" spans="4:8" x14ac:dyDescent="0.2">
      <c r="D90" s="5"/>
      <c r="E90" s="5"/>
      <c r="F90" s="5"/>
      <c r="G90" s="5"/>
      <c r="H90" s="5"/>
    </row>
    <row r="91" spans="4:8" x14ac:dyDescent="0.2">
      <c r="D91" s="5"/>
      <c r="E91" s="5"/>
      <c r="F91" s="5"/>
      <c r="G91" s="5"/>
      <c r="H91" s="5"/>
    </row>
    <row r="92" spans="4:8" x14ac:dyDescent="0.2">
      <c r="D92" s="5"/>
      <c r="E92" s="5"/>
      <c r="F92" s="5"/>
      <c r="G92" s="5"/>
      <c r="H92" s="5"/>
    </row>
    <row r="93" spans="4:8" x14ac:dyDescent="0.2">
      <c r="D93" s="5"/>
      <c r="E93" s="5"/>
      <c r="F93" s="5"/>
      <c r="G93" s="5"/>
      <c r="H93" s="5"/>
    </row>
    <row r="94" spans="4:8" x14ac:dyDescent="0.2">
      <c r="D94" s="5"/>
      <c r="E94" s="5"/>
      <c r="F94" s="5"/>
      <c r="G94" s="5"/>
      <c r="H94" s="5"/>
    </row>
    <row r="95" spans="4:8" x14ac:dyDescent="0.2">
      <c r="D95" s="5"/>
      <c r="E95" s="5"/>
      <c r="F95" s="5"/>
      <c r="G95" s="5"/>
      <c r="H95" s="5"/>
    </row>
    <row r="96" spans="4:8" x14ac:dyDescent="0.2">
      <c r="D96" s="5"/>
      <c r="E96" s="5"/>
      <c r="F96" s="5"/>
      <c r="G96" s="5"/>
      <c r="H96" s="5"/>
    </row>
    <row r="97" spans="4:8" x14ac:dyDescent="0.2">
      <c r="D97" s="5"/>
      <c r="E97" s="5"/>
      <c r="F97" s="5"/>
      <c r="G97" s="5"/>
      <c r="H97" s="5"/>
    </row>
    <row r="98" spans="4:8" x14ac:dyDescent="0.2">
      <c r="D98" s="5"/>
      <c r="E98" s="5"/>
      <c r="F98" s="5"/>
      <c r="G98" s="5"/>
      <c r="H98" s="5"/>
    </row>
    <row r="99" spans="4:8" x14ac:dyDescent="0.2">
      <c r="D99" s="5"/>
      <c r="E99" s="5"/>
      <c r="F99" s="5"/>
      <c r="G99" s="5"/>
      <c r="H99" s="5"/>
    </row>
    <row r="100" spans="4:8" x14ac:dyDescent="0.2">
      <c r="D100" s="5"/>
      <c r="E100" s="5"/>
      <c r="F100" s="5"/>
      <c r="G100" s="5"/>
      <c r="H100" s="5"/>
    </row>
    <row r="101" spans="4:8" x14ac:dyDescent="0.2">
      <c r="D101" s="5"/>
      <c r="E101" s="5"/>
      <c r="F101" s="5"/>
      <c r="G101" s="5"/>
      <c r="H101" s="5"/>
    </row>
    <row r="102" spans="4:8" x14ac:dyDescent="0.2">
      <c r="D102" s="5"/>
      <c r="E102" s="5"/>
      <c r="F102" s="5"/>
      <c r="G102" s="5"/>
      <c r="H102" s="5"/>
    </row>
    <row r="103" spans="4:8" x14ac:dyDescent="0.2">
      <c r="D103" s="5"/>
      <c r="E103" s="5"/>
      <c r="F103" s="5"/>
      <c r="G103" s="5"/>
      <c r="H103" s="5"/>
    </row>
    <row r="104" spans="4:8" x14ac:dyDescent="0.2">
      <c r="D104" s="5"/>
      <c r="E104" s="5"/>
      <c r="F104" s="5"/>
      <c r="G104" s="5"/>
      <c r="H104" s="5"/>
    </row>
    <row r="105" spans="4:8" x14ac:dyDescent="0.2">
      <c r="D105" s="5"/>
      <c r="E105" s="5"/>
      <c r="F105" s="5"/>
      <c r="G105" s="5"/>
      <c r="H105" s="5"/>
    </row>
    <row r="106" spans="4:8" x14ac:dyDescent="0.2">
      <c r="D106" s="5"/>
      <c r="E106" s="5"/>
      <c r="F106" s="5"/>
      <c r="G106" s="5"/>
      <c r="H106" s="5"/>
    </row>
    <row r="107" spans="4:8" x14ac:dyDescent="0.2">
      <c r="D107" s="5"/>
      <c r="E107" s="5"/>
      <c r="F107" s="5"/>
      <c r="G107" s="5"/>
      <c r="H107" s="5"/>
    </row>
    <row r="108" spans="4:8" x14ac:dyDescent="0.2">
      <c r="D108" s="5"/>
      <c r="E108" s="5"/>
      <c r="F108" s="5"/>
      <c r="G108" s="5"/>
      <c r="H108" s="5"/>
    </row>
    <row r="109" spans="4:8" x14ac:dyDescent="0.2">
      <c r="D109" s="5"/>
      <c r="E109" s="5"/>
      <c r="F109" s="5"/>
      <c r="G109" s="5"/>
      <c r="H109" s="5"/>
    </row>
    <row r="110" spans="4:8" x14ac:dyDescent="0.2">
      <c r="D110" s="5"/>
      <c r="E110" s="5"/>
      <c r="F110" s="5"/>
      <c r="G110" s="5"/>
      <c r="H110" s="5"/>
    </row>
    <row r="111" spans="4:8" x14ac:dyDescent="0.2">
      <c r="D111" s="5"/>
      <c r="E111" s="5"/>
      <c r="F111" s="5"/>
      <c r="G111" s="5"/>
      <c r="H111" s="5"/>
    </row>
    <row r="112" spans="4:8" x14ac:dyDescent="0.2">
      <c r="D112" s="5"/>
      <c r="E112" s="5"/>
      <c r="F112" s="5"/>
      <c r="G112" s="5"/>
      <c r="H112" s="5"/>
    </row>
    <row r="113" spans="4:8" x14ac:dyDescent="0.2">
      <c r="D113" s="5"/>
      <c r="E113" s="5"/>
      <c r="F113" s="5"/>
      <c r="G113" s="5"/>
      <c r="H113" s="5"/>
    </row>
    <row r="114" spans="4:8" x14ac:dyDescent="0.2">
      <c r="D114" s="5"/>
      <c r="E114" s="5"/>
      <c r="F114" s="5"/>
      <c r="G114" s="5"/>
      <c r="H114" s="5"/>
    </row>
    <row r="115" spans="4:8" x14ac:dyDescent="0.2">
      <c r="D115" s="5"/>
      <c r="E115" s="5"/>
      <c r="F115" s="5"/>
      <c r="G115" s="5"/>
      <c r="H115" s="5"/>
    </row>
    <row r="116" spans="4:8" x14ac:dyDescent="0.2">
      <c r="D116" s="5"/>
      <c r="E116" s="5"/>
      <c r="F116" s="5"/>
      <c r="G116" s="5"/>
      <c r="H116" s="5"/>
    </row>
    <row r="117" spans="4:8" x14ac:dyDescent="0.2">
      <c r="D117" s="5"/>
      <c r="E117" s="5"/>
      <c r="F117" s="5"/>
      <c r="G117" s="5"/>
      <c r="H117" s="5"/>
    </row>
    <row r="118" spans="4:8" x14ac:dyDescent="0.2">
      <c r="D118" s="5"/>
      <c r="E118" s="5"/>
      <c r="F118" s="5"/>
      <c r="G118" s="5"/>
      <c r="H118" s="5"/>
    </row>
    <row r="119" spans="4:8" x14ac:dyDescent="0.2">
      <c r="D119" s="5"/>
      <c r="E119" s="5"/>
      <c r="F119" s="5"/>
      <c r="G119" s="5"/>
      <c r="H119" s="5"/>
    </row>
    <row r="120" spans="4:8" x14ac:dyDescent="0.2">
      <c r="D120" s="5"/>
      <c r="E120" s="5"/>
      <c r="F120" s="5"/>
      <c r="G120" s="5"/>
      <c r="H120" s="5"/>
    </row>
    <row r="121" spans="4:8" x14ac:dyDescent="0.2">
      <c r="D121" s="5"/>
      <c r="E121" s="5"/>
      <c r="F121" s="5"/>
      <c r="G121" s="5"/>
      <c r="H121" s="5"/>
    </row>
    <row r="122" spans="4:8" x14ac:dyDescent="0.2">
      <c r="D122" s="5"/>
      <c r="E122" s="5"/>
      <c r="F122" s="5"/>
      <c r="G122" s="5"/>
      <c r="H122" s="5"/>
    </row>
    <row r="123" spans="4:8" x14ac:dyDescent="0.2">
      <c r="D123" s="5"/>
      <c r="E123" s="5"/>
      <c r="F123" s="5"/>
      <c r="G123" s="5"/>
      <c r="H123" s="5"/>
    </row>
    <row r="124" spans="4:8" x14ac:dyDescent="0.2">
      <c r="D124" s="5"/>
      <c r="E124" s="5"/>
      <c r="F124" s="5"/>
      <c r="G124" s="5"/>
      <c r="H124" s="5"/>
    </row>
    <row r="125" spans="4:8" x14ac:dyDescent="0.2">
      <c r="D125" s="5"/>
      <c r="E125" s="5"/>
      <c r="F125" s="5"/>
      <c r="G125" s="5"/>
      <c r="H125" s="5"/>
    </row>
    <row r="126" spans="4:8" x14ac:dyDescent="0.2">
      <c r="D126" s="5"/>
      <c r="E126" s="5"/>
      <c r="F126" s="5"/>
      <c r="G126" s="5"/>
      <c r="H126" s="5"/>
    </row>
    <row r="127" spans="4:8" x14ac:dyDescent="0.2">
      <c r="D127" s="5"/>
      <c r="E127" s="5"/>
      <c r="F127" s="5"/>
      <c r="G127" s="5"/>
      <c r="H127" s="5"/>
    </row>
    <row r="128" spans="4:8" x14ac:dyDescent="0.2">
      <c r="D128" s="5"/>
      <c r="E128" s="5"/>
      <c r="F128" s="5"/>
      <c r="G128" s="5"/>
      <c r="H128" s="5"/>
    </row>
    <row r="129" spans="4:8" x14ac:dyDescent="0.2">
      <c r="D129" s="5"/>
      <c r="E129" s="5"/>
      <c r="F129" s="5"/>
      <c r="G129" s="5"/>
      <c r="H129" s="5"/>
    </row>
    <row r="130" spans="4:8" x14ac:dyDescent="0.2">
      <c r="D130" s="5"/>
      <c r="E130" s="5"/>
      <c r="F130" s="5"/>
      <c r="G130" s="5"/>
      <c r="H130" s="5"/>
    </row>
    <row r="131" spans="4:8" x14ac:dyDescent="0.2">
      <c r="D131" s="5"/>
      <c r="E131" s="5"/>
      <c r="F131" s="5"/>
      <c r="G131" s="5"/>
      <c r="H131" s="5"/>
    </row>
    <row r="132" spans="4:8" x14ac:dyDescent="0.2">
      <c r="D132" s="5"/>
      <c r="E132" s="5"/>
      <c r="F132" s="5"/>
      <c r="G132" s="5"/>
      <c r="H132" s="5"/>
    </row>
    <row r="133" spans="4:8" x14ac:dyDescent="0.2">
      <c r="D133" s="5"/>
      <c r="E133" s="5"/>
      <c r="F133" s="5"/>
      <c r="G133" s="5"/>
      <c r="H133" s="5"/>
    </row>
    <row r="134" spans="4:8" x14ac:dyDescent="0.2">
      <c r="D134" s="5"/>
      <c r="E134" s="5"/>
      <c r="F134" s="5"/>
      <c r="G134" s="5"/>
      <c r="H134" s="5"/>
    </row>
    <row r="135" spans="4:8" x14ac:dyDescent="0.2">
      <c r="D135" s="5"/>
      <c r="E135" s="5"/>
      <c r="F135" s="5"/>
      <c r="G135" s="5"/>
      <c r="H135" s="5"/>
    </row>
    <row r="136" spans="4:8" x14ac:dyDescent="0.2">
      <c r="D136" s="5"/>
      <c r="E136" s="5"/>
      <c r="F136" s="5"/>
      <c r="G136" s="5"/>
      <c r="H136" s="5"/>
    </row>
    <row r="137" spans="4:8" x14ac:dyDescent="0.2">
      <c r="D137" s="5"/>
      <c r="E137" s="5"/>
      <c r="F137" s="5"/>
      <c r="G137" s="5"/>
      <c r="H137" s="5"/>
    </row>
    <row r="138" spans="4:8" x14ac:dyDescent="0.2">
      <c r="D138" s="5"/>
      <c r="E138" s="5"/>
      <c r="F138" s="5"/>
      <c r="G138" s="5"/>
      <c r="H138" s="5"/>
    </row>
    <row r="139" spans="4:8" x14ac:dyDescent="0.2">
      <c r="D139" s="5"/>
      <c r="E139" s="5"/>
      <c r="F139" s="5"/>
      <c r="G139" s="5"/>
      <c r="H139" s="5"/>
    </row>
    <row r="140" spans="4:8" x14ac:dyDescent="0.2">
      <c r="D140" s="5"/>
      <c r="E140" s="5"/>
      <c r="F140" s="5"/>
      <c r="G140" s="5"/>
      <c r="H140" s="5"/>
    </row>
    <row r="141" spans="4:8" x14ac:dyDescent="0.2">
      <c r="D141" s="5"/>
      <c r="E141" s="5"/>
      <c r="F141" s="5"/>
      <c r="G141" s="5"/>
      <c r="H141" s="5"/>
    </row>
    <row r="142" spans="4:8" x14ac:dyDescent="0.2">
      <c r="D142" s="5"/>
      <c r="E142" s="5"/>
      <c r="F142" s="5"/>
      <c r="G142" s="5"/>
      <c r="H142" s="5"/>
    </row>
    <row r="143" spans="4:8" x14ac:dyDescent="0.2">
      <c r="D143" s="5"/>
      <c r="E143" s="5"/>
      <c r="F143" s="5"/>
      <c r="G143" s="5"/>
      <c r="H143" s="5"/>
    </row>
    <row r="144" spans="4:8" x14ac:dyDescent="0.2">
      <c r="D144" s="5"/>
      <c r="E144" s="5"/>
      <c r="F144" s="5"/>
      <c r="G144" s="5"/>
      <c r="H144" s="5"/>
    </row>
    <row r="145" spans="4:8" x14ac:dyDescent="0.2">
      <c r="D145" s="5"/>
      <c r="E145" s="5"/>
      <c r="F145" s="5"/>
      <c r="G145" s="5"/>
      <c r="H145" s="5"/>
    </row>
    <row r="146" spans="4:8" x14ac:dyDescent="0.2">
      <c r="D146" s="5"/>
      <c r="E146" s="5"/>
      <c r="F146" s="5"/>
      <c r="G146" s="5"/>
      <c r="H146" s="5"/>
    </row>
    <row r="147" spans="4:8" x14ac:dyDescent="0.2">
      <c r="D147" s="5"/>
      <c r="E147" s="5"/>
      <c r="F147" s="5"/>
      <c r="G147" s="5"/>
      <c r="H147" s="5"/>
    </row>
    <row r="148" spans="4:8" x14ac:dyDescent="0.2">
      <c r="D148" s="5"/>
      <c r="E148" s="5"/>
      <c r="F148" s="5"/>
      <c r="G148" s="5"/>
      <c r="H148" s="5"/>
    </row>
    <row r="149" spans="4:8" x14ac:dyDescent="0.2">
      <c r="D149" s="5"/>
      <c r="E149" s="5"/>
      <c r="F149" s="5"/>
      <c r="G149" s="5"/>
      <c r="H149" s="5"/>
    </row>
    <row r="150" spans="4:8" x14ac:dyDescent="0.2">
      <c r="D150" s="5"/>
      <c r="E150" s="5"/>
      <c r="F150" s="5"/>
      <c r="G150" s="5"/>
      <c r="H150" s="5"/>
    </row>
    <row r="151" spans="4:8" x14ac:dyDescent="0.2">
      <c r="D151" s="5"/>
      <c r="E151" s="5"/>
      <c r="F151" s="5"/>
      <c r="G151" s="5"/>
      <c r="H151" s="5"/>
    </row>
    <row r="152" spans="4:8" x14ac:dyDescent="0.2">
      <c r="D152" s="5"/>
      <c r="E152" s="5"/>
      <c r="F152" s="5"/>
      <c r="G152" s="5"/>
      <c r="H152" s="5"/>
    </row>
    <row r="153" spans="4:8" x14ac:dyDescent="0.2">
      <c r="D153" s="5"/>
      <c r="E153" s="5"/>
      <c r="F153" s="5"/>
      <c r="G153" s="5"/>
      <c r="H153" s="5"/>
    </row>
    <row r="154" spans="4:8" x14ac:dyDescent="0.2">
      <c r="D154" s="5"/>
      <c r="E154" s="5"/>
      <c r="F154" s="5"/>
      <c r="G154" s="5"/>
      <c r="H154" s="5"/>
    </row>
    <row r="155" spans="4:8" x14ac:dyDescent="0.2">
      <c r="D155" s="5"/>
      <c r="E155" s="5"/>
      <c r="F155" s="5"/>
      <c r="G155" s="5"/>
      <c r="H155" s="5"/>
    </row>
    <row r="156" spans="4:8" x14ac:dyDescent="0.2">
      <c r="D156" s="5"/>
      <c r="E156" s="5"/>
      <c r="F156" s="5"/>
      <c r="G156" s="5"/>
      <c r="H156" s="5"/>
    </row>
    <row r="157" spans="4:8" x14ac:dyDescent="0.2">
      <c r="D157" s="5"/>
      <c r="E157" s="5"/>
      <c r="F157" s="5"/>
      <c r="G157" s="5"/>
      <c r="H157" s="5"/>
    </row>
    <row r="158" spans="4:8" x14ac:dyDescent="0.2">
      <c r="D158" s="5"/>
      <c r="E158" s="5"/>
      <c r="F158" s="5"/>
      <c r="G158" s="5"/>
      <c r="H158" s="5"/>
    </row>
    <row r="159" spans="4:8" x14ac:dyDescent="0.2">
      <c r="D159" s="5"/>
      <c r="E159" s="5"/>
      <c r="F159" s="5"/>
      <c r="G159" s="5"/>
      <c r="H159" s="5"/>
    </row>
    <row r="160" spans="4:8" x14ac:dyDescent="0.2">
      <c r="D160" s="5"/>
      <c r="E160" s="5"/>
      <c r="F160" s="5"/>
      <c r="G160" s="5"/>
      <c r="H160" s="5"/>
    </row>
    <row r="161" spans="4:8" x14ac:dyDescent="0.2">
      <c r="D161" s="5"/>
      <c r="E161" s="5"/>
      <c r="F161" s="5"/>
      <c r="G161" s="5"/>
      <c r="H161" s="5"/>
    </row>
    <row r="162" spans="4:8" x14ac:dyDescent="0.2">
      <c r="D162" s="5"/>
      <c r="E162" s="5"/>
      <c r="F162" s="5"/>
      <c r="G162" s="5"/>
      <c r="H162" s="5"/>
    </row>
    <row r="163" spans="4:8" x14ac:dyDescent="0.2">
      <c r="D163" s="5"/>
      <c r="E163" s="5"/>
      <c r="F163" s="5"/>
      <c r="G163" s="5"/>
      <c r="H163" s="5"/>
    </row>
    <row r="164" spans="4:8" x14ac:dyDescent="0.2">
      <c r="D164" s="5"/>
      <c r="E164" s="5"/>
      <c r="F164" s="5"/>
      <c r="G164" s="5"/>
      <c r="H164" s="5"/>
    </row>
    <row r="165" spans="4:8" x14ac:dyDescent="0.2">
      <c r="D165" s="5"/>
      <c r="E165" s="5"/>
      <c r="F165" s="5"/>
      <c r="G165" s="5"/>
      <c r="H165" s="5"/>
    </row>
    <row r="166" spans="4:8" x14ac:dyDescent="0.2">
      <c r="D166" s="5"/>
      <c r="E166" s="5"/>
      <c r="F166" s="5"/>
      <c r="G166" s="5"/>
      <c r="H166" s="5"/>
    </row>
    <row r="167" spans="4:8" x14ac:dyDescent="0.2">
      <c r="D167" s="5"/>
      <c r="E167" s="5"/>
      <c r="F167" s="5"/>
      <c r="G167" s="5"/>
      <c r="H167" s="5"/>
    </row>
    <row r="168" spans="4:8" x14ac:dyDescent="0.2">
      <c r="D168" s="5"/>
      <c r="E168" s="5"/>
      <c r="F168" s="5"/>
      <c r="G168" s="5"/>
      <c r="H168" s="5"/>
    </row>
    <row r="169" spans="4:8" x14ac:dyDescent="0.2">
      <c r="D169" s="5"/>
      <c r="E169" s="5"/>
      <c r="F169" s="5"/>
      <c r="G169" s="5"/>
      <c r="H169" s="5"/>
    </row>
    <row r="170" spans="4:8" x14ac:dyDescent="0.2">
      <c r="D170" s="5"/>
      <c r="E170" s="5"/>
      <c r="F170" s="5"/>
      <c r="G170" s="5"/>
      <c r="H170" s="5"/>
    </row>
    <row r="171" spans="4:8" x14ac:dyDescent="0.2">
      <c r="D171" s="5"/>
      <c r="E171" s="5"/>
      <c r="F171" s="5"/>
      <c r="G171" s="5"/>
      <c r="H171" s="5"/>
    </row>
    <row r="172" spans="4:8" x14ac:dyDescent="0.2">
      <c r="D172" s="5"/>
      <c r="E172" s="5"/>
      <c r="F172" s="5"/>
      <c r="G172" s="5"/>
      <c r="H172" s="5"/>
    </row>
    <row r="173" spans="4:8" x14ac:dyDescent="0.2">
      <c r="D173" s="5"/>
      <c r="E173" s="5"/>
      <c r="F173" s="5"/>
      <c r="G173" s="5"/>
      <c r="H173" s="5"/>
    </row>
    <row r="174" spans="4:8" x14ac:dyDescent="0.2">
      <c r="D174" s="5"/>
      <c r="E174" s="5"/>
      <c r="F174" s="5"/>
      <c r="G174" s="5"/>
      <c r="H174" s="5"/>
    </row>
    <row r="175" spans="4:8" x14ac:dyDescent="0.2">
      <c r="D175" s="5"/>
      <c r="E175" s="5"/>
      <c r="F175" s="5"/>
      <c r="G175" s="5"/>
      <c r="H175" s="5"/>
    </row>
    <row r="176" spans="4:8" x14ac:dyDescent="0.2">
      <c r="D176" s="5"/>
      <c r="E176" s="5"/>
      <c r="F176" s="5"/>
      <c r="G176" s="5"/>
      <c r="H176" s="5"/>
    </row>
    <row r="177" spans="4:8" x14ac:dyDescent="0.2">
      <c r="D177" s="5"/>
      <c r="E177" s="5"/>
      <c r="F177" s="5"/>
      <c r="G177" s="5"/>
      <c r="H177" s="5"/>
    </row>
    <row r="178" spans="4:8" x14ac:dyDescent="0.2">
      <c r="D178" s="5"/>
      <c r="E178" s="5"/>
      <c r="F178" s="5"/>
      <c r="G178" s="5"/>
      <c r="H178" s="5"/>
    </row>
    <row r="179" spans="4:8" x14ac:dyDescent="0.2">
      <c r="D179" s="5"/>
      <c r="E179" s="5"/>
      <c r="F179" s="5"/>
      <c r="G179" s="5"/>
      <c r="H179" s="5"/>
    </row>
    <row r="180" spans="4:8" x14ac:dyDescent="0.2">
      <c r="D180" s="5"/>
      <c r="E180" s="5"/>
      <c r="F180" s="5"/>
      <c r="G180" s="5"/>
      <c r="H180" s="5"/>
    </row>
    <row r="181" spans="4:8" x14ac:dyDescent="0.2">
      <c r="D181" s="5"/>
      <c r="E181" s="5"/>
      <c r="F181" s="5"/>
      <c r="G181" s="5"/>
      <c r="H181" s="5"/>
    </row>
    <row r="182" spans="4:8" x14ac:dyDescent="0.2">
      <c r="D182" s="5"/>
      <c r="E182" s="5"/>
      <c r="F182" s="5"/>
      <c r="G182" s="5"/>
      <c r="H182" s="5"/>
    </row>
    <row r="183" spans="4:8" x14ac:dyDescent="0.2">
      <c r="D183" s="5"/>
      <c r="E183" s="5"/>
      <c r="F183" s="5"/>
      <c r="G183" s="5"/>
      <c r="H183" s="5"/>
    </row>
    <row r="184" spans="4:8" x14ac:dyDescent="0.2">
      <c r="D184" s="5"/>
      <c r="E184" s="5"/>
      <c r="F184" s="5"/>
      <c r="G184" s="5"/>
      <c r="H184" s="5"/>
    </row>
    <row r="185" spans="4:8" x14ac:dyDescent="0.2">
      <c r="D185" s="5"/>
      <c r="E185" s="5"/>
      <c r="F185" s="5"/>
      <c r="G185" s="5"/>
      <c r="H185" s="5"/>
    </row>
    <row r="186" spans="4:8" x14ac:dyDescent="0.2">
      <c r="D186" s="5"/>
      <c r="E186" s="5"/>
      <c r="F186" s="5"/>
      <c r="G186" s="5"/>
      <c r="H186" s="5"/>
    </row>
    <row r="187" spans="4:8" x14ac:dyDescent="0.2">
      <c r="D187" s="5"/>
      <c r="E187" s="5"/>
      <c r="F187" s="5"/>
      <c r="G187" s="5"/>
      <c r="H187" s="5"/>
    </row>
    <row r="188" spans="4:8" x14ac:dyDescent="0.2">
      <c r="D188" s="5"/>
      <c r="E188" s="5"/>
      <c r="F188" s="5"/>
      <c r="G188" s="5"/>
      <c r="H188" s="5"/>
    </row>
    <row r="189" spans="4:8" x14ac:dyDescent="0.2">
      <c r="D189" s="5"/>
      <c r="E189" s="5"/>
      <c r="F189" s="5"/>
      <c r="G189" s="5"/>
      <c r="H189" s="5"/>
    </row>
    <row r="190" spans="4:8" x14ac:dyDescent="0.2">
      <c r="D190" s="5"/>
      <c r="E190" s="5"/>
      <c r="F190" s="5"/>
      <c r="G190" s="5"/>
      <c r="H190" s="5"/>
    </row>
    <row r="191" spans="4:8" x14ac:dyDescent="0.2">
      <c r="D191" s="5"/>
      <c r="E191" s="5"/>
      <c r="F191" s="5"/>
      <c r="G191" s="5"/>
      <c r="H191" s="5"/>
    </row>
    <row r="192" spans="4:8" x14ac:dyDescent="0.2">
      <c r="D192" s="5"/>
      <c r="E192" s="5"/>
      <c r="F192" s="5"/>
      <c r="G192" s="5"/>
      <c r="H192" s="5"/>
    </row>
    <row r="193" spans="4:8" x14ac:dyDescent="0.2">
      <c r="D193" s="5"/>
      <c r="E193" s="5"/>
      <c r="F193" s="5"/>
      <c r="G193" s="5"/>
      <c r="H193" s="5"/>
    </row>
    <row r="194" spans="4:8" x14ac:dyDescent="0.2">
      <c r="D194" s="5"/>
      <c r="E194" s="5"/>
      <c r="F194" s="5"/>
      <c r="G194" s="5"/>
      <c r="H194" s="5"/>
    </row>
    <row r="195" spans="4:8" x14ac:dyDescent="0.2">
      <c r="D195" s="5"/>
      <c r="E195" s="5"/>
      <c r="F195" s="5"/>
      <c r="G195" s="5"/>
      <c r="H195" s="5"/>
    </row>
    <row r="196" spans="4:8" x14ac:dyDescent="0.2">
      <c r="D196" s="5"/>
      <c r="E196" s="5"/>
      <c r="F196" s="5"/>
      <c r="G196" s="5"/>
      <c r="H196" s="5"/>
    </row>
    <row r="197" spans="4:8" x14ac:dyDescent="0.2">
      <c r="D197" s="5"/>
      <c r="E197" s="5"/>
      <c r="F197" s="5"/>
      <c r="G197" s="5"/>
      <c r="H197" s="5"/>
    </row>
    <row r="198" spans="4:8" x14ac:dyDescent="0.2">
      <c r="D198" s="5"/>
      <c r="E198" s="5"/>
      <c r="F198" s="5"/>
      <c r="G198" s="5"/>
      <c r="H198" s="5"/>
    </row>
    <row r="199" spans="4:8" x14ac:dyDescent="0.2">
      <c r="D199" s="5"/>
      <c r="E199" s="5"/>
      <c r="F199" s="5"/>
      <c r="G199" s="5"/>
      <c r="H199" s="5"/>
    </row>
    <row r="200" spans="4:8" x14ac:dyDescent="0.2">
      <c r="D200" s="5"/>
      <c r="E200" s="5"/>
      <c r="F200" s="5"/>
      <c r="G200" s="5"/>
      <c r="H200" s="5"/>
    </row>
    <row r="201" spans="4:8" x14ac:dyDescent="0.2">
      <c r="D201" s="5"/>
      <c r="E201" s="5"/>
      <c r="F201" s="5"/>
      <c r="G201" s="5"/>
      <c r="H201" s="5"/>
    </row>
    <row r="202" spans="4:8" x14ac:dyDescent="0.2">
      <c r="D202" s="5"/>
      <c r="E202" s="5"/>
      <c r="F202" s="5"/>
      <c r="G202" s="5"/>
      <c r="H202" s="5"/>
    </row>
    <row r="203" spans="4:8" x14ac:dyDescent="0.2">
      <c r="D203" s="5"/>
      <c r="E203" s="5"/>
      <c r="F203" s="5"/>
      <c r="G203" s="5"/>
      <c r="H203" s="5"/>
    </row>
    <row r="204" spans="4:8" x14ac:dyDescent="0.2">
      <c r="D204" s="5"/>
      <c r="E204" s="5"/>
      <c r="F204" s="5"/>
      <c r="G204" s="5"/>
      <c r="H204" s="5"/>
    </row>
    <row r="205" spans="4:8" x14ac:dyDescent="0.2">
      <c r="D205" s="5"/>
      <c r="E205" s="5"/>
      <c r="F205" s="5"/>
      <c r="G205" s="5"/>
      <c r="H205" s="5"/>
    </row>
    <row r="206" spans="4:8" x14ac:dyDescent="0.2">
      <c r="D206" s="5"/>
      <c r="E206" s="5"/>
      <c r="F206" s="5"/>
      <c r="G206" s="5"/>
      <c r="H206" s="5"/>
    </row>
    <row r="207" spans="4:8" x14ac:dyDescent="0.2">
      <c r="D207" s="5"/>
      <c r="E207" s="5"/>
      <c r="F207" s="5"/>
      <c r="G207" s="5"/>
      <c r="H207" s="5"/>
    </row>
    <row r="208" spans="4:8" x14ac:dyDescent="0.2">
      <c r="D208" s="5"/>
      <c r="E208" s="5"/>
      <c r="F208" s="5"/>
      <c r="G208" s="5"/>
      <c r="H208" s="5"/>
    </row>
    <row r="209" spans="4:8" x14ac:dyDescent="0.2">
      <c r="D209" s="5"/>
      <c r="E209" s="5"/>
      <c r="F209" s="5"/>
      <c r="G209" s="5"/>
      <c r="H209" s="5"/>
    </row>
    <row r="210" spans="4:8" x14ac:dyDescent="0.2">
      <c r="D210" s="5"/>
      <c r="E210" s="5"/>
      <c r="F210" s="5"/>
      <c r="G210" s="5"/>
      <c r="H210" s="5"/>
    </row>
    <row r="211" spans="4:8" x14ac:dyDescent="0.2">
      <c r="D211" s="5"/>
      <c r="E211" s="5"/>
      <c r="F211" s="5"/>
      <c r="G211" s="5"/>
      <c r="H211" s="5"/>
    </row>
    <row r="212" spans="4:8" x14ac:dyDescent="0.2">
      <c r="D212" s="5"/>
      <c r="E212" s="5"/>
      <c r="F212" s="5"/>
      <c r="G212" s="5"/>
      <c r="H212" s="5"/>
    </row>
    <row r="213" spans="4:8" x14ac:dyDescent="0.2">
      <c r="D213" s="5"/>
      <c r="E213" s="5"/>
      <c r="F213" s="5"/>
      <c r="G213" s="5"/>
      <c r="H213" s="5"/>
    </row>
    <row r="214" spans="4:8" x14ac:dyDescent="0.2">
      <c r="D214" s="5"/>
      <c r="E214" s="5"/>
      <c r="F214" s="5"/>
      <c r="G214" s="5"/>
      <c r="H214" s="5"/>
    </row>
    <row r="215" spans="4:8" x14ac:dyDescent="0.2">
      <c r="D215" s="5"/>
      <c r="E215" s="5"/>
      <c r="F215" s="5"/>
      <c r="G215" s="5"/>
      <c r="H215" s="5"/>
    </row>
    <row r="216" spans="4:8" x14ac:dyDescent="0.2">
      <c r="D216" s="5"/>
      <c r="E216" s="5"/>
      <c r="F216" s="5"/>
      <c r="G216" s="5"/>
      <c r="H216" s="5"/>
    </row>
    <row r="217" spans="4:8" x14ac:dyDescent="0.2">
      <c r="D217" s="5"/>
      <c r="E217" s="5"/>
      <c r="F217" s="5"/>
      <c r="G217" s="5"/>
      <c r="H217" s="5"/>
    </row>
    <row r="218" spans="4:8" x14ac:dyDescent="0.2">
      <c r="D218" s="5"/>
      <c r="E218" s="5"/>
      <c r="F218" s="5"/>
      <c r="G218" s="5"/>
      <c r="H218" s="5"/>
    </row>
    <row r="219" spans="4:8" x14ac:dyDescent="0.2">
      <c r="D219" s="5"/>
      <c r="E219" s="5"/>
      <c r="F219" s="5"/>
      <c r="G219" s="5"/>
      <c r="H219" s="5"/>
    </row>
    <row r="220" spans="4:8" x14ac:dyDescent="0.2">
      <c r="D220" s="5"/>
      <c r="E220" s="5"/>
      <c r="F220" s="5"/>
      <c r="G220" s="5"/>
      <c r="H220" s="5"/>
    </row>
    <row r="221" spans="4:8" x14ac:dyDescent="0.2">
      <c r="D221" s="5"/>
      <c r="E221" s="5"/>
      <c r="F221" s="5"/>
      <c r="G221" s="5"/>
      <c r="H221" s="5"/>
    </row>
    <row r="222" spans="4:8" x14ac:dyDescent="0.2">
      <c r="D222" s="5"/>
      <c r="E222" s="5"/>
      <c r="F222" s="5"/>
      <c r="G222" s="5"/>
      <c r="H222" s="5"/>
    </row>
    <row r="223" spans="4:8" x14ac:dyDescent="0.2">
      <c r="D223" s="5"/>
      <c r="E223" s="5"/>
      <c r="F223" s="5"/>
      <c r="G223" s="5"/>
      <c r="H223" s="5"/>
    </row>
    <row r="224" spans="4:8" x14ac:dyDescent="0.2">
      <c r="D224" s="5"/>
      <c r="E224" s="5"/>
      <c r="F224" s="5"/>
      <c r="G224" s="5"/>
      <c r="H224" s="5"/>
    </row>
    <row r="225" spans="4:8" x14ac:dyDescent="0.2">
      <c r="D225" s="5"/>
      <c r="E225" s="5"/>
      <c r="F225" s="5"/>
      <c r="G225" s="5"/>
      <c r="H225" s="5"/>
    </row>
    <row r="226" spans="4:8" x14ac:dyDescent="0.2">
      <c r="D226" s="5"/>
      <c r="E226" s="5"/>
      <c r="F226" s="5"/>
      <c r="G226" s="5"/>
      <c r="H226" s="5"/>
    </row>
    <row r="227" spans="4:8" x14ac:dyDescent="0.2">
      <c r="D227" s="5"/>
      <c r="E227" s="5"/>
      <c r="F227" s="5"/>
      <c r="G227" s="5"/>
      <c r="H227" s="5"/>
    </row>
    <row r="228" spans="4:8" x14ac:dyDescent="0.2">
      <c r="D228" s="5"/>
      <c r="E228" s="5"/>
      <c r="F228" s="5"/>
      <c r="G228" s="5"/>
      <c r="H228" s="5"/>
    </row>
    <row r="229" spans="4:8" x14ac:dyDescent="0.2">
      <c r="D229" s="5"/>
      <c r="E229" s="5"/>
      <c r="F229" s="5"/>
      <c r="G229" s="5"/>
      <c r="H229" s="5"/>
    </row>
    <row r="230" spans="4:8" x14ac:dyDescent="0.2">
      <c r="D230" s="5"/>
      <c r="E230" s="5"/>
      <c r="F230" s="5"/>
      <c r="G230" s="5"/>
      <c r="H230" s="5"/>
    </row>
    <row r="231" spans="4:8" x14ac:dyDescent="0.2">
      <c r="D231" s="5"/>
      <c r="E231" s="5"/>
      <c r="F231" s="5"/>
      <c r="G231" s="5"/>
      <c r="H231" s="5"/>
    </row>
    <row r="232" spans="4:8" x14ac:dyDescent="0.2">
      <c r="D232" s="5"/>
      <c r="E232" s="5"/>
      <c r="F232" s="5"/>
      <c r="G232" s="5"/>
      <c r="H232" s="5"/>
    </row>
    <row r="233" spans="4:8" x14ac:dyDescent="0.2">
      <c r="D233" s="5"/>
      <c r="E233" s="5"/>
      <c r="F233" s="5"/>
      <c r="G233" s="5"/>
      <c r="H233" s="5"/>
    </row>
    <row r="234" spans="4:8" x14ac:dyDescent="0.2">
      <c r="D234" s="5"/>
      <c r="E234" s="5"/>
      <c r="F234" s="5"/>
      <c r="G234" s="5"/>
      <c r="H234" s="5"/>
    </row>
    <row r="235" spans="4:8" x14ac:dyDescent="0.2">
      <c r="D235" s="5"/>
      <c r="E235" s="5"/>
      <c r="F235" s="5"/>
      <c r="G235" s="5"/>
      <c r="H235" s="5"/>
    </row>
    <row r="236" spans="4:8" x14ac:dyDescent="0.2">
      <c r="D236" s="5"/>
      <c r="E236" s="5"/>
      <c r="F236" s="5"/>
      <c r="G236" s="5"/>
      <c r="H236" s="5"/>
    </row>
    <row r="237" spans="4:8" x14ac:dyDescent="0.2">
      <c r="D237" s="5"/>
      <c r="E237" s="5"/>
      <c r="F237" s="5"/>
      <c r="G237" s="5"/>
      <c r="H237" s="5"/>
    </row>
    <row r="238" spans="4:8" x14ac:dyDescent="0.2">
      <c r="D238" s="5"/>
      <c r="E238" s="5"/>
      <c r="F238" s="5"/>
      <c r="G238" s="5"/>
      <c r="H238" s="5"/>
    </row>
    <row r="239" spans="4:8" x14ac:dyDescent="0.2">
      <c r="D239" s="5"/>
      <c r="E239" s="5"/>
      <c r="F239" s="5"/>
      <c r="G239" s="5"/>
      <c r="H239" s="5"/>
    </row>
    <row r="240" spans="4:8" x14ac:dyDescent="0.2">
      <c r="D240" s="5"/>
      <c r="E240" s="5"/>
      <c r="F240" s="5"/>
      <c r="G240" s="5"/>
      <c r="H240" s="5"/>
    </row>
    <row r="241" spans="4:8" x14ac:dyDescent="0.2">
      <c r="D241" s="5"/>
      <c r="E241" s="5"/>
      <c r="F241" s="5"/>
      <c r="G241" s="5"/>
      <c r="H241" s="5"/>
    </row>
    <row r="242" spans="4:8" x14ac:dyDescent="0.2">
      <c r="D242" s="5"/>
      <c r="E242" s="5"/>
      <c r="F242" s="5"/>
      <c r="G242" s="5"/>
      <c r="H242" s="5"/>
    </row>
    <row r="243" spans="4:8" x14ac:dyDescent="0.2">
      <c r="D243" s="5"/>
      <c r="E243" s="5"/>
      <c r="F243" s="5"/>
      <c r="G243" s="5"/>
      <c r="H243" s="5"/>
    </row>
    <row r="244" spans="4:8" x14ac:dyDescent="0.2">
      <c r="D244" s="5"/>
      <c r="E244" s="5"/>
      <c r="F244" s="5"/>
      <c r="G244" s="5"/>
      <c r="H244" s="5"/>
    </row>
    <row r="245" spans="4:8" x14ac:dyDescent="0.2">
      <c r="D245" s="5"/>
      <c r="E245" s="5"/>
      <c r="F245" s="5"/>
      <c r="G245" s="5"/>
      <c r="H245" s="5"/>
    </row>
    <row r="246" spans="4:8" x14ac:dyDescent="0.2">
      <c r="D246" s="5"/>
      <c r="E246" s="5"/>
      <c r="F246" s="5"/>
      <c r="G246" s="5"/>
      <c r="H246" s="5"/>
    </row>
    <row r="247" spans="4:8" x14ac:dyDescent="0.2">
      <c r="D247" s="5"/>
      <c r="E247" s="5"/>
      <c r="F247" s="5"/>
      <c r="G247" s="5"/>
      <c r="H247" s="5"/>
    </row>
    <row r="248" spans="4:8" x14ac:dyDescent="0.2">
      <c r="D248" s="5"/>
      <c r="E248" s="5"/>
      <c r="F248" s="5"/>
      <c r="G248" s="5"/>
      <c r="H248" s="5"/>
    </row>
    <row r="249" spans="4:8" x14ac:dyDescent="0.2">
      <c r="D249" s="5"/>
      <c r="E249" s="5"/>
      <c r="F249" s="5"/>
      <c r="G249" s="5"/>
      <c r="H249" s="5"/>
    </row>
    <row r="250" spans="4:8" x14ac:dyDescent="0.2">
      <c r="D250" s="5"/>
      <c r="E250" s="5"/>
      <c r="F250" s="5"/>
      <c r="G250" s="5"/>
      <c r="H250" s="5"/>
    </row>
    <row r="251" spans="4:8" x14ac:dyDescent="0.2">
      <c r="D251" s="5"/>
      <c r="E251" s="5"/>
      <c r="F251" s="5"/>
      <c r="G251" s="5"/>
      <c r="H251" s="5"/>
    </row>
    <row r="252" spans="4:8" x14ac:dyDescent="0.2">
      <c r="D252" s="5"/>
      <c r="E252" s="5"/>
      <c r="F252" s="5"/>
      <c r="G252" s="5"/>
      <c r="H252" s="5"/>
    </row>
    <row r="253" spans="4:8" x14ac:dyDescent="0.2">
      <c r="D253" s="5"/>
      <c r="E253" s="5"/>
      <c r="F253" s="5"/>
      <c r="G253" s="5"/>
      <c r="H253" s="5"/>
    </row>
    <row r="254" spans="4:8" x14ac:dyDescent="0.2">
      <c r="D254" s="5"/>
      <c r="E254" s="5"/>
      <c r="F254" s="5"/>
      <c r="G254" s="5"/>
      <c r="H254" s="5"/>
    </row>
    <row r="255" spans="4:8" x14ac:dyDescent="0.2">
      <c r="D255" s="5"/>
      <c r="E255" s="5"/>
      <c r="F255" s="5"/>
      <c r="G255" s="5"/>
      <c r="H255" s="5"/>
    </row>
    <row r="256" spans="4:8" x14ac:dyDescent="0.2">
      <c r="D256" s="5"/>
      <c r="E256" s="5"/>
      <c r="F256" s="5"/>
      <c r="G256" s="5"/>
      <c r="H256" s="5"/>
    </row>
    <row r="257" spans="4:8" x14ac:dyDescent="0.2">
      <c r="D257" s="5"/>
      <c r="E257" s="5"/>
      <c r="F257" s="5"/>
      <c r="G257" s="5"/>
      <c r="H257" s="5"/>
    </row>
    <row r="258" spans="4:8" x14ac:dyDescent="0.2">
      <c r="D258" s="5"/>
      <c r="E258" s="5"/>
      <c r="F258" s="5"/>
      <c r="G258" s="5"/>
      <c r="H258" s="5"/>
    </row>
    <row r="259" spans="4:8" x14ac:dyDescent="0.2">
      <c r="D259" s="5"/>
      <c r="E259" s="5"/>
      <c r="F259" s="5"/>
      <c r="G259" s="5"/>
      <c r="H259" s="5"/>
    </row>
    <row r="260" spans="4:8" x14ac:dyDescent="0.2">
      <c r="D260" s="5"/>
      <c r="E260" s="5"/>
      <c r="F260" s="5"/>
      <c r="G260" s="5"/>
      <c r="H260" s="5"/>
    </row>
    <row r="261" spans="4:8" x14ac:dyDescent="0.2">
      <c r="D261" s="5"/>
      <c r="E261" s="5"/>
      <c r="F261" s="5"/>
      <c r="G261" s="5"/>
      <c r="H261" s="5"/>
    </row>
    <row r="262" spans="4:8" x14ac:dyDescent="0.2">
      <c r="D262" s="5"/>
      <c r="E262" s="5"/>
      <c r="F262" s="5"/>
      <c r="G262" s="5"/>
      <c r="H262" s="5"/>
    </row>
    <row r="263" spans="4:8" x14ac:dyDescent="0.2">
      <c r="D263" s="5"/>
      <c r="E263" s="5"/>
      <c r="F263" s="5"/>
      <c r="G263" s="5"/>
      <c r="H263" s="5"/>
    </row>
    <row r="264" spans="4:8" x14ac:dyDescent="0.2">
      <c r="D264" s="5"/>
      <c r="E264" s="5"/>
      <c r="F264" s="5"/>
      <c r="G264" s="5"/>
      <c r="H264" s="5"/>
    </row>
    <row r="265" spans="4:8" x14ac:dyDescent="0.2">
      <c r="D265" s="5"/>
      <c r="E265" s="5"/>
      <c r="F265" s="5"/>
      <c r="G265" s="5"/>
      <c r="H265" s="5"/>
    </row>
    <row r="266" spans="4:8" x14ac:dyDescent="0.2">
      <c r="D266" s="5"/>
      <c r="E266" s="5"/>
      <c r="F266" s="5"/>
      <c r="G266" s="5"/>
      <c r="H266" s="5"/>
    </row>
    <row r="267" spans="4:8" x14ac:dyDescent="0.2">
      <c r="D267" s="5"/>
      <c r="E267" s="5"/>
      <c r="F267" s="5"/>
      <c r="G267" s="5"/>
      <c r="H267" s="5"/>
    </row>
    <row r="268" spans="4:8" x14ac:dyDescent="0.2">
      <c r="D268" s="5"/>
      <c r="E268" s="5"/>
      <c r="F268" s="5"/>
      <c r="G268" s="5"/>
      <c r="H268" s="5"/>
    </row>
    <row r="269" spans="4:8" x14ac:dyDescent="0.2">
      <c r="D269" s="5"/>
      <c r="E269" s="5"/>
      <c r="F269" s="5"/>
      <c r="G269" s="5"/>
      <c r="H269" s="5"/>
    </row>
    <row r="270" spans="4:8" x14ac:dyDescent="0.2">
      <c r="D270" s="5"/>
      <c r="E270" s="5"/>
      <c r="F270" s="5"/>
      <c r="G270" s="5"/>
      <c r="H270" s="5"/>
    </row>
    <row r="271" spans="4:8" x14ac:dyDescent="0.2">
      <c r="D271" s="5"/>
      <c r="E271" s="5"/>
      <c r="F271" s="5"/>
      <c r="G271" s="5"/>
      <c r="H271" s="5"/>
    </row>
    <row r="272" spans="4:8" x14ac:dyDescent="0.2">
      <c r="D272" s="5"/>
      <c r="E272" s="5"/>
      <c r="F272" s="5"/>
      <c r="G272" s="5"/>
      <c r="H272" s="5"/>
    </row>
    <row r="273" spans="4:8" x14ac:dyDescent="0.2">
      <c r="D273" s="5"/>
      <c r="E273" s="5"/>
      <c r="F273" s="5"/>
      <c r="G273" s="5"/>
      <c r="H273" s="5"/>
    </row>
    <row r="274" spans="4:8" x14ac:dyDescent="0.2">
      <c r="D274" s="5"/>
      <c r="E274" s="5"/>
      <c r="F274" s="5"/>
      <c r="G274" s="5"/>
      <c r="H274" s="5"/>
    </row>
    <row r="275" spans="4:8" x14ac:dyDescent="0.2">
      <c r="D275" s="5"/>
      <c r="E275" s="5"/>
      <c r="F275" s="5"/>
      <c r="G275" s="5"/>
      <c r="H275" s="5"/>
    </row>
    <row r="276" spans="4:8" x14ac:dyDescent="0.2">
      <c r="D276" s="5"/>
      <c r="E276" s="5"/>
      <c r="F276" s="5"/>
      <c r="G276" s="5"/>
      <c r="H276" s="5"/>
    </row>
    <row r="277" spans="4:8" x14ac:dyDescent="0.2">
      <c r="D277" s="5"/>
      <c r="E277" s="5"/>
      <c r="F277" s="5"/>
      <c r="G277" s="5"/>
      <c r="H277" s="5"/>
    </row>
    <row r="278" spans="4:8" x14ac:dyDescent="0.2">
      <c r="D278" s="5"/>
      <c r="E278" s="5"/>
      <c r="F278" s="5"/>
      <c r="G278" s="5"/>
      <c r="H278" s="5"/>
    </row>
    <row r="279" spans="4:8" x14ac:dyDescent="0.2">
      <c r="D279" s="5"/>
      <c r="E279" s="5"/>
      <c r="F279" s="5"/>
      <c r="G279" s="5"/>
      <c r="H279" s="5"/>
    </row>
    <row r="280" spans="4:8" x14ac:dyDescent="0.2">
      <c r="D280" s="5"/>
      <c r="E280" s="5"/>
      <c r="F280" s="5"/>
      <c r="G280" s="5"/>
      <c r="H280" s="5"/>
    </row>
    <row r="281" spans="4:8" x14ac:dyDescent="0.2">
      <c r="D281" s="5"/>
      <c r="E281" s="5"/>
      <c r="F281" s="5"/>
      <c r="G281" s="5"/>
      <c r="H281" s="5"/>
    </row>
    <row r="282" spans="4:8" x14ac:dyDescent="0.2">
      <c r="D282" s="5"/>
      <c r="E282" s="5"/>
      <c r="F282" s="5"/>
      <c r="G282" s="5"/>
      <c r="H282" s="5"/>
    </row>
    <row r="283" spans="4:8" x14ac:dyDescent="0.2">
      <c r="D283" s="5"/>
      <c r="E283" s="5"/>
      <c r="F283" s="5"/>
      <c r="G283" s="5"/>
      <c r="H283" s="5"/>
    </row>
    <row r="284" spans="4:8" x14ac:dyDescent="0.2">
      <c r="D284" s="5"/>
      <c r="E284" s="5"/>
      <c r="F284" s="5"/>
      <c r="G284" s="5"/>
      <c r="H284" s="5"/>
    </row>
    <row r="285" spans="4:8" x14ac:dyDescent="0.2">
      <c r="D285" s="5"/>
      <c r="E285" s="5"/>
      <c r="F285" s="5"/>
      <c r="G285" s="5"/>
      <c r="H285" s="5"/>
    </row>
    <row r="286" spans="4:8" x14ac:dyDescent="0.2">
      <c r="D286" s="5"/>
      <c r="E286" s="5"/>
      <c r="F286" s="5"/>
      <c r="G286" s="5"/>
      <c r="H286" s="5"/>
    </row>
    <row r="287" spans="4:8" x14ac:dyDescent="0.2">
      <c r="D287" s="5"/>
      <c r="E287" s="5"/>
      <c r="F287" s="5"/>
      <c r="G287" s="5"/>
      <c r="H287" s="5"/>
    </row>
    <row r="288" spans="4:8" x14ac:dyDescent="0.2">
      <c r="D288" s="5"/>
      <c r="E288" s="5"/>
      <c r="F288" s="5"/>
      <c r="G288" s="5"/>
      <c r="H288" s="5"/>
    </row>
    <row r="289" spans="4:8" x14ac:dyDescent="0.2">
      <c r="D289" s="5"/>
      <c r="E289" s="5"/>
      <c r="F289" s="5"/>
      <c r="G289" s="5"/>
      <c r="H289" s="5"/>
    </row>
    <row r="290" spans="4:8" x14ac:dyDescent="0.2">
      <c r="D290" s="5"/>
      <c r="E290" s="5"/>
      <c r="F290" s="5"/>
      <c r="G290" s="5"/>
      <c r="H290" s="5"/>
    </row>
    <row r="291" spans="4:8" x14ac:dyDescent="0.2">
      <c r="D291" s="5"/>
      <c r="E291" s="5"/>
      <c r="F291" s="5"/>
      <c r="G291" s="5"/>
      <c r="H291" s="5"/>
    </row>
    <row r="292" spans="4:8" x14ac:dyDescent="0.2">
      <c r="D292" s="5"/>
      <c r="E292" s="5"/>
      <c r="F292" s="5"/>
      <c r="G292" s="5"/>
      <c r="H292" s="5"/>
    </row>
    <row r="293" spans="4:8" x14ac:dyDescent="0.2">
      <c r="D293" s="5"/>
      <c r="E293" s="5"/>
      <c r="F293" s="5"/>
      <c r="G293" s="5"/>
      <c r="H293" s="5"/>
    </row>
    <row r="294" spans="4:8" x14ac:dyDescent="0.2">
      <c r="D294" s="5"/>
      <c r="E294" s="5"/>
      <c r="F294" s="5"/>
      <c r="G294" s="5"/>
      <c r="H294" s="5"/>
    </row>
    <row r="295" spans="4:8" x14ac:dyDescent="0.2">
      <c r="D295" s="5"/>
      <c r="E295" s="5"/>
      <c r="F295" s="5"/>
      <c r="G295" s="5"/>
      <c r="H295" s="5"/>
    </row>
    <row r="296" spans="4:8" x14ac:dyDescent="0.2">
      <c r="D296" s="5"/>
      <c r="E296" s="5"/>
      <c r="F296" s="5"/>
      <c r="G296" s="5"/>
      <c r="H296" s="5"/>
    </row>
    <row r="297" spans="4:8" x14ac:dyDescent="0.2">
      <c r="D297" s="5"/>
      <c r="E297" s="5"/>
      <c r="F297" s="5"/>
      <c r="G297" s="5"/>
      <c r="H297" s="5"/>
    </row>
    <row r="298" spans="4:8" x14ac:dyDescent="0.2">
      <c r="D298" s="5"/>
      <c r="E298" s="5"/>
      <c r="F298" s="5"/>
      <c r="G298" s="5"/>
      <c r="H298" s="5"/>
    </row>
    <row r="299" spans="4:8" x14ac:dyDescent="0.2">
      <c r="D299" s="5"/>
      <c r="E299" s="5"/>
      <c r="F299" s="5"/>
      <c r="G299" s="5"/>
      <c r="H299" s="5"/>
    </row>
    <row r="300" spans="4:8" x14ac:dyDescent="0.2">
      <c r="D300" s="5"/>
      <c r="E300" s="5"/>
      <c r="F300" s="5"/>
      <c r="G300" s="5"/>
      <c r="H300" s="5"/>
    </row>
    <row r="301" spans="4:8" x14ac:dyDescent="0.2">
      <c r="D301" s="5"/>
      <c r="E301" s="5"/>
      <c r="F301" s="5"/>
      <c r="G301" s="5"/>
      <c r="H301" s="5"/>
    </row>
    <row r="302" spans="4:8" x14ac:dyDescent="0.2">
      <c r="D302" s="5"/>
      <c r="E302" s="5"/>
      <c r="F302" s="5"/>
      <c r="G302" s="5"/>
      <c r="H302" s="5"/>
    </row>
    <row r="303" spans="4:8" x14ac:dyDescent="0.2">
      <c r="D303" s="5"/>
      <c r="E303" s="5"/>
      <c r="F303" s="5"/>
      <c r="G303" s="5"/>
      <c r="H303" s="5"/>
    </row>
    <row r="304" spans="4:8" x14ac:dyDescent="0.2">
      <c r="D304" s="5"/>
      <c r="E304" s="5"/>
      <c r="F304" s="5"/>
      <c r="G304" s="5"/>
      <c r="H304" s="5"/>
    </row>
    <row r="305" spans="4:8" x14ac:dyDescent="0.2">
      <c r="D305" s="5"/>
      <c r="E305" s="5"/>
      <c r="F305" s="5"/>
      <c r="G305" s="5"/>
      <c r="H305" s="5"/>
    </row>
    <row r="306" spans="4:8" x14ac:dyDescent="0.2">
      <c r="D306" s="5"/>
      <c r="E306" s="5"/>
      <c r="F306" s="5"/>
      <c r="G306" s="5"/>
      <c r="H306" s="5"/>
    </row>
  </sheetData>
  <mergeCells count="23">
    <mergeCell ref="B18:C18"/>
    <mergeCell ref="D5:E5"/>
    <mergeCell ref="J6:J7"/>
    <mergeCell ref="A8:C8"/>
    <mergeCell ref="B9:C9"/>
    <mergeCell ref="B10:C10"/>
    <mergeCell ref="B13:C13"/>
    <mergeCell ref="A33:C33"/>
    <mergeCell ref="A35:C35"/>
    <mergeCell ref="B11:C11"/>
    <mergeCell ref="B12:C12"/>
    <mergeCell ref="B22:C22"/>
    <mergeCell ref="B23:C23"/>
    <mergeCell ref="B24:C24"/>
    <mergeCell ref="B25:C25"/>
    <mergeCell ref="B26:C26"/>
    <mergeCell ref="B27:C27"/>
    <mergeCell ref="A29:C29"/>
    <mergeCell ref="A31:C31"/>
    <mergeCell ref="B14:C14"/>
    <mergeCell ref="B15:C15"/>
    <mergeCell ref="B16:C16"/>
    <mergeCell ref="B17:C17"/>
  </mergeCells>
  <pageMargins left="0.70866141732283472" right="0.70866141732283472" top="0.78740157480314965" bottom="0.78740157480314965" header="0.31496062992125984" footer="0.31496062992125984"/>
  <pageSetup paperSize="8" scale="83" fitToHeight="0" orientation="portrait" r:id="rId1"/>
  <headerFooter>
    <oddFooter>&amp;L&amp;F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Übersicht</vt:lpstr>
      <vt:lpstr>T-U</vt:lpstr>
      <vt:lpstr>K</vt:lpstr>
      <vt:lpstr>T-G</vt:lpstr>
    </vt:vector>
  </TitlesOfParts>
  <Company>Aegerter &amp; Bosshardt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Schädler Beat</dc:creator>
  <cp:lastModifiedBy>Schädler Beat</cp:lastModifiedBy>
  <cp:lastPrinted>2019-05-23T12:01:14Z</cp:lastPrinted>
  <dcterms:created xsi:type="dcterms:W3CDTF">2019-02-25T12:33:26Z</dcterms:created>
  <dcterms:modified xsi:type="dcterms:W3CDTF">2019-05-23T12:02:22Z</dcterms:modified>
</cp:coreProperties>
</file>