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2\Febru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F86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<sst xmlns="http://schemas.openxmlformats.org/spreadsheetml/2006/main" count="157" uniqueCount="65">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</sst>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7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" fontId="29" fillId="3" borderId="15" xfId="2" applyNumberFormat="1" applyFont="1" applyFill="1" applyBorder="1" applyProtection="1"/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1.5350089766606822E-2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1.544947877331187E-2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47.75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1372.75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4320.5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3319.25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2171.5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40" zoomScale="115" zoomScaleNormal="115" zoomScaleSheetLayoutView="100" workbookViewId="0">
      <selection activeCell="E43" sqref="E43:G6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44562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39845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v>2250</v>
      </c>
      <c r="N18" s="46">
        <f t="shared" si="0"/>
        <v>78.5</v>
      </c>
      <c r="O18" s="47">
        <f t="shared" si="1"/>
        <v>0</v>
      </c>
      <c r="P18" s="48">
        <f t="shared" si="2"/>
        <v>2171.5</v>
      </c>
      <c r="Q18" s="49">
        <f t="shared" si="3"/>
        <v>0</v>
      </c>
      <c r="R18" s="50">
        <f t="shared" si="4"/>
        <v>3.4888888888888886E-2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3350</v>
      </c>
      <c r="N19" s="46">
        <f t="shared" si="0"/>
        <v>30.75</v>
      </c>
      <c r="O19" s="47">
        <f t="shared" si="1"/>
        <v>0</v>
      </c>
      <c r="P19" s="48">
        <f t="shared" si="2"/>
        <v>3319.25</v>
      </c>
      <c r="Q19" s="49">
        <f t="shared" si="3"/>
        <v>0</v>
      </c>
      <c r="R19" s="50">
        <f t="shared" si="4"/>
        <v>9.17910447761194E-3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4375</v>
      </c>
      <c r="N20" s="46">
        <f t="shared" si="0"/>
        <v>54.5</v>
      </c>
      <c r="O20" s="47">
        <f t="shared" si="1"/>
        <v>0</v>
      </c>
      <c r="P20" s="48">
        <f t="shared" si="2"/>
        <v>4320.5</v>
      </c>
      <c r="Q20" s="49">
        <f t="shared" si="3"/>
        <v>0</v>
      </c>
      <c r="R20" s="50">
        <f t="shared" si="4"/>
        <v>1.2457142857142858E-2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1375</v>
      </c>
      <c r="N21" s="46">
        <f t="shared" si="0"/>
        <v>2.25</v>
      </c>
      <c r="O21" s="47">
        <f t="shared" si="1"/>
        <v>0</v>
      </c>
      <c r="P21" s="48">
        <f t="shared" si="2"/>
        <v>1372.75</v>
      </c>
      <c r="Q21" s="49">
        <f t="shared" si="3"/>
        <v>0</v>
      </c>
      <c r="R21" s="50">
        <f t="shared" si="4"/>
        <v>1.6363636363636363E-3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950</v>
      </c>
      <c r="N22" s="46">
        <f t="shared" si="0"/>
        <v>0</v>
      </c>
      <c r="O22" s="47">
        <f t="shared" si="1"/>
        <v>0</v>
      </c>
      <c r="P22" s="48">
        <f t="shared" si="2"/>
        <v>950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47.75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47.75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13925</v>
      </c>
      <c r="N28" s="53">
        <f>SUM(N17:N27)</f>
        <v>213.75</v>
      </c>
      <c r="O28" s="53">
        <f>SUM(O17:O27)</f>
        <v>0</v>
      </c>
      <c r="P28" s="53">
        <f>SUM(P17:P27)</f>
        <v>13759</v>
      </c>
      <c r="Q28" s="53">
        <f>IF(SUM(N28:O28)-SUM(U105:AV105)&gt;0,SUM(N28:O28)-SUM(U105:AV105),0)</f>
        <v>213.75</v>
      </c>
      <c r="R28" s="54">
        <f t="shared" si="4"/>
        <v>1.5350089766606822E-2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/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1133743.75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17515.75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1.544947877331187E-2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1.5350089766606822E-2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/>
      <c r="N55" s="70"/>
      <c r="O55" s="71"/>
      <c r="P55" s="71"/>
      <c r="Q55" s="71"/>
      <c r="R55" s="65">
        <f t="shared" si="5"/>
        <v>0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0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>
        <v>78.5</v>
      </c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78.5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>
        <v>30.75</v>
      </c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30.75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>
        <v>54.5</v>
      </c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54.5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>
        <v>2.25</v>
      </c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2.25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>
        <v>47.75</v>
      </c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47.75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213.75</v>
      </c>
      <c r="F86" s="76">
        <f>SUM(F41:F85)</f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213.75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9577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9577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2921.25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2921.25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4687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4687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139.5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139.5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191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191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142">
        <f t="shared" ref="E101:Q101" si="27">SUM(E90:E100)</f>
        <v>17515.75</v>
      </c>
      <c r="F101" s="89">
        <f t="shared" si="27"/>
        <v>0</v>
      </c>
      <c r="G101" s="89">
        <f t="shared" si="27"/>
        <v>0</v>
      </c>
      <c r="H101" s="142">
        <f t="shared" si="27"/>
        <v>0</v>
      </c>
      <c r="I101" s="89">
        <f t="shared" si="27"/>
        <v>0</v>
      </c>
      <c r="J101" s="89">
        <f t="shared" si="27"/>
        <v>0</v>
      </c>
      <c r="K101" s="142">
        <f t="shared" si="27"/>
        <v>0</v>
      </c>
      <c r="L101" s="142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17515.75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250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1225</v>
      </c>
      <c r="V106" s="190"/>
      <c r="W106" s="190"/>
      <c r="X106" s="191"/>
      <c r="Y106" s="189">
        <f>M22</f>
        <v>950</v>
      </c>
      <c r="Z106" s="190"/>
      <c r="AA106" s="190"/>
      <c r="AB106" s="191"/>
      <c r="AC106" s="189">
        <f>M21</f>
        <v>1375</v>
      </c>
      <c r="AD106" s="190"/>
      <c r="AE106" s="190"/>
      <c r="AF106" s="191"/>
      <c r="AG106" s="189">
        <f>M20</f>
        <v>4375</v>
      </c>
      <c r="AH106" s="190"/>
      <c r="AI106" s="190"/>
      <c r="AJ106" s="191"/>
      <c r="AK106" s="189">
        <f>M19</f>
        <v>3350</v>
      </c>
      <c r="AL106" s="190"/>
      <c r="AM106" s="190"/>
      <c r="AN106" s="191"/>
      <c r="AO106" s="189">
        <f>M18</f>
        <v>2250</v>
      </c>
      <c r="AP106" s="190"/>
      <c r="AQ106" s="190"/>
      <c r="AR106" s="191"/>
      <c r="AS106" s="189">
        <f>M17</f>
        <v>125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47.75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950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2.25</v>
      </c>
      <c r="AD114" s="104">
        <f>SUMPRODUCT(($F$42:$Q$86)*(($F$40:$Q$40=$E$14)+($F$40:$Q$40=$K$14)+($F$40:$Q$40=$I$14)+($F$40:$Q$40=$G$14))*($D$42:$D$86=AC$105))</f>
        <v>0</v>
      </c>
      <c r="AE114" s="113">
        <f>IF(AC$106-AC114-AD114&gt;0,AC$106-AC114-AD114,0)</f>
        <v>1372.75</v>
      </c>
      <c r="AF114" s="106">
        <f>IF(($AC106&gt;0),(AC114+AD114)/$AC106,0)</f>
        <v>1.6363636363636363E-3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54.5</v>
      </c>
      <c r="AH115" s="104">
        <f>SUMPRODUCT(($F$42:$Q$86)*(($F$40:$Q$40=$E$14)+($F$40:$Q$40=$K$14)+($F$40:$Q$40=$I$14)+($F$40:$Q$40=$G$14))*($D$42:$D$86=AG$105))</f>
        <v>0</v>
      </c>
      <c r="AI115" s="113">
        <f>IF(AG$106-AG115-AH115&gt;0,AG$106-AG115-AH115,0)</f>
        <v>4320.5</v>
      </c>
      <c r="AJ115" s="106">
        <f>IF(($AG106&gt;0),(AG115+AH115)/$AG106,0)</f>
        <v>1.2457142857142858E-2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30.75</v>
      </c>
      <c r="AL116" s="104">
        <f>SUMPRODUCT(($F$42:$Q$86)*(($F$40:$Q$40=$E$14)+($F$40:$Q$40=$K$14)+($F$40:$Q$40=$I$14)+($F$40:$Q$40=$G$14))*($D$42:$D$86=AK$105))</f>
        <v>0</v>
      </c>
      <c r="AM116" s="113">
        <f>IF(AK$106-AK116-AL116&gt;0,AK$106-AK116-AL116,0)</f>
        <v>3319.25</v>
      </c>
      <c r="AN116" s="106">
        <f>IF(($AK106&gt;0),(AK116+AL116)/$AK106,0)</f>
        <v>9.17910447761194E-3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78.5</v>
      </c>
      <c r="AP117" s="104">
        <f>SUMPRODUCT(($F$42:$Q$86)*(($F$40:$Q$40=$E$14)+($F$40:$Q$40=$K$14)+($F$40:$Q$40=$I$14)+($F$40:$Q$40=$G$14))*($D$42:$D$86=AO$105))</f>
        <v>0</v>
      </c>
      <c r="AQ117" s="113">
        <f>IF(AO$106-AO117-AP117&gt;0,AO$106-AO117-AP117,0)</f>
        <v>2171.5</v>
      </c>
      <c r="AR117" s="106">
        <f>IF(($AO106&gt;0),(AO117+AP117)/$AO106,0)</f>
        <v>3.4888888888888886E-2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2022-04-11T12:56:11Z</cp:lastPrinted>
  <dcterms:created xsi:type="dcterms:W3CDTF">2018-01-15T08:58:52Z</dcterms:created>
  <dcterms:modified xsi:type="dcterms:W3CDTF">2022-05-03T10:02:39Z</dcterms:modified>
</cp:coreProperties>
</file>