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3" i="1" l="1"/>
  <c r="L43" i="1" l="1"/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<sst xmlns="http://schemas.openxmlformats.org/spreadsheetml/2006/main" count="157" uniqueCount="65">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</sst>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1.0251885098743267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1.0002646100584898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2155</v>
      </c>
      <c r="O18" s="47">
        <f t="shared" si="1"/>
        <v>74.5</v>
      </c>
      <c r="P18" s="48">
        <f t="shared" si="2"/>
        <v>20.5</v>
      </c>
      <c r="Q18" s="49">
        <f t="shared" si="3"/>
        <v>0</v>
      </c>
      <c r="R18" s="50">
        <f t="shared" si="4"/>
        <v>0.99088888888888893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3163.25</v>
      </c>
      <c r="O19" s="47">
        <f t="shared" si="1"/>
        <v>20</v>
      </c>
      <c r="P19" s="48">
        <f t="shared" si="2"/>
        <v>166.75</v>
      </c>
      <c r="Q19" s="49">
        <f t="shared" si="3"/>
        <v>0</v>
      </c>
      <c r="R19" s="50">
        <f t="shared" si="4"/>
        <v>0.9502238805970149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5022.25</v>
      </c>
      <c r="O20" s="47">
        <f t="shared" si="1"/>
        <v>273</v>
      </c>
      <c r="P20" s="48">
        <f t="shared" si="2"/>
        <v>0</v>
      </c>
      <c r="Q20" s="49">
        <f t="shared" si="3"/>
        <v>920.25</v>
      </c>
      <c r="R20" s="50">
        <f t="shared" si="4"/>
        <v>1.2103428571428572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727</v>
      </c>
      <c r="O21" s="47">
        <f t="shared" si="1"/>
        <v>83</v>
      </c>
      <c r="P21" s="48">
        <f t="shared" si="2"/>
        <v>565</v>
      </c>
      <c r="Q21" s="49">
        <f t="shared" si="3"/>
        <v>0</v>
      </c>
      <c r="R21" s="50">
        <f t="shared" si="4"/>
        <v>0.58909090909090911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663</v>
      </c>
      <c r="O22" s="47">
        <f t="shared" si="1"/>
        <v>245</v>
      </c>
      <c r="P22" s="48">
        <f t="shared" si="2"/>
        <v>42</v>
      </c>
      <c r="Q22" s="49">
        <f t="shared" si="3"/>
        <v>0</v>
      </c>
      <c r="R22" s="50">
        <f t="shared" si="4"/>
        <v>0.95578947368421052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1104.25</v>
      </c>
      <c r="O24" s="47">
        <f t="shared" si="1"/>
        <v>202.25</v>
      </c>
      <c r="P24" s="48">
        <f>SUMPRODUCT(($D$108:$D$118=$K24)*($E$107:$AV$107=$P$16)*($E$108:$AV$118))</f>
        <v>0</v>
      </c>
      <c r="Q24" s="49">
        <f t="shared" si="3"/>
        <v>1306.5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444.75</v>
      </c>
      <c r="O25" s="47">
        <f t="shared" si="1"/>
        <v>97.5</v>
      </c>
      <c r="P25" s="48">
        <f t="shared" si="2"/>
        <v>0</v>
      </c>
      <c r="Q25" s="49">
        <f t="shared" si="3"/>
        <v>542.25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13280.5</v>
      </c>
      <c r="O28" s="53">
        <f>SUM(O17:O27)</f>
        <v>995.25</v>
      </c>
      <c r="P28" s="53">
        <f>SUM(P17:P27)</f>
        <v>2418.25</v>
      </c>
      <c r="Q28" s="53">
        <f>IF(SUM(N28:O28)-SUM(U105:AV105)&gt;0,SUM(N28:O28)-SUM(U105:AV105),0)</f>
        <v>14275.75</v>
      </c>
      <c r="R28" s="54">
        <f t="shared" si="4"/>
        <v>1.0251885098743267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1134043.75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1.0002646100584898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1.0251885098743267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>
        <f>23.25+209.25</f>
        <v>232.5</v>
      </c>
      <c r="M43" s="70">
        <f>9.5+43</f>
        <v>52.5</v>
      </c>
      <c r="N43" s="70"/>
      <c r="O43" s="71"/>
      <c r="P43" s="71"/>
      <c r="Q43" s="71"/>
      <c r="R43" s="65">
        <f t="shared" si="5"/>
        <v>1260.5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>
        <v>171.25</v>
      </c>
      <c r="M44" s="70">
        <v>17</v>
      </c>
      <c r="N44" s="70"/>
      <c r="O44" s="71"/>
      <c r="P44" s="71"/>
      <c r="Q44" s="71"/>
      <c r="R44" s="65">
        <f t="shared" si="5"/>
        <v>799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>
        <v>472.5</v>
      </c>
      <c r="M45" s="70">
        <v>130.5</v>
      </c>
      <c r="N45" s="70"/>
      <c r="O45" s="71"/>
      <c r="P45" s="71"/>
      <c r="Q45" s="71"/>
      <c r="R45" s="65">
        <f t="shared" ref="R45" si="6">SUM(E45:Q45)</f>
        <v>2310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>
        <v>48.75</v>
      </c>
      <c r="M46" s="70"/>
      <c r="N46" s="70"/>
      <c r="O46" s="71"/>
      <c r="P46" s="71"/>
      <c r="Q46" s="71"/>
      <c r="R46" s="65">
        <f t="shared" si="5"/>
        <v>50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>
        <v>172.75</v>
      </c>
      <c r="M47" s="70">
        <v>245</v>
      </c>
      <c r="N47" s="70"/>
      <c r="O47" s="71"/>
      <c r="P47" s="71"/>
      <c r="Q47" s="71"/>
      <c r="R47" s="65">
        <f t="shared" si="5"/>
        <v>862.75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>
        <v>141.25</v>
      </c>
      <c r="M49" s="70">
        <v>202.25</v>
      </c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>
        <v>97.5</v>
      </c>
      <c r="N50" s="70"/>
      <c r="O50" s="71"/>
      <c r="P50" s="71"/>
      <c r="Q50" s="71"/>
      <c r="R50" s="65">
        <f t="shared" si="5"/>
        <v>100.75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>
        <v>76.5</v>
      </c>
      <c r="M54" s="70">
        <v>17.5</v>
      </c>
      <c r="N54" s="70"/>
      <c r="O54" s="71"/>
      <c r="P54" s="71"/>
      <c r="Q54" s="71"/>
      <c r="R54" s="65">
        <f t="shared" ref="R54" si="7">SUM(E54:Q54)</f>
        <v>615.5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>
        <v>201.25</v>
      </c>
      <c r="M55" s="70">
        <v>1</v>
      </c>
      <c r="N55" s="70"/>
      <c r="O55" s="71"/>
      <c r="P55" s="71"/>
      <c r="Q55" s="71"/>
      <c r="R55" s="65">
        <f t="shared" si="5"/>
        <v>2349.5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>
        <v>411.25</v>
      </c>
      <c r="M56" s="70">
        <v>142.5</v>
      </c>
      <c r="N56" s="70"/>
      <c r="O56" s="71"/>
      <c r="P56" s="71"/>
      <c r="Q56" s="71"/>
      <c r="R56" s="65">
        <f t="shared" si="5"/>
        <v>2738.75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>
        <v>200.75</v>
      </c>
      <c r="M57" s="70">
        <v>83</v>
      </c>
      <c r="N57" s="70"/>
      <c r="O57" s="71"/>
      <c r="P57" s="71"/>
      <c r="Q57" s="71"/>
      <c r="R57" s="65">
        <f t="shared" ref="R57" si="8">SUM(E57:Q57)</f>
        <v>757.75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>
        <v>102.25</v>
      </c>
      <c r="M61" s="70"/>
      <c r="N61" s="70"/>
      <c r="O61" s="71"/>
      <c r="P61" s="71"/>
      <c r="Q61" s="71"/>
      <c r="R61" s="65">
        <f t="shared" si="5"/>
        <v>441.5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>
        <v>99</v>
      </c>
      <c r="M64" s="70">
        <v>4.5</v>
      </c>
      <c r="N64" s="70"/>
      <c r="O64" s="71"/>
      <c r="P64" s="71"/>
      <c r="Q64" s="71"/>
      <c r="R64" s="65">
        <f t="shared" si="5"/>
        <v>275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>
        <v>2</v>
      </c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>
        <v>21.5</v>
      </c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2351.5</v>
      </c>
      <c r="M86" s="76">
        <f t="shared" si="10"/>
        <v>995.25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14275.75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49776</v>
      </c>
      <c r="M91" s="84">
        <f t="shared" si="21"/>
        <v>9089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271999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35387.5</v>
      </c>
      <c r="M92" s="84">
        <f t="shared" si="21"/>
        <v>1900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302408.75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77851.5</v>
      </c>
      <c r="M93" s="84">
        <f t="shared" si="21"/>
        <v>23478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455391.5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15469</v>
      </c>
      <c r="M94" s="84">
        <f t="shared" si="21"/>
        <v>5146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50220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8637.5</v>
      </c>
      <c r="M95" s="84">
        <f t="shared" si="21"/>
        <v>12250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45400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565</v>
      </c>
      <c r="M97" s="84">
        <f t="shared" si="21"/>
        <v>809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5226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613.5</v>
      </c>
      <c r="M98" s="84">
        <f t="shared" si="21"/>
        <v>585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3253.5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142">
        <f t="shared" si="27"/>
        <v>188300</v>
      </c>
      <c r="M101" s="89">
        <f t="shared" si="27"/>
        <v>53257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1134043.75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444.75</v>
      </c>
      <c r="N110" s="104">
        <f>SUMPRODUCT(($F$42:$Q$86)*(($F$40:$Q$40=$E$14)+($F$40:$Q$40=$K$14)+($F$40:$Q$40=$I$14)+($F$40:$Q$40=$G$14))*($D$42:$D$86=M$105))</f>
        <v>97.5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1104.25</v>
      </c>
      <c r="R111" s="104">
        <f>SUMPRODUCT(($F$42:$Q$86)*(($F$40:$Q$40=$E$14)+($F$40:$Q$40=$K$14)+($F$40:$Q$40=$I$14)+($F$40:$Q$40=$G$14))*($D$42:$D$86=Q$105))</f>
        <v>202.25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663</v>
      </c>
      <c r="Z113" s="104">
        <f>SUMPRODUCT(($F$42:$Q$86)*(($F$40:$Q$40=$E$14)+($F$40:$Q$40=$K$14)+($F$40:$Q$40=$I$14)+($F$40:$Q$40=$G$14))*($D$42:$D$86=Y$105))</f>
        <v>245</v>
      </c>
      <c r="AA113" s="113">
        <f>IF(Y$106-Y113-Z113&gt;0,Y$106-Y113-Z113,0)</f>
        <v>42</v>
      </c>
      <c r="AB113" s="106">
        <f>IF(($Y106&gt;0),(Y113+Z113)/$Y106,0)</f>
        <v>0.95578947368421052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727</v>
      </c>
      <c r="AD114" s="104">
        <f>SUMPRODUCT(($F$42:$Q$86)*(($F$40:$Q$40=$E$14)+($F$40:$Q$40=$K$14)+($F$40:$Q$40=$I$14)+($F$40:$Q$40=$G$14))*($D$42:$D$86=AC$105))</f>
        <v>83</v>
      </c>
      <c r="AE114" s="113">
        <f>IF(AC$106-AC114-AD114&gt;0,AC$106-AC114-AD114,0)</f>
        <v>565</v>
      </c>
      <c r="AF114" s="106">
        <f>IF(($AC106&gt;0),(AC114+AD114)/$AC106,0)</f>
        <v>0.58909090909090911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5022.25</v>
      </c>
      <c r="AH115" s="104">
        <f>SUMPRODUCT(($F$42:$Q$86)*(($F$40:$Q$40=$E$14)+($F$40:$Q$40=$K$14)+($F$40:$Q$40=$I$14)+($F$40:$Q$40=$G$14))*($D$42:$D$86=AG$105))</f>
        <v>273</v>
      </c>
      <c r="AI115" s="113">
        <f>IF(AG$106-AG115-AH115&gt;0,AG$106-AG115-AH115,0)</f>
        <v>0</v>
      </c>
      <c r="AJ115" s="106">
        <f>IF(($AG106&gt;0),(AG115+AH115)/$AG106,0)</f>
        <v>1.2103428571428572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3163.25</v>
      </c>
      <c r="AL116" s="104">
        <f>SUMPRODUCT(($F$42:$Q$86)*(($F$40:$Q$40=$E$14)+($F$40:$Q$40=$K$14)+($F$40:$Q$40=$I$14)+($F$40:$Q$40=$G$14))*($D$42:$D$86=AK$105))</f>
        <v>20</v>
      </c>
      <c r="AM116" s="113">
        <f>IF(AK$106-AK116-AL116&gt;0,AK$106-AK116-AL116,0)</f>
        <v>166.75</v>
      </c>
      <c r="AN116" s="106">
        <f>IF(($AK106&gt;0),(AK116+AL116)/$AK106,0)</f>
        <v>0.9502238805970149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2155</v>
      </c>
      <c r="AP117" s="104">
        <f>SUMPRODUCT(($F$42:$Q$86)*(($F$40:$Q$40=$E$14)+($F$40:$Q$40=$K$14)+($F$40:$Q$40=$I$14)+($F$40:$Q$40=$G$14))*($D$42:$D$86=AO$105))</f>
        <v>74.5</v>
      </c>
      <c r="AQ117" s="113">
        <f>IF(AO$106-AO117-AP117&gt;0,AO$106-AO117-AP117,0)</f>
        <v>20.5</v>
      </c>
      <c r="AR117" s="106">
        <f>IF(($AO106&gt;0),(AO117+AP117)/$AO106,0)</f>
        <v>0.99088888888888893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2021-11-09T15:58:26Z</cp:lastPrinted>
  <dcterms:created xsi:type="dcterms:W3CDTF">2018-01-15T08:58:52Z</dcterms:created>
  <dcterms:modified xsi:type="dcterms:W3CDTF">2021-11-09T15:58:27Z</dcterms:modified>
</cp:coreProperties>
</file>