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<sst xmlns="http://schemas.openxmlformats.org/spreadsheetml/2006/main" count="155" uniqueCount="65">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</sst>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0.66248447204968941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0.76909538249432574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3262.5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625.5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" zoomScale="115" zoomScaleNormal="115" zoomScaleSheetLayoutView="100" workbookViewId="0">
      <selection activeCell="Q31" sqref="Q31:R3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39873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2224</v>
      </c>
      <c r="O18" s="47">
        <f t="shared" si="1"/>
        <v>213</v>
      </c>
      <c r="P18" s="48">
        <f t="shared" si="2"/>
        <v>0</v>
      </c>
      <c r="Q18" s="49">
        <f t="shared" si="3"/>
        <v>237</v>
      </c>
      <c r="R18" s="50">
        <f t="shared" si="4"/>
        <v>1.1077272727272727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3262.5</v>
      </c>
      <c r="O19" s="47">
        <f t="shared" si="1"/>
        <v>261</v>
      </c>
      <c r="P19" s="48">
        <f t="shared" si="2"/>
        <v>625.5</v>
      </c>
      <c r="Q19" s="49">
        <f t="shared" si="3"/>
        <v>0</v>
      </c>
      <c r="R19" s="50">
        <f t="shared" si="4"/>
        <v>0.84924078091106292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2592</v>
      </c>
      <c r="O20" s="47">
        <f t="shared" si="1"/>
        <v>244</v>
      </c>
      <c r="P20" s="48">
        <f t="shared" si="2"/>
        <v>1639</v>
      </c>
      <c r="Q20" s="49">
        <f t="shared" si="3"/>
        <v>0</v>
      </c>
      <c r="R20" s="50">
        <f t="shared" si="4"/>
        <v>0.63374301675977651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984.75</v>
      </c>
      <c r="O21" s="47">
        <f t="shared" si="1"/>
        <v>42</v>
      </c>
      <c r="P21" s="48">
        <f t="shared" si="2"/>
        <v>533.25</v>
      </c>
      <c r="Q21" s="49">
        <f t="shared" si="3"/>
        <v>0</v>
      </c>
      <c r="R21" s="50">
        <f t="shared" si="4"/>
        <v>0.65817307692307692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506</v>
      </c>
      <c r="O22" s="47">
        <f t="shared" si="1"/>
        <v>34.75</v>
      </c>
      <c r="P22" s="48">
        <f t="shared" si="2"/>
        <v>1032.25</v>
      </c>
      <c r="Q22" s="49">
        <f t="shared" si="3"/>
        <v>0</v>
      </c>
      <c r="R22" s="50">
        <f t="shared" si="4"/>
        <v>0.3437698664971392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83.5</v>
      </c>
      <c r="O24" s="47">
        <f t="shared" si="1"/>
        <v>26.75</v>
      </c>
      <c r="P24" s="48">
        <f>SUMPRODUCT(($D$108:$D$118=$K24)*($E$107:$AV$107=$P$16)*($E$108:$AV$118))</f>
        <v>0</v>
      </c>
      <c r="Q24" s="49">
        <f t="shared" si="3"/>
        <v>42.25</v>
      </c>
      <c r="R24" s="50">
        <f t="shared" si="4"/>
        <v>1.6213235294117647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133.25</v>
      </c>
      <c r="O25" s="47">
        <f t="shared" si="1"/>
        <v>0</v>
      </c>
      <c r="P25" s="48">
        <f t="shared" si="2"/>
        <v>0</v>
      </c>
      <c r="Q25" s="49">
        <f t="shared" si="3"/>
        <v>133.25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9844.5</v>
      </c>
      <c r="O28" s="53">
        <f>SUM(O17:O27)</f>
        <v>821.5</v>
      </c>
      <c r="P28" s="53">
        <f>SUM(P17:P27)</f>
        <v>5846.5</v>
      </c>
      <c r="Q28" s="53">
        <f>IF(SUM(N28:O28)-SUM(U105:AV105)&gt;0,SUM(N28:O28)-SUM(U105:AV105),0)</f>
        <v>10666</v>
      </c>
      <c r="R28" s="54">
        <f t="shared" si="4"/>
        <v>0.66248447204968941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0.55000000000000004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970093.75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0.76909538249432574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0.66248447204968941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1810.5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1915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1139.5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540.25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65.5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453.25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1452.25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1643.75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399.25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44.75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143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150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30.25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52.25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0.75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10666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297314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334732.5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243896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63658.5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27037.5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441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799.5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970093.75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133.25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83.5</v>
      </c>
      <c r="R111" s="104">
        <f>SUMPRODUCT(($F$42:$Q$86)*(($F$40:$Q$40=$E$14)+($F$40:$Q$40=$K$14)+($F$40:$Q$40=$I$14)+($F$40:$Q$40=$G$14))*($D$42:$D$86=Q$105))</f>
        <v>26.75</v>
      </c>
      <c r="S111" s="113">
        <f>IF(Q$106-Q111-R111&gt;0,Q$106-Q111-R111,0)</f>
        <v>0</v>
      </c>
      <c r="T111" s="106">
        <f>IF(($Q106&gt;0),(Q111+R111)/$Q106,0)</f>
        <v>1.6213235294117647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506</v>
      </c>
      <c r="Z113" s="104">
        <f>SUMPRODUCT(($F$42:$Q$86)*(($F$40:$Q$40=$E$14)+($F$40:$Q$40=$K$14)+($F$40:$Q$40=$I$14)+($F$40:$Q$40=$G$14))*($D$42:$D$86=Y$105))</f>
        <v>34.75</v>
      </c>
      <c r="AA113" s="113">
        <f>IF(Y$106-Y113-Z113&gt;0,Y$106-Y113-Z113,0)</f>
        <v>1032.25</v>
      </c>
      <c r="AB113" s="106">
        <f>IF(($Y106&gt;0),(Y113+Z113)/$Y106,0)</f>
        <v>0.3437698664971392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984.75</v>
      </c>
      <c r="AD114" s="104">
        <f>SUMPRODUCT(($F$42:$Q$86)*(($F$40:$Q$40=$E$14)+($F$40:$Q$40=$K$14)+($F$40:$Q$40=$I$14)+($F$40:$Q$40=$G$14))*($D$42:$D$86=AC$105))</f>
        <v>42</v>
      </c>
      <c r="AE114" s="113">
        <f>IF(AC$106-AC114-AD114&gt;0,AC$106-AC114-AD114,0)</f>
        <v>533.25</v>
      </c>
      <c r="AF114" s="106">
        <f>IF(($AC106&gt;0),(AC114+AD114)/$AC106,0)</f>
        <v>0.65817307692307692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2592</v>
      </c>
      <c r="AH115" s="104">
        <f>SUMPRODUCT(($F$42:$Q$86)*(($F$40:$Q$40=$E$14)+($F$40:$Q$40=$K$14)+($F$40:$Q$40=$I$14)+($F$40:$Q$40=$G$14))*($D$42:$D$86=AG$105))</f>
        <v>244</v>
      </c>
      <c r="AI115" s="113">
        <f>IF(AG$106-AG115-AH115&gt;0,AG$106-AG115-AH115,0)</f>
        <v>1639</v>
      </c>
      <c r="AJ115" s="106">
        <f>IF(($AG106&gt;0),(AG115+AH115)/$AG106,0)</f>
        <v>0.63374301675977651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3262.5</v>
      </c>
      <c r="AL116" s="104">
        <f>SUMPRODUCT(($F$42:$Q$86)*(($F$40:$Q$40=$E$14)+($F$40:$Q$40=$K$14)+($F$40:$Q$40=$I$14)+($F$40:$Q$40=$G$14))*($D$42:$D$86=AK$105))</f>
        <v>261</v>
      </c>
      <c r="AM116" s="113">
        <f>IF(AK$106-AK116-AL116&gt;0,AK$106-AK116-AL116,0)</f>
        <v>625.5</v>
      </c>
      <c r="AN116" s="106">
        <f>IF(($AK106&gt;0),(AK116+AL116)/$AK106,0)</f>
        <v>0.84924078091106292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2224</v>
      </c>
      <c r="AP117" s="104">
        <f>SUMPRODUCT(($F$42:$Q$86)*(($F$40:$Q$40=$E$14)+($F$40:$Q$40=$K$14)+($F$40:$Q$40=$I$14)+($F$40:$Q$40=$G$14))*($D$42:$D$86=AO$105))</f>
        <v>213</v>
      </c>
      <c r="AQ117" s="113">
        <f>IF(AO$106-AO117-AP117&gt;0,AO$106-AO117-AP117,0)</f>
        <v>0</v>
      </c>
      <c r="AR117" s="106">
        <f>IF(($AO106&gt;0),(AO117+AP117)/$AO106,0)</f>
        <v>1.1077272727272727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2020-03-24T15:48:29Z</cp:lastPrinted>
  <dcterms:created xsi:type="dcterms:W3CDTF">2018-01-15T08:58:52Z</dcterms:created>
  <dcterms:modified xsi:type="dcterms:W3CDTF">2020-04-21T09:12:42Z</dcterms:modified>
</cp:coreProperties>
</file>