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5" i="1" l="1"/>
  <c r="J44" i="1"/>
  <c r="J43" i="1"/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<sst xmlns="http://schemas.openxmlformats.org/spreadsheetml/2006/main" count="155" uniqueCount="65">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</sst>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0.78751552795031055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0.91456780570643359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3023.75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1098.25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3864.5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2651.5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39934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2651.5</v>
      </c>
      <c r="O18" s="47">
        <f t="shared" si="1"/>
        <v>276.75</v>
      </c>
      <c r="P18" s="48">
        <f t="shared" si="2"/>
        <v>0</v>
      </c>
      <c r="Q18" s="49">
        <f t="shared" si="3"/>
        <v>728.25</v>
      </c>
      <c r="R18" s="50">
        <f t="shared" si="4"/>
        <v>1.3310227272727273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3864.5</v>
      </c>
      <c r="O19" s="47">
        <f t="shared" si="1"/>
        <v>297.75</v>
      </c>
      <c r="P19" s="48">
        <f t="shared" si="2"/>
        <v>0</v>
      </c>
      <c r="Q19" s="49">
        <f t="shared" si="3"/>
        <v>13.25</v>
      </c>
      <c r="R19" s="50">
        <f t="shared" si="4"/>
        <v>1.0031935406121957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3023.75</v>
      </c>
      <c r="O20" s="47">
        <f t="shared" si="1"/>
        <v>353</v>
      </c>
      <c r="P20" s="48">
        <f t="shared" si="2"/>
        <v>1098.25</v>
      </c>
      <c r="Q20" s="49">
        <f t="shared" si="3"/>
        <v>0</v>
      </c>
      <c r="R20" s="50">
        <f t="shared" si="4"/>
        <v>0.75458100558659214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1147.75</v>
      </c>
      <c r="O21" s="47">
        <f t="shared" si="1"/>
        <v>48.5</v>
      </c>
      <c r="P21" s="48">
        <f t="shared" si="2"/>
        <v>363.75</v>
      </c>
      <c r="Q21" s="49">
        <f t="shared" si="3"/>
        <v>0</v>
      </c>
      <c r="R21" s="50">
        <f t="shared" si="4"/>
        <v>0.76682692307692313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586</v>
      </c>
      <c r="O22" s="47">
        <f t="shared" si="1"/>
        <v>66</v>
      </c>
      <c r="P22" s="48">
        <f t="shared" si="2"/>
        <v>921</v>
      </c>
      <c r="Q22" s="49">
        <f t="shared" si="3"/>
        <v>0</v>
      </c>
      <c r="R22" s="50">
        <f t="shared" si="4"/>
        <v>0.41449459631277813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125.75</v>
      </c>
      <c r="O24" s="47">
        <f t="shared" si="1"/>
        <v>18.5</v>
      </c>
      <c r="P24" s="48">
        <f>SUMPRODUCT(($D$108:$D$118=$K24)*($E$107:$AV$107=$P$16)*($E$108:$AV$118))</f>
        <v>0</v>
      </c>
      <c r="Q24" s="49">
        <f t="shared" si="3"/>
        <v>76.25</v>
      </c>
      <c r="R24" s="50">
        <f t="shared" si="4"/>
        <v>2.1213235294117645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133.25</v>
      </c>
      <c r="O25" s="47">
        <f t="shared" si="1"/>
        <v>27.5</v>
      </c>
      <c r="P25" s="48">
        <f t="shared" si="2"/>
        <v>0</v>
      </c>
      <c r="Q25" s="49">
        <f t="shared" si="3"/>
        <v>160.75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11591</v>
      </c>
      <c r="O28" s="53">
        <f>SUM(O17:O27)</f>
        <v>1088</v>
      </c>
      <c r="P28" s="53">
        <f>SUM(P17:P27)</f>
        <v>4399.5</v>
      </c>
      <c r="Q28" s="53">
        <f>IF(SUM(N28:O28)-SUM(U105:AV105)&gt;0,SUM(N28:O28)-SUM(U105:AV105),0)</f>
        <v>12679</v>
      </c>
      <c r="R28" s="54">
        <f t="shared" si="4"/>
        <v>0.78751552795031055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0.8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1153584.5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0.91456780570643359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0.78751552795031055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/>
      <c r="L43" s="70"/>
      <c r="M43" s="70"/>
      <c r="N43" s="70"/>
      <c r="O43" s="71"/>
      <c r="P43" s="71"/>
      <c r="Q43" s="71"/>
      <c r="R43" s="65">
        <f t="shared" si="5"/>
        <v>2170.75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/>
      <c r="L44" s="70"/>
      <c r="M44" s="70"/>
      <c r="N44" s="70"/>
      <c r="O44" s="71"/>
      <c r="P44" s="71"/>
      <c r="Q44" s="71"/>
      <c r="R44" s="65">
        <f t="shared" si="5"/>
        <v>2177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1447.5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/>
      <c r="L47" s="70"/>
      <c r="M47" s="70"/>
      <c r="N47" s="70"/>
      <c r="O47" s="71"/>
      <c r="P47" s="71"/>
      <c r="Q47" s="71"/>
      <c r="R47" s="65">
        <f t="shared" si="5"/>
        <v>639.5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/>
      <c r="O49" s="71"/>
      <c r="P49" s="71"/>
      <c r="Q49" s="71"/>
      <c r="R49" s="65">
        <f t="shared" si="5"/>
        <v>95.5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/>
      <c r="M50" s="70"/>
      <c r="N50" s="70"/>
      <c r="O50" s="71"/>
      <c r="P50" s="71"/>
      <c r="Q50" s="71"/>
      <c r="R50" s="65">
        <f t="shared" si="5"/>
        <v>57.5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552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/>
      <c r="L55" s="70"/>
      <c r="M55" s="70"/>
      <c r="N55" s="70"/>
      <c r="O55" s="71"/>
      <c r="P55" s="71"/>
      <c r="Q55" s="71"/>
      <c r="R55" s="65">
        <f t="shared" si="5"/>
        <v>1824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/>
      <c r="L56" s="70"/>
      <c r="M56" s="70"/>
      <c r="N56" s="70"/>
      <c r="O56" s="71"/>
      <c r="P56" s="71"/>
      <c r="Q56" s="71"/>
      <c r="R56" s="65">
        <f t="shared" si="5"/>
        <v>1864.25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568.25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/>
      <c r="L58" s="70"/>
      <c r="M58" s="70"/>
      <c r="N58" s="70"/>
      <c r="O58" s="71"/>
      <c r="P58" s="71"/>
      <c r="Q58" s="71"/>
      <c r="R58" s="65">
        <f t="shared" si="5"/>
        <v>12.5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/>
      <c r="L60" s="70"/>
      <c r="M60" s="70"/>
      <c r="N60" s="70"/>
      <c r="O60" s="71"/>
      <c r="P60" s="71"/>
      <c r="Q60" s="71"/>
      <c r="R60" s="65">
        <f t="shared" si="5"/>
        <v>48.75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/>
      <c r="L64" s="70"/>
      <c r="M64" s="70"/>
      <c r="N64" s="70"/>
      <c r="O64" s="71"/>
      <c r="P64" s="71"/>
      <c r="Q64" s="71"/>
      <c r="R64" s="65">
        <f t="shared" si="5"/>
        <v>155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/>
      <c r="L65" s="70"/>
      <c r="M65" s="70"/>
      <c r="N65" s="70"/>
      <c r="O65" s="71"/>
      <c r="P65" s="71"/>
      <c r="Q65" s="71"/>
      <c r="R65" s="65">
        <f t="shared" si="5"/>
        <v>155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/>
      <c r="L70" s="70"/>
      <c r="M70" s="70"/>
      <c r="N70" s="70"/>
      <c r="O70" s="71"/>
      <c r="P70" s="71"/>
      <c r="Q70" s="71"/>
      <c r="R70" s="65">
        <f t="shared" si="5"/>
        <v>50.5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/>
      <c r="L72" s="70"/>
      <c r="M72" s="70"/>
      <c r="N72" s="70"/>
      <c r="O72" s="71"/>
      <c r="P72" s="71"/>
      <c r="Q72" s="71"/>
      <c r="R72" s="65">
        <f t="shared" si="5"/>
        <v>64.5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/>
      <c r="M73" s="70"/>
      <c r="N73" s="70"/>
      <c r="O73" s="71"/>
      <c r="P73" s="71"/>
      <c r="Q73" s="71"/>
      <c r="R73" s="65">
        <f t="shared" si="5"/>
        <v>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1088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12679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33763.5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357246.5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28286.25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395413.75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30358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290400.5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3007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74167.5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3300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32600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74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577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165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964.5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98953.75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1153584.5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133.25</v>
      </c>
      <c r="N110" s="104">
        <f>SUMPRODUCT(($F$42:$Q$86)*(($F$40:$Q$40=$E$14)+($F$40:$Q$40=$K$14)+($F$40:$Q$40=$I$14)+($F$40:$Q$40=$G$14))*($D$42:$D$86=M$105))</f>
        <v>27.5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125.75</v>
      </c>
      <c r="R111" s="104">
        <f>SUMPRODUCT(($F$42:$Q$86)*(($F$40:$Q$40=$E$14)+($F$40:$Q$40=$K$14)+($F$40:$Q$40=$I$14)+($F$40:$Q$40=$G$14))*($D$42:$D$86=Q$105))</f>
        <v>18.5</v>
      </c>
      <c r="S111" s="113">
        <f>IF(Q$106-Q111-R111&gt;0,Q$106-Q111-R111,0)</f>
        <v>0</v>
      </c>
      <c r="T111" s="106">
        <f>IF(($Q106&gt;0),(Q111+R111)/$Q106,0)</f>
        <v>2.1213235294117645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586</v>
      </c>
      <c r="Z113" s="104">
        <f>SUMPRODUCT(($F$42:$Q$86)*(($F$40:$Q$40=$E$14)+($F$40:$Q$40=$K$14)+($F$40:$Q$40=$I$14)+($F$40:$Q$40=$G$14))*($D$42:$D$86=Y$105))</f>
        <v>66</v>
      </c>
      <c r="AA113" s="113">
        <f>IF(Y$106-Y113-Z113&gt;0,Y$106-Y113-Z113,0)</f>
        <v>921</v>
      </c>
      <c r="AB113" s="106">
        <f>IF(($Y106&gt;0),(Y113+Z113)/$Y106,0)</f>
        <v>0.41449459631277813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1147.75</v>
      </c>
      <c r="AD114" s="104">
        <f>SUMPRODUCT(($F$42:$Q$86)*(($F$40:$Q$40=$E$14)+($F$40:$Q$40=$K$14)+($F$40:$Q$40=$I$14)+($F$40:$Q$40=$G$14))*($D$42:$D$86=AC$105))</f>
        <v>48.5</v>
      </c>
      <c r="AE114" s="113">
        <f>IF(AC$106-AC114-AD114&gt;0,AC$106-AC114-AD114,0)</f>
        <v>363.75</v>
      </c>
      <c r="AF114" s="106">
        <f>IF(($AC106&gt;0),(AC114+AD114)/$AC106,0)</f>
        <v>0.76682692307692313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3023.75</v>
      </c>
      <c r="AH115" s="104">
        <f>SUMPRODUCT(($F$42:$Q$86)*(($F$40:$Q$40=$E$14)+($F$40:$Q$40=$K$14)+($F$40:$Q$40=$I$14)+($F$40:$Q$40=$G$14))*($D$42:$D$86=AG$105))</f>
        <v>353</v>
      </c>
      <c r="AI115" s="113">
        <f>IF(AG$106-AG115-AH115&gt;0,AG$106-AG115-AH115,0)</f>
        <v>1098.25</v>
      </c>
      <c r="AJ115" s="106">
        <f>IF(($AG106&gt;0),(AG115+AH115)/$AG106,0)</f>
        <v>0.75458100558659214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3864.5</v>
      </c>
      <c r="AL116" s="104">
        <f>SUMPRODUCT(($F$42:$Q$86)*(($F$40:$Q$40=$E$14)+($F$40:$Q$40=$K$14)+($F$40:$Q$40=$I$14)+($F$40:$Q$40=$G$14))*($D$42:$D$86=AK$105))</f>
        <v>297.75</v>
      </c>
      <c r="AM116" s="113">
        <f>IF(AK$106-AK116-AL116&gt;0,AK$106-AK116-AL116,0)</f>
        <v>0</v>
      </c>
      <c r="AN116" s="106">
        <f>IF(($AK106&gt;0),(AK116+AL116)/$AK106,0)</f>
        <v>1.0031935406121957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2651.5</v>
      </c>
      <c r="AP117" s="104">
        <f>SUMPRODUCT(($F$42:$Q$86)*(($F$40:$Q$40=$E$14)+($F$40:$Q$40=$K$14)+($F$40:$Q$40=$I$14)+($F$40:$Q$40=$G$14))*($D$42:$D$86=AO$105))</f>
        <v>276.75</v>
      </c>
      <c r="AQ117" s="113">
        <f>IF(AO$106-AO117-AP117&gt;0,AO$106-AO117-AP117,0)</f>
        <v>0</v>
      </c>
      <c r="AR117" s="106">
        <f>IF(($AO106&gt;0),(AO117+AP117)/$AO106,0)</f>
        <v>1.3310227272727273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2020-03-24T15:48:29Z</cp:lastPrinted>
  <dcterms:created xsi:type="dcterms:W3CDTF">2018-01-15T08:58:52Z</dcterms:created>
  <dcterms:modified xsi:type="dcterms:W3CDTF">2020-06-26T12:30:54Z</dcterms:modified>
</cp:coreProperties>
</file>