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<sst xmlns="http://schemas.openxmlformats.org/spreadsheetml/2006/main" count="155" uniqueCount="65">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</sst>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0.34130434782608693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0.34684871095272563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200+100+25+25</f>
        <v>350</v>
      </c>
      <c r="N18" s="46">
        <f t="shared" si="0"/>
        <v>61.25</v>
      </c>
      <c r="O18" s="47">
        <f t="shared" si="1"/>
        <v>0.25</v>
      </c>
      <c r="P18" s="48">
        <f t="shared" si="2"/>
        <v>288.5</v>
      </c>
      <c r="Q18" s="49">
        <f t="shared" si="3"/>
        <v>0</v>
      </c>
      <c r="R18" s="50">
        <f t="shared" si="4"/>
        <v>0.17571428571428571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400</f>
        <v>400</v>
      </c>
      <c r="N19" s="46">
        <f t="shared" si="0"/>
        <v>40</v>
      </c>
      <c r="O19" s="47">
        <f t="shared" si="1"/>
        <v>2</v>
      </c>
      <c r="P19" s="48">
        <f t="shared" si="2"/>
        <v>358</v>
      </c>
      <c r="Q19" s="49">
        <f t="shared" si="3"/>
        <v>0</v>
      </c>
      <c r="R19" s="50">
        <f t="shared" si="4"/>
        <v>0.105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450</f>
        <v>450</v>
      </c>
      <c r="N20" s="46">
        <f t="shared" si="0"/>
        <v>295.25</v>
      </c>
      <c r="O20" s="47">
        <f t="shared" si="1"/>
        <v>0</v>
      </c>
      <c r="P20" s="48">
        <f t="shared" si="2"/>
        <v>154.75</v>
      </c>
      <c r="Q20" s="49">
        <f t="shared" si="3"/>
        <v>0</v>
      </c>
      <c r="R20" s="50">
        <f t="shared" si="4"/>
        <v>0.65611111111111109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125</f>
        <v>125</v>
      </c>
      <c r="N21" s="46">
        <f t="shared" si="0"/>
        <v>190</v>
      </c>
      <c r="O21" s="47">
        <f t="shared" si="1"/>
        <v>0</v>
      </c>
      <c r="P21" s="48">
        <f t="shared" si="2"/>
        <v>0</v>
      </c>
      <c r="Q21" s="49">
        <f t="shared" si="3"/>
        <v>65</v>
      </c>
      <c r="R21" s="50">
        <f t="shared" si="4"/>
        <v>1.52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1725</v>
      </c>
      <c r="N28" s="53">
        <f>SUM(N17:N27)</f>
        <v>586.5</v>
      </c>
      <c r="O28" s="53">
        <f>SUM(O17:O27)</f>
        <v>2.25</v>
      </c>
      <c r="P28" s="53">
        <f>SUM(P17:P27)</f>
        <v>1201.25</v>
      </c>
      <c r="Q28" s="53">
        <f>IF(SUM(N28:O28)-SUM(U105:AV105)&gt;0,SUM(N28:O28)-SUM(U105:AV105),0)</f>
        <v>588.75</v>
      </c>
      <c r="R28" s="54">
        <f t="shared" si="4"/>
        <v>0.34130434782608693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0.55000000000000004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140304.6875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48664.5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0.34684871095272563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0.34130434782608693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61.5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42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295.25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190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588.75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7503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3990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25391.5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11780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48664.5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100</v>
      </c>
      <c r="F106" s="147"/>
      <c r="G106" s="147"/>
      <c r="H106" s="148"/>
      <c r="I106" s="146">
        <f>M26</f>
        <v>75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100</v>
      </c>
      <c r="V106" s="147"/>
      <c r="W106" s="147"/>
      <c r="X106" s="148"/>
      <c r="Y106" s="146">
        <f>M22</f>
        <v>100</v>
      </c>
      <c r="Z106" s="147"/>
      <c r="AA106" s="147"/>
      <c r="AB106" s="148"/>
      <c r="AC106" s="146">
        <f>M21</f>
        <v>125</v>
      </c>
      <c r="AD106" s="147"/>
      <c r="AE106" s="147"/>
      <c r="AF106" s="148"/>
      <c r="AG106" s="146">
        <f>M20</f>
        <v>450</v>
      </c>
      <c r="AH106" s="147"/>
      <c r="AI106" s="147"/>
      <c r="AJ106" s="148"/>
      <c r="AK106" s="146">
        <f>M19</f>
        <v>400</v>
      </c>
      <c r="AL106" s="147"/>
      <c r="AM106" s="147"/>
      <c r="AN106" s="148"/>
      <c r="AO106" s="146">
        <f>M18</f>
        <v>350</v>
      </c>
      <c r="AP106" s="147"/>
      <c r="AQ106" s="147"/>
      <c r="AR106" s="148"/>
      <c r="AS106" s="146">
        <f>M17</f>
        <v>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190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0</v>
      </c>
      <c r="AF114" s="106">
        <f>IF(($AC106&gt;0),(AC114+AD114)/$AC106,0)</f>
        <v>1.52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295.25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154.75</v>
      </c>
      <c r="AJ115" s="106">
        <f>IF(($AG106&gt;0),(AG115+AH115)/$AG106,0)</f>
        <v>0.65611111111111109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40</v>
      </c>
      <c r="AL116" s="104">
        <f>SUMPRODUCT(($F$42:$Q$86)*(($F$40:$Q$40=$E$14)+($F$40:$Q$40=$K$14)+($F$40:$Q$40=$I$14)+($F$40:$Q$40=$G$14))*($D$42:$D$86=AK$105))</f>
        <v>2</v>
      </c>
      <c r="AM116" s="113">
        <f>IF(AK$106-AK116-AL116&gt;0,AK$106-AK116-AL116,0)</f>
        <v>358</v>
      </c>
      <c r="AN116" s="106">
        <f>IF(($AK106&gt;0),(AK116+AL116)/$AK106,0)</f>
        <v>0.105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61.25</v>
      </c>
      <c r="AP117" s="104">
        <f>SUMPRODUCT(($F$42:$Q$86)*(($F$40:$Q$40=$E$14)+($F$40:$Q$40=$K$14)+($F$40:$Q$40=$I$14)+($F$40:$Q$40=$G$14))*($D$42:$D$86=AO$105))</f>
        <v>0.25</v>
      </c>
      <c r="AQ117" s="113">
        <f>IF(AO$106-AO117-AP117&gt;0,AO$106-AO117-AP117,0)</f>
        <v>288.5</v>
      </c>
      <c r="AR117" s="106">
        <f>IF(($AO106&gt;0),(AO117+AP117)/$AO106,0)</f>
        <v>0.17571428571428571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Martin</cp:lastModifiedBy>
  <cp:lastPrinted>2021-05-03T12:35:39Z</cp:lastPrinted>
  <dcterms:created xsi:type="dcterms:W3CDTF">2018-01-15T08:58:52Z</dcterms:created>
  <dcterms:modified xsi:type="dcterms:W3CDTF">2021-05-10T13:18:34Z</dcterms:modified>
</cp:coreProperties>
</file>