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45" i="1" l="1"/>
  <c r="Q43" i="1"/>
  <c r="P45" i="1" l="1"/>
  <c r="P44" i="1"/>
  <c r="P43" i="1"/>
  <c r="O45" i="1" l="1"/>
  <c r="O44" i="1"/>
  <c r="O43" i="1"/>
  <c r="N43" i="1" l="1"/>
  <c r="M43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<sst xmlns="http://schemas.openxmlformats.org/spreadsheetml/2006/main" count="155" uniqueCount="65">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</sst>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0.25368043087971276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0.27940903753603935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1036.5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2028.75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1711.25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2" zoomScale="115" zoomScaleNormal="115" zoomScaleSheetLayoutView="100" workbookViewId="0">
      <selection activeCell="K35" sqref="K35:P3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40148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v>2250</v>
      </c>
      <c r="N18" s="46">
        <f t="shared" si="0"/>
        <v>473.5</v>
      </c>
      <c r="O18" s="47">
        <f t="shared" si="1"/>
        <v>65.25</v>
      </c>
      <c r="P18" s="48">
        <f t="shared" si="2"/>
        <v>1711.25</v>
      </c>
      <c r="Q18" s="49">
        <f t="shared" si="3"/>
        <v>0</v>
      </c>
      <c r="R18" s="50">
        <f t="shared" si="4"/>
        <v>0.23944444444444443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v>3350</v>
      </c>
      <c r="N19" s="46">
        <f t="shared" si="0"/>
        <v>1129.25</v>
      </c>
      <c r="O19" s="47">
        <f t="shared" si="1"/>
        <v>192</v>
      </c>
      <c r="P19" s="48">
        <f t="shared" si="2"/>
        <v>2028.75</v>
      </c>
      <c r="Q19" s="49">
        <f t="shared" si="3"/>
        <v>0</v>
      </c>
      <c r="R19" s="50">
        <f t="shared" si="4"/>
        <v>0.39440298507462684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4375</v>
      </c>
      <c r="N20" s="46">
        <f t="shared" si="0"/>
        <v>1036.5</v>
      </c>
      <c r="O20" s="47">
        <f t="shared" si="1"/>
        <v>229.5</v>
      </c>
      <c r="P20" s="48">
        <f t="shared" si="2"/>
        <v>3109</v>
      </c>
      <c r="Q20" s="49">
        <f t="shared" si="3"/>
        <v>0</v>
      </c>
      <c r="R20" s="50">
        <f t="shared" si="4"/>
        <v>0.28937142857142856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v>1375</v>
      </c>
      <c r="N21" s="46">
        <f t="shared" si="0"/>
        <v>149.5</v>
      </c>
      <c r="O21" s="47">
        <f t="shared" si="1"/>
        <v>34.25</v>
      </c>
      <c r="P21" s="48">
        <f t="shared" si="2"/>
        <v>1191.25</v>
      </c>
      <c r="Q21" s="49">
        <f t="shared" si="3"/>
        <v>0</v>
      </c>
      <c r="R21" s="50">
        <f t="shared" si="4"/>
        <v>0.13363636363636364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v>950</v>
      </c>
      <c r="N22" s="46">
        <f t="shared" si="0"/>
        <v>60.75</v>
      </c>
      <c r="O22" s="47">
        <f t="shared" si="1"/>
        <v>28.5</v>
      </c>
      <c r="P22" s="48">
        <f t="shared" si="2"/>
        <v>860.75</v>
      </c>
      <c r="Q22" s="49">
        <f t="shared" si="3"/>
        <v>0</v>
      </c>
      <c r="R22" s="50">
        <f t="shared" si="4"/>
        <v>9.3947368421052627E-2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102</v>
      </c>
      <c r="O25" s="47">
        <f t="shared" si="1"/>
        <v>31.5</v>
      </c>
      <c r="P25" s="48">
        <f t="shared" si="2"/>
        <v>0</v>
      </c>
      <c r="Q25" s="49">
        <f t="shared" si="3"/>
        <v>133.5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13925</v>
      </c>
      <c r="N28" s="53">
        <f>SUM(N17:N27)</f>
        <v>2951.5</v>
      </c>
      <c r="O28" s="53">
        <f>SUM(O17:O27)</f>
        <v>581</v>
      </c>
      <c r="P28" s="53">
        <f>SUM(P17:P27)</f>
        <v>10526</v>
      </c>
      <c r="Q28" s="53">
        <f>IF(SUM(N28:O28)-SUM(U105:AV105)&gt;0,SUM(N28:O28)-SUM(U105:AV105),0)</f>
        <v>3532.5</v>
      </c>
      <c r="R28" s="54">
        <f t="shared" si="4"/>
        <v>0.25368043087971276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0.21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1133743.75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316778.25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0.27940903753603935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0.25368043087971276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>
        <f>13.5+15.75</f>
        <v>29.25</v>
      </c>
      <c r="N43" s="70">
        <f>32.25+28</f>
        <v>60.25</v>
      </c>
      <c r="O43" s="71">
        <f>19.5+3.25+27.5+3.5</f>
        <v>53.75</v>
      </c>
      <c r="P43" s="71">
        <f>33.25+70.5</f>
        <v>103.75</v>
      </c>
      <c r="Q43" s="71">
        <f>7.75+8</f>
        <v>15.75</v>
      </c>
      <c r="R43" s="65">
        <f t="shared" si="5"/>
        <v>262.75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>
        <v>80.25</v>
      </c>
      <c r="N44" s="70">
        <v>51</v>
      </c>
      <c r="O44" s="71">
        <f>41.25+23.75+16</f>
        <v>81</v>
      </c>
      <c r="P44" s="71">
        <f>52</f>
        <v>52</v>
      </c>
      <c r="Q44" s="71">
        <v>66</v>
      </c>
      <c r="R44" s="65">
        <f t="shared" si="5"/>
        <v>330.25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>
        <v>66.75</v>
      </c>
      <c r="N45" s="70">
        <v>46.25</v>
      </c>
      <c r="O45" s="71">
        <f>46+51</f>
        <v>97</v>
      </c>
      <c r="P45" s="71">
        <f>1+75.75</f>
        <v>76.75</v>
      </c>
      <c r="Q45" s="71">
        <f>100.5+1.25</f>
        <v>101.75</v>
      </c>
      <c r="R45" s="65">
        <f t="shared" ref="R45" si="6">SUM(E45:Q45)</f>
        <v>388.5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>
        <v>13.5</v>
      </c>
      <c r="O47" s="71">
        <v>10</v>
      </c>
      <c r="P47" s="71">
        <v>37.25</v>
      </c>
      <c r="Q47" s="71">
        <v>28.5</v>
      </c>
      <c r="R47" s="65">
        <f t="shared" si="5"/>
        <v>89.25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>
        <v>3.25</v>
      </c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82.5</v>
      </c>
      <c r="N54" s="70">
        <v>57.75</v>
      </c>
      <c r="O54" s="71">
        <v>37.25</v>
      </c>
      <c r="P54" s="71">
        <v>32.5</v>
      </c>
      <c r="Q54" s="71">
        <v>12.75</v>
      </c>
      <c r="R54" s="65">
        <f t="shared" ref="R54" si="7">SUM(E54:Q54)</f>
        <v>222.75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208.75</v>
      </c>
      <c r="N55" s="70">
        <v>210.75</v>
      </c>
      <c r="O55" s="71">
        <v>215.25</v>
      </c>
      <c r="P55" s="71">
        <v>221.25</v>
      </c>
      <c r="Q55" s="71">
        <v>108.75</v>
      </c>
      <c r="R55" s="65">
        <f t="shared" si="5"/>
        <v>964.75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180.75</v>
      </c>
      <c r="N56" s="70">
        <v>159.25</v>
      </c>
      <c r="O56" s="71">
        <v>232.75</v>
      </c>
      <c r="P56" s="71">
        <v>135.25</v>
      </c>
      <c r="Q56" s="71">
        <v>96.25</v>
      </c>
      <c r="R56" s="65">
        <f t="shared" si="5"/>
        <v>804.25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55.75</v>
      </c>
      <c r="N57" s="70">
        <v>25.75</v>
      </c>
      <c r="O57" s="71">
        <v>67.75</v>
      </c>
      <c r="P57" s="71"/>
      <c r="Q57" s="71">
        <v>34</v>
      </c>
      <c r="R57" s="65">
        <f t="shared" ref="R57" si="8">SUM(E57:Q57)</f>
        <v>183.25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10.5</v>
      </c>
      <c r="N61" s="70">
        <v>16.75</v>
      </c>
      <c r="O61" s="71">
        <v>47.5</v>
      </c>
      <c r="P61" s="71">
        <v>24</v>
      </c>
      <c r="Q61" s="71">
        <v>31.5</v>
      </c>
      <c r="R61" s="65">
        <f t="shared" si="5"/>
        <v>130.25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>
        <v>5</v>
      </c>
      <c r="Q64" s="71">
        <v>23</v>
      </c>
      <c r="R64" s="65">
        <f t="shared" si="5"/>
        <v>28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>
        <v>20</v>
      </c>
      <c r="Q66" s="71">
        <v>31.5</v>
      </c>
      <c r="R66" s="65">
        <f t="shared" ref="R66" si="9">SUM(E66:Q66)</f>
        <v>51.5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>
        <v>11.5</v>
      </c>
      <c r="Q70" s="71">
        <v>13.75</v>
      </c>
      <c r="R70" s="65">
        <f t="shared" si="5"/>
        <v>25.25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>
        <v>9</v>
      </c>
      <c r="Q71" s="71">
        <v>17.25</v>
      </c>
      <c r="R71" s="65">
        <f t="shared" si="5"/>
        <v>26.25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>
        <v>21.75</v>
      </c>
      <c r="Q72" s="71"/>
      <c r="R72" s="65">
        <f t="shared" si="5"/>
        <v>21.75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>
        <v>0.25</v>
      </c>
      <c r="Q73" s="71">
        <v>0.25</v>
      </c>
      <c r="R73" s="65">
        <f t="shared" si="5"/>
        <v>0.5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714.5</v>
      </c>
      <c r="N86" s="76">
        <f t="shared" si="10"/>
        <v>644.5</v>
      </c>
      <c r="O86" s="76">
        <f t="shared" si="10"/>
        <v>842.25</v>
      </c>
      <c r="P86" s="76">
        <f t="shared" si="10"/>
        <v>750.25</v>
      </c>
      <c r="Q86" s="76">
        <f t="shared" si="10"/>
        <v>581</v>
      </c>
      <c r="R86" s="65">
        <f t="shared" si="5"/>
        <v>3532.5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13633.5</v>
      </c>
      <c r="N91" s="84">
        <f t="shared" si="22"/>
        <v>14396</v>
      </c>
      <c r="O91" s="84">
        <f t="shared" si="23"/>
        <v>11102</v>
      </c>
      <c r="P91" s="84">
        <f t="shared" si="24"/>
        <v>18635.5</v>
      </c>
      <c r="Q91" s="84">
        <f t="shared" si="25"/>
        <v>7960.5</v>
      </c>
      <c r="R91" s="85">
        <f>SUM(D91:Q91)</f>
        <v>65727.5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27455</v>
      </c>
      <c r="N92" s="84">
        <f t="shared" si="22"/>
        <v>24866.25</v>
      </c>
      <c r="O92" s="84">
        <f t="shared" si="23"/>
        <v>28143.75</v>
      </c>
      <c r="P92" s="84">
        <f t="shared" si="24"/>
        <v>26813.75</v>
      </c>
      <c r="Q92" s="84">
        <f t="shared" si="25"/>
        <v>18240</v>
      </c>
      <c r="R92" s="85">
        <f t="shared" ref="R92:R100" si="26">SUM(D92:Q92)</f>
        <v>125518.75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21285</v>
      </c>
      <c r="N93" s="84">
        <f t="shared" si="22"/>
        <v>17673</v>
      </c>
      <c r="O93" s="84">
        <f t="shared" si="23"/>
        <v>28358.5</v>
      </c>
      <c r="P93" s="84">
        <f t="shared" si="24"/>
        <v>21822.5</v>
      </c>
      <c r="Q93" s="84">
        <f t="shared" si="25"/>
        <v>19737</v>
      </c>
      <c r="R93" s="85">
        <f t="shared" si="26"/>
        <v>108876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3456.5</v>
      </c>
      <c r="N94" s="84">
        <f t="shared" si="22"/>
        <v>1596.5</v>
      </c>
      <c r="O94" s="84">
        <f t="shared" si="23"/>
        <v>4200.5</v>
      </c>
      <c r="P94" s="84">
        <f t="shared" si="24"/>
        <v>15.5</v>
      </c>
      <c r="Q94" s="84">
        <f t="shared" si="25"/>
        <v>2123.5</v>
      </c>
      <c r="R94" s="85">
        <f t="shared" si="26"/>
        <v>11392.5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675</v>
      </c>
      <c r="O95" s="84">
        <f t="shared" si="23"/>
        <v>500</v>
      </c>
      <c r="P95" s="84">
        <f t="shared" si="24"/>
        <v>1862.5</v>
      </c>
      <c r="Q95" s="84">
        <f t="shared" si="25"/>
        <v>1425</v>
      </c>
      <c r="R95" s="85">
        <f t="shared" si="26"/>
        <v>4462.5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63</v>
      </c>
      <c r="N98" s="84">
        <f t="shared" si="22"/>
        <v>120</v>
      </c>
      <c r="O98" s="84">
        <f t="shared" si="23"/>
        <v>285</v>
      </c>
      <c r="P98" s="84">
        <f t="shared" si="24"/>
        <v>144</v>
      </c>
      <c r="Q98" s="84">
        <f t="shared" si="25"/>
        <v>189</v>
      </c>
      <c r="R98" s="85">
        <f t="shared" si="26"/>
        <v>801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65893</v>
      </c>
      <c r="N101" s="89">
        <f t="shared" si="27"/>
        <v>59326.75</v>
      </c>
      <c r="O101" s="89">
        <f t="shared" si="27"/>
        <v>72589.75</v>
      </c>
      <c r="P101" s="89">
        <f t="shared" si="27"/>
        <v>69293.75</v>
      </c>
      <c r="Q101" s="89">
        <f t="shared" si="27"/>
        <v>49675</v>
      </c>
      <c r="R101" s="90">
        <f>SUM(R90:R100)</f>
        <v>316778.25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25</v>
      </c>
      <c r="F106" s="189"/>
      <c r="G106" s="189"/>
      <c r="H106" s="190"/>
      <c r="I106" s="188">
        <f>M26</f>
        <v>250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0</v>
      </c>
      <c r="R106" s="189"/>
      <c r="S106" s="189"/>
      <c r="T106" s="190"/>
      <c r="U106" s="188">
        <f>M23</f>
        <v>1225</v>
      </c>
      <c r="V106" s="189"/>
      <c r="W106" s="189"/>
      <c r="X106" s="190"/>
      <c r="Y106" s="188">
        <f>M22</f>
        <v>950</v>
      </c>
      <c r="Z106" s="189"/>
      <c r="AA106" s="189"/>
      <c r="AB106" s="190"/>
      <c r="AC106" s="188">
        <f>M21</f>
        <v>1375</v>
      </c>
      <c r="AD106" s="189"/>
      <c r="AE106" s="189"/>
      <c r="AF106" s="190"/>
      <c r="AG106" s="188">
        <f>M20</f>
        <v>4375</v>
      </c>
      <c r="AH106" s="189"/>
      <c r="AI106" s="189"/>
      <c r="AJ106" s="190"/>
      <c r="AK106" s="188">
        <f>M19</f>
        <v>3350</v>
      </c>
      <c r="AL106" s="189"/>
      <c r="AM106" s="189"/>
      <c r="AN106" s="190"/>
      <c r="AO106" s="188">
        <f>M18</f>
        <v>2250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102</v>
      </c>
      <c r="N110" s="104">
        <f>SUMPRODUCT(($F$42:$Q$86)*(($F$40:$Q$40=$E$14)+($F$40:$Q$40=$K$14)+($F$40:$Q$40=$I$14)+($F$40:$Q$40=$G$14))*($D$42:$D$86=M$105))</f>
        <v>31.5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60.75</v>
      </c>
      <c r="Z113" s="104">
        <f>SUMPRODUCT(($F$42:$Q$86)*(($F$40:$Q$40=$E$14)+($F$40:$Q$40=$K$14)+($F$40:$Q$40=$I$14)+($F$40:$Q$40=$G$14))*($D$42:$D$86=Y$105))</f>
        <v>28.5</v>
      </c>
      <c r="AA113" s="113">
        <f>IF(Y$106-Y113-Z113&gt;0,Y$106-Y113-Z113,0)</f>
        <v>860.75</v>
      </c>
      <c r="AB113" s="106">
        <f>IF(($Y106&gt;0),(Y113+Z113)/$Y106,0)</f>
        <v>9.3947368421052627E-2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149.5</v>
      </c>
      <c r="AD114" s="104">
        <f>SUMPRODUCT(($F$42:$Q$86)*(($F$40:$Q$40=$E$14)+($F$40:$Q$40=$K$14)+($F$40:$Q$40=$I$14)+($F$40:$Q$40=$G$14))*($D$42:$D$86=AC$105))</f>
        <v>34.25</v>
      </c>
      <c r="AE114" s="113">
        <f>IF(AC$106-AC114-AD114&gt;0,AC$106-AC114-AD114,0)</f>
        <v>1191.25</v>
      </c>
      <c r="AF114" s="106">
        <f>IF(($AC106&gt;0),(AC114+AD114)/$AC106,0)</f>
        <v>0.13363636363636364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1036.5</v>
      </c>
      <c r="AH115" s="104">
        <f>SUMPRODUCT(($F$42:$Q$86)*(($F$40:$Q$40=$E$14)+($F$40:$Q$40=$K$14)+($F$40:$Q$40=$I$14)+($F$40:$Q$40=$G$14))*($D$42:$D$86=AG$105))</f>
        <v>229.5</v>
      </c>
      <c r="AI115" s="113">
        <f>IF(AG$106-AG115-AH115&gt;0,AG$106-AG115-AH115,0)</f>
        <v>3109</v>
      </c>
      <c r="AJ115" s="106">
        <f>IF(($AG106&gt;0),(AG115+AH115)/$AG106,0)</f>
        <v>0.28937142857142856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1129.25</v>
      </c>
      <c r="AL116" s="104">
        <f>SUMPRODUCT(($F$42:$Q$86)*(($F$40:$Q$40=$E$14)+($F$40:$Q$40=$K$14)+($F$40:$Q$40=$I$14)+($F$40:$Q$40=$G$14))*($D$42:$D$86=AK$105))</f>
        <v>192</v>
      </c>
      <c r="AM116" s="113">
        <f>IF(AK$106-AK116-AL116&gt;0,AK$106-AK116-AL116,0)</f>
        <v>2028.75</v>
      </c>
      <c r="AN116" s="106">
        <f>IF(($AK106&gt;0),(AK116+AL116)/$AK106,0)</f>
        <v>0.39440298507462684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473.5</v>
      </c>
      <c r="AP117" s="104">
        <f>SUMPRODUCT(($F$42:$Q$86)*(($F$40:$Q$40=$E$14)+($F$40:$Q$40=$K$14)+($F$40:$Q$40=$I$14)+($F$40:$Q$40=$G$14))*($D$42:$D$86=AO$105))</f>
        <v>65.25</v>
      </c>
      <c r="AQ117" s="113">
        <f>IF(AO$106-AO117-AP117&gt;0,AO$106-AO117-AP117,0)</f>
        <v>1711.25</v>
      </c>
      <c r="AR117" s="106">
        <f>IF(($AO106&gt;0),(AO117+AP117)/$AO106,0)</f>
        <v>0.23944444444444443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Nef Regula</cp:lastModifiedBy>
  <cp:lastPrinted>2021-03-01T14:41:19Z</cp:lastPrinted>
  <dcterms:created xsi:type="dcterms:W3CDTF">2018-01-15T08:58:52Z</dcterms:created>
  <dcterms:modified xsi:type="dcterms:W3CDTF">2021-03-01T14:51:44Z</dcterms:modified>
</cp:coreProperties>
</file>