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<sst xmlns="http://schemas.openxmlformats.org/spreadsheetml/2006/main" count="155" uniqueCount="65">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</sst>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0.32405797101449274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0.32718614622195002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369.25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43831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40148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200+100+25+25</f>
        <v>350</v>
      </c>
      <c r="N18" s="46">
        <f t="shared" si="0"/>
        <v>58</v>
      </c>
      <c r="O18" s="47">
        <f t="shared" si="1"/>
        <v>0.75</v>
      </c>
      <c r="P18" s="48">
        <f t="shared" si="2"/>
        <v>291.25</v>
      </c>
      <c r="Q18" s="49">
        <f t="shared" si="3"/>
        <v>0</v>
      </c>
      <c r="R18" s="50">
        <f t="shared" si="4"/>
        <v>0.16785714285714284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400</f>
        <v>400</v>
      </c>
      <c r="N19" s="46">
        <f t="shared" si="0"/>
        <v>25.75</v>
      </c>
      <c r="O19" s="47">
        <f t="shared" si="1"/>
        <v>5</v>
      </c>
      <c r="P19" s="48">
        <f t="shared" si="2"/>
        <v>369.25</v>
      </c>
      <c r="Q19" s="49">
        <f t="shared" si="3"/>
        <v>0</v>
      </c>
      <c r="R19" s="50">
        <f t="shared" si="4"/>
        <v>7.6874999999999999E-2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450</f>
        <v>450</v>
      </c>
      <c r="N20" s="46">
        <f t="shared" si="0"/>
        <v>272</v>
      </c>
      <c r="O20" s="47">
        <f t="shared" si="1"/>
        <v>7.5</v>
      </c>
      <c r="P20" s="48">
        <f t="shared" si="2"/>
        <v>170.5</v>
      </c>
      <c r="Q20" s="49">
        <f t="shared" si="3"/>
        <v>0</v>
      </c>
      <c r="R20" s="50">
        <f t="shared" si="4"/>
        <v>0.62111111111111106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125</f>
        <v>125</v>
      </c>
      <c r="N21" s="46">
        <f t="shared" si="0"/>
        <v>190</v>
      </c>
      <c r="O21" s="47">
        <f t="shared" si="1"/>
        <v>0</v>
      </c>
      <c r="P21" s="48">
        <f t="shared" si="2"/>
        <v>0</v>
      </c>
      <c r="Q21" s="49">
        <f t="shared" si="3"/>
        <v>65</v>
      </c>
      <c r="R21" s="50">
        <f t="shared" si="4"/>
        <v>1.52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1725</v>
      </c>
      <c r="N28" s="53">
        <f>SUM(N17:N27)</f>
        <v>545.75</v>
      </c>
      <c r="O28" s="53">
        <f>SUM(O17:O27)</f>
        <v>13.25</v>
      </c>
      <c r="P28" s="53">
        <f>SUM(P17:P27)</f>
        <v>1231</v>
      </c>
      <c r="Q28" s="53">
        <f>IF(SUM(N28:O28)-SUM(U105:AV105)&gt;0,SUM(N28:O28)-SUM(U105:AV105),0)</f>
        <v>559</v>
      </c>
      <c r="R28" s="54">
        <f t="shared" si="4"/>
        <v>0.32405797101449274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0.45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140304.6875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45905.75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0.32718614622195002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0.32405797101449274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1.25</v>
      </c>
      <c r="N54" s="70">
        <v>32.75</v>
      </c>
      <c r="O54" s="71">
        <v>15</v>
      </c>
      <c r="P54" s="71">
        <v>9</v>
      </c>
      <c r="Q54" s="71">
        <v>0.75</v>
      </c>
      <c r="R54" s="65">
        <f t="shared" ref="R54" si="7">SUM(E54:Q54)</f>
        <v>58.75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</v>
      </c>
      <c r="N55" s="70">
        <v>5.25</v>
      </c>
      <c r="O55" s="71">
        <v>7.25</v>
      </c>
      <c r="P55" s="71">
        <v>11.25</v>
      </c>
      <c r="Q55" s="71">
        <v>5</v>
      </c>
      <c r="R55" s="65">
        <f t="shared" si="5"/>
        <v>30.75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</v>
      </c>
      <c r="N56" s="70">
        <v>178.25</v>
      </c>
      <c r="O56" s="71">
        <v>68.25</v>
      </c>
      <c r="P56" s="71">
        <v>24.5</v>
      </c>
      <c r="Q56" s="71">
        <v>7.5</v>
      </c>
      <c r="R56" s="65">
        <f t="shared" si="5"/>
        <v>279.5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46.75</v>
      </c>
      <c r="N57" s="70">
        <v>60.75</v>
      </c>
      <c r="O57" s="71">
        <v>55</v>
      </c>
      <c r="P57" s="71">
        <v>27.5</v>
      </c>
      <c r="Q57" s="71"/>
      <c r="R57" s="65">
        <f t="shared" ref="R57" si="8">SUM(E57:Q57)</f>
        <v>190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51</v>
      </c>
      <c r="N86" s="76">
        <f t="shared" si="10"/>
        <v>277</v>
      </c>
      <c r="O86" s="76">
        <f t="shared" si="10"/>
        <v>145.5</v>
      </c>
      <c r="P86" s="76">
        <f t="shared" si="10"/>
        <v>72.25</v>
      </c>
      <c r="Q86" s="76">
        <f t="shared" si="10"/>
        <v>13.25</v>
      </c>
      <c r="R86" s="65">
        <f t="shared" si="5"/>
        <v>559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152.5</v>
      </c>
      <c r="N91" s="84">
        <f t="shared" si="22"/>
        <v>3995.5</v>
      </c>
      <c r="O91" s="84">
        <f t="shared" si="23"/>
        <v>1830</v>
      </c>
      <c r="P91" s="84">
        <f t="shared" si="24"/>
        <v>1098</v>
      </c>
      <c r="Q91" s="84">
        <f t="shared" si="25"/>
        <v>91.5</v>
      </c>
      <c r="R91" s="85">
        <f>SUM(D91:Q91)</f>
        <v>7167.5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190</v>
      </c>
      <c r="N92" s="84">
        <f t="shared" si="22"/>
        <v>498.75</v>
      </c>
      <c r="O92" s="84">
        <f t="shared" si="23"/>
        <v>688.75</v>
      </c>
      <c r="P92" s="84">
        <f t="shared" si="24"/>
        <v>1068.75</v>
      </c>
      <c r="Q92" s="84">
        <f t="shared" si="25"/>
        <v>475</v>
      </c>
      <c r="R92" s="85">
        <f t="shared" ref="R92:R100" si="26">SUM(D92:Q92)</f>
        <v>2921.25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86</v>
      </c>
      <c r="N93" s="84">
        <f t="shared" si="22"/>
        <v>15329.5</v>
      </c>
      <c r="O93" s="84">
        <f t="shared" si="23"/>
        <v>5869.5</v>
      </c>
      <c r="P93" s="84">
        <f t="shared" si="24"/>
        <v>2107</v>
      </c>
      <c r="Q93" s="84">
        <f t="shared" si="25"/>
        <v>645</v>
      </c>
      <c r="R93" s="85">
        <f t="shared" si="26"/>
        <v>24037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2898.5</v>
      </c>
      <c r="N94" s="84">
        <f t="shared" si="22"/>
        <v>3766.5</v>
      </c>
      <c r="O94" s="84">
        <f t="shared" si="23"/>
        <v>3410</v>
      </c>
      <c r="P94" s="84">
        <f t="shared" si="24"/>
        <v>1705</v>
      </c>
      <c r="Q94" s="84">
        <f t="shared" si="25"/>
        <v>0</v>
      </c>
      <c r="R94" s="85">
        <f t="shared" si="26"/>
        <v>11780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3327</v>
      </c>
      <c r="N101" s="89">
        <f t="shared" si="27"/>
        <v>23590.25</v>
      </c>
      <c r="O101" s="89">
        <f t="shared" si="27"/>
        <v>11798.25</v>
      </c>
      <c r="P101" s="89">
        <f t="shared" si="27"/>
        <v>5978.75</v>
      </c>
      <c r="Q101" s="89">
        <f t="shared" si="27"/>
        <v>1211.5</v>
      </c>
      <c r="R101" s="90">
        <f>SUM(R90:R100)</f>
        <v>45905.75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100</v>
      </c>
      <c r="F106" s="190"/>
      <c r="G106" s="190"/>
      <c r="H106" s="191"/>
      <c r="I106" s="189">
        <f>M26</f>
        <v>75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100</v>
      </c>
      <c r="V106" s="190"/>
      <c r="W106" s="190"/>
      <c r="X106" s="191"/>
      <c r="Y106" s="189">
        <f>M22</f>
        <v>100</v>
      </c>
      <c r="Z106" s="190"/>
      <c r="AA106" s="190"/>
      <c r="AB106" s="191"/>
      <c r="AC106" s="189">
        <f>M21</f>
        <v>125</v>
      </c>
      <c r="AD106" s="190"/>
      <c r="AE106" s="190"/>
      <c r="AF106" s="191"/>
      <c r="AG106" s="189">
        <f>M20</f>
        <v>450</v>
      </c>
      <c r="AH106" s="190"/>
      <c r="AI106" s="190"/>
      <c r="AJ106" s="191"/>
      <c r="AK106" s="189">
        <f>M19</f>
        <v>400</v>
      </c>
      <c r="AL106" s="190"/>
      <c r="AM106" s="190"/>
      <c r="AN106" s="191"/>
      <c r="AO106" s="189">
        <f>M18</f>
        <v>350</v>
      </c>
      <c r="AP106" s="190"/>
      <c r="AQ106" s="190"/>
      <c r="AR106" s="191"/>
      <c r="AS106" s="189">
        <f>M17</f>
        <v>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190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1.52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272</v>
      </c>
      <c r="AH115" s="104">
        <f>SUMPRODUCT(($F$42:$Q$86)*(($F$40:$Q$40=$E$14)+($F$40:$Q$40=$K$14)+($F$40:$Q$40=$I$14)+($F$40:$Q$40=$G$14))*($D$42:$D$86=AG$105))</f>
        <v>7.5</v>
      </c>
      <c r="AI115" s="113">
        <f>IF(AG$106-AG115-AH115&gt;0,AG$106-AG115-AH115,0)</f>
        <v>170.5</v>
      </c>
      <c r="AJ115" s="106">
        <f>IF(($AG106&gt;0),(AG115+AH115)/$AG106,0)</f>
        <v>0.62111111111111106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25.75</v>
      </c>
      <c r="AL116" s="104">
        <f>SUMPRODUCT(($F$42:$Q$86)*(($F$40:$Q$40=$E$14)+($F$40:$Q$40=$K$14)+($F$40:$Q$40=$I$14)+($F$40:$Q$40=$G$14))*($D$42:$D$86=AK$105))</f>
        <v>5</v>
      </c>
      <c r="AM116" s="113">
        <f>IF(AK$106-AK116-AL116&gt;0,AK$106-AK116-AL116,0)</f>
        <v>369.25</v>
      </c>
      <c r="AN116" s="106">
        <f>IF(($AK106&gt;0),(AK116+AL116)/$AK106,0)</f>
        <v>7.6874999999999999E-2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58</v>
      </c>
      <c r="AP117" s="104">
        <f>SUMPRODUCT(($F$42:$Q$86)*(($F$40:$Q$40=$E$14)+($F$40:$Q$40=$K$14)+($F$40:$Q$40=$I$14)+($F$40:$Q$40=$G$14))*($D$42:$D$86=AO$105))</f>
        <v>0.75</v>
      </c>
      <c r="AQ117" s="113">
        <f>IF(AO$106-AO117-AP117&gt;0,AO$106-AO117-AP117,0)</f>
        <v>291.25</v>
      </c>
      <c r="AR117" s="106">
        <f>IF(($AO106&gt;0),(AO117+AP117)/$AO106,0)</f>
        <v>0.16785714285714284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Nef Regula</cp:lastModifiedBy>
  <cp:lastPrinted>2021-02-23T12:50:10Z</cp:lastPrinted>
  <dcterms:created xsi:type="dcterms:W3CDTF">2018-01-15T08:58:52Z</dcterms:created>
  <dcterms:modified xsi:type="dcterms:W3CDTF">2021-03-01T14:22:24Z</dcterms:modified>
</cp:coreProperties>
</file>