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<sst xmlns="http://schemas.openxmlformats.org/spreadsheetml/2006/main" count="155" uniqueCount="65">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</sst>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1.0769230769230769E-2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1.2484136310223267E-2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1501.5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8" zoomScale="115" zoomScaleNormal="115" zoomScaleSheetLayoutView="100" workbookViewId="0">
      <selection activeCell="Q47" sqref="Q47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43831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40148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2.75</v>
      </c>
      <c r="O18" s="47">
        <f t="shared" si="1"/>
        <v>20.75</v>
      </c>
      <c r="P18" s="48">
        <f t="shared" si="2"/>
        <v>1501.5</v>
      </c>
      <c r="Q18" s="49">
        <f t="shared" si="3"/>
        <v>0</v>
      </c>
      <c r="R18" s="50">
        <f t="shared" si="4"/>
        <v>1.540983606557377E-2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12</v>
      </c>
      <c r="O19" s="47">
        <f t="shared" si="1"/>
        <v>33</v>
      </c>
      <c r="P19" s="48">
        <f t="shared" si="2"/>
        <v>2255</v>
      </c>
      <c r="Q19" s="49">
        <f t="shared" si="3"/>
        <v>0</v>
      </c>
      <c r="R19" s="50">
        <f t="shared" si="4"/>
        <v>1.9565217391304349E-2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0</v>
      </c>
      <c r="O20" s="47">
        <f t="shared" si="1"/>
        <v>13</v>
      </c>
      <c r="P20" s="48">
        <f t="shared" si="2"/>
        <v>2387</v>
      </c>
      <c r="Q20" s="49">
        <f t="shared" si="3"/>
        <v>0</v>
      </c>
      <c r="R20" s="50">
        <f t="shared" si="4"/>
        <v>5.4166666666666669E-3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0</v>
      </c>
      <c r="O21" s="47">
        <f t="shared" si="1"/>
        <v>6</v>
      </c>
      <c r="P21" s="48">
        <f t="shared" si="2"/>
        <v>619</v>
      </c>
      <c r="Q21" s="49">
        <f t="shared" si="3"/>
        <v>0</v>
      </c>
      <c r="R21" s="50">
        <f t="shared" si="4"/>
        <v>9.5999999999999992E-3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0</v>
      </c>
      <c r="O22" s="47">
        <f t="shared" si="1"/>
        <v>0</v>
      </c>
      <c r="P22" s="48">
        <f t="shared" si="2"/>
        <v>475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14.75</v>
      </c>
      <c r="O28" s="53">
        <f>SUM(O17:O27)</f>
        <v>72.75</v>
      </c>
      <c r="P28" s="53">
        <f>SUM(P17:P27)</f>
        <v>8037.5</v>
      </c>
      <c r="Q28" s="53">
        <f>IF(SUM(N28:O28)-SUM(U105:AV105)&gt;0,SUM(N28:O28)-SUM(U105:AV105),0)</f>
        <v>87.5</v>
      </c>
      <c r="R28" s="54">
        <f t="shared" si="4"/>
        <v>1.0769230769230769E-2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0.01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8632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1.2484136310223267E-2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1.0769230769230769E-2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>
        <v>2.75</v>
      </c>
      <c r="Q43" s="71">
        <v>20.75</v>
      </c>
      <c r="R43" s="65">
        <f t="shared" si="5"/>
        <v>23.5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>
        <v>12</v>
      </c>
      <c r="Q44" s="71">
        <v>33</v>
      </c>
      <c r="R44" s="65">
        <f t="shared" si="5"/>
        <v>45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>
        <v>13</v>
      </c>
      <c r="R45" s="65">
        <f t="shared" ref="R45" si="6">SUM(E45:Q45)</f>
        <v>13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>
        <v>6</v>
      </c>
      <c r="R46" s="65">
        <f t="shared" si="5"/>
        <v>6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14.75</v>
      </c>
      <c r="Q86" s="76">
        <f t="shared" si="10"/>
        <v>72.75</v>
      </c>
      <c r="R86" s="65">
        <f t="shared" si="5"/>
        <v>87.5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335.5</v>
      </c>
      <c r="Q91" s="84">
        <f t="shared" si="25"/>
        <v>2531.5</v>
      </c>
      <c r="R91" s="85">
        <f>SUM(D91:Q91)</f>
        <v>2867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1140</v>
      </c>
      <c r="Q92" s="84">
        <f t="shared" si="25"/>
        <v>3135</v>
      </c>
      <c r="R92" s="85">
        <f t="shared" ref="R92:R100" si="26">SUM(D92:Q92)</f>
        <v>4275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1118</v>
      </c>
      <c r="R93" s="85">
        <f t="shared" si="26"/>
        <v>1118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372</v>
      </c>
      <c r="R94" s="85">
        <f t="shared" si="26"/>
        <v>372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1475.5</v>
      </c>
      <c r="Q101" s="89">
        <f t="shared" si="27"/>
        <v>7156.5</v>
      </c>
      <c r="R101" s="90">
        <f>SUM(R90:R100)</f>
        <v>8632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475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6</v>
      </c>
      <c r="AE114" s="113">
        <f>IF(AC$106-AC114-AD114&gt;0,AC$106-AC114-AD114,0)</f>
        <v>619</v>
      </c>
      <c r="AF114" s="106">
        <f>IF(($AC106&gt;0),(AC114+AD114)/$AC106,0)</f>
        <v>9.5999999999999992E-3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0</v>
      </c>
      <c r="AH115" s="104">
        <f>SUMPRODUCT(($F$42:$Q$86)*(($F$40:$Q$40=$E$14)+($F$40:$Q$40=$K$14)+($F$40:$Q$40=$I$14)+($F$40:$Q$40=$G$14))*($D$42:$D$86=AG$105))</f>
        <v>13</v>
      </c>
      <c r="AI115" s="113">
        <f>IF(AG$106-AG115-AH115&gt;0,AG$106-AG115-AH115,0)</f>
        <v>2387</v>
      </c>
      <c r="AJ115" s="106">
        <f>IF(($AG106&gt;0),(AG115+AH115)/$AG106,0)</f>
        <v>5.4166666666666669E-3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12</v>
      </c>
      <c r="AL116" s="104">
        <f>SUMPRODUCT(($F$42:$Q$86)*(($F$40:$Q$40=$E$14)+($F$40:$Q$40=$K$14)+($F$40:$Q$40=$I$14)+($F$40:$Q$40=$G$14))*($D$42:$D$86=AK$105))</f>
        <v>33</v>
      </c>
      <c r="AM116" s="113">
        <f>IF(AK$106-AK116-AL116&gt;0,AK$106-AK116-AL116,0)</f>
        <v>2255</v>
      </c>
      <c r="AN116" s="106">
        <f>IF(($AK106&gt;0),(AK116+AL116)/$AK106,0)</f>
        <v>1.9565217391304349E-2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2.75</v>
      </c>
      <c r="AP117" s="104">
        <f>SUMPRODUCT(($F$42:$Q$86)*(($F$40:$Q$40=$E$14)+($F$40:$Q$40=$K$14)+($F$40:$Q$40=$I$14)+($F$40:$Q$40=$G$14))*($D$42:$D$86=AO$105))</f>
        <v>20.75</v>
      </c>
      <c r="AQ117" s="113">
        <f>IF(AO$106-AO117-AP117&gt;0,AO$106-AO117-AP117,0)</f>
        <v>1501.5</v>
      </c>
      <c r="AR117" s="106">
        <f>IF(($AO106&gt;0),(AO117+AP117)/$AO106,0)</f>
        <v>1.540983606557377E-2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Weider Noelle</cp:lastModifiedBy>
  <cp:lastPrinted>2021-02-16T14:11:38Z</cp:lastPrinted>
  <dcterms:created xsi:type="dcterms:W3CDTF">2018-01-15T08:58:52Z</dcterms:created>
  <dcterms:modified xsi:type="dcterms:W3CDTF">2021-02-18T14:50:49Z</dcterms:modified>
</cp:coreProperties>
</file>