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K43" i="1" l="1"/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<sst xmlns="http://schemas.openxmlformats.org/spreadsheetml/2006/main" count="157" uniqueCount="65">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</sst>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0.78484739676840221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0.78720323706304884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459.75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897.5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2464.5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1512.75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39965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1512.75</v>
      </c>
      <c r="O18" s="47">
        <f t="shared" si="1"/>
        <v>234.25</v>
      </c>
      <c r="P18" s="48">
        <f t="shared" si="2"/>
        <v>503</v>
      </c>
      <c r="Q18" s="49">
        <f t="shared" si="3"/>
        <v>0</v>
      </c>
      <c r="R18" s="50">
        <f t="shared" si="4"/>
        <v>0.77644444444444449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2464.5</v>
      </c>
      <c r="O19" s="47">
        <f t="shared" si="1"/>
        <v>326.25</v>
      </c>
      <c r="P19" s="48">
        <f t="shared" si="2"/>
        <v>559.25</v>
      </c>
      <c r="Q19" s="49">
        <f t="shared" si="3"/>
        <v>0</v>
      </c>
      <c r="R19" s="50">
        <f t="shared" si="4"/>
        <v>0.83305970149253727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3350</v>
      </c>
      <c r="O20" s="47">
        <f t="shared" si="1"/>
        <v>767</v>
      </c>
      <c r="P20" s="48">
        <f t="shared" si="2"/>
        <v>258</v>
      </c>
      <c r="Q20" s="49">
        <f t="shared" si="3"/>
        <v>0</v>
      </c>
      <c r="R20" s="50">
        <f t="shared" si="4"/>
        <v>0.94102857142857144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260</v>
      </c>
      <c r="O21" s="47">
        <f t="shared" si="1"/>
        <v>217.5</v>
      </c>
      <c r="P21" s="48">
        <f t="shared" si="2"/>
        <v>897.5</v>
      </c>
      <c r="Q21" s="49">
        <f t="shared" si="3"/>
        <v>0</v>
      </c>
      <c r="R21" s="50">
        <f t="shared" si="4"/>
        <v>0.34727272727272729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264.25</v>
      </c>
      <c r="O22" s="47">
        <f t="shared" si="1"/>
        <v>226</v>
      </c>
      <c r="P22" s="48">
        <f t="shared" si="2"/>
        <v>459.75</v>
      </c>
      <c r="Q22" s="49">
        <f t="shared" si="3"/>
        <v>0</v>
      </c>
      <c r="R22" s="50">
        <f t="shared" si="4"/>
        <v>0.51605263157894732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781.25</v>
      </c>
      <c r="O24" s="47">
        <f t="shared" si="1"/>
        <v>181.75</v>
      </c>
      <c r="P24" s="48">
        <f>SUMPRODUCT(($D$108:$D$118=$K24)*($E$107:$AV$107=$P$16)*($E$108:$AV$118))</f>
        <v>0</v>
      </c>
      <c r="Q24" s="49">
        <f t="shared" si="3"/>
        <v>963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342.5</v>
      </c>
      <c r="O25" s="47">
        <f t="shared" si="1"/>
        <v>0</v>
      </c>
      <c r="P25" s="48">
        <f t="shared" si="2"/>
        <v>0</v>
      </c>
      <c r="Q25" s="49">
        <f t="shared" si="3"/>
        <v>342.5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8976.25</v>
      </c>
      <c r="O28" s="53">
        <f>SUM(O17:O27)</f>
        <v>1952.75</v>
      </c>
      <c r="P28" s="53">
        <f>SUM(P17:P27)</f>
        <v>4301.5</v>
      </c>
      <c r="Q28" s="53">
        <f>IF(SUM(N28:O28)-SUM(U105:AV105)&gt;0,SUM(N28:O28)-SUM(U105:AV105),0)</f>
        <v>10929</v>
      </c>
      <c r="R28" s="54">
        <f t="shared" si="4"/>
        <v>0.78484739676840221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0.74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892486.75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0.78720323706304884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0.78484739676840221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>
        <f>20.5+116.75</f>
        <v>137.25</v>
      </c>
      <c r="L43" s="70"/>
      <c r="M43" s="70"/>
      <c r="N43" s="70"/>
      <c r="O43" s="71"/>
      <c r="P43" s="71"/>
      <c r="Q43" s="71"/>
      <c r="R43" s="65">
        <f t="shared" si="5"/>
        <v>975.5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>
        <v>116.75</v>
      </c>
      <c r="L44" s="70"/>
      <c r="M44" s="70"/>
      <c r="N44" s="70"/>
      <c r="O44" s="71"/>
      <c r="P44" s="71"/>
      <c r="Q44" s="71"/>
      <c r="R44" s="65">
        <f t="shared" si="5"/>
        <v>610.75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>
        <v>385.5</v>
      </c>
      <c r="L45" s="70"/>
      <c r="M45" s="70"/>
      <c r="N45" s="70"/>
      <c r="O45" s="71"/>
      <c r="P45" s="71"/>
      <c r="Q45" s="71"/>
      <c r="R45" s="65">
        <f t="shared" ref="R45" si="6">SUM(E45:Q45)</f>
        <v>1707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>
        <v>1.25</v>
      </c>
      <c r="L46" s="70"/>
      <c r="M46" s="70"/>
      <c r="N46" s="70"/>
      <c r="O46" s="71"/>
      <c r="P46" s="71"/>
      <c r="Q46" s="71"/>
      <c r="R46" s="65">
        <f t="shared" si="5"/>
        <v>1.25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>
        <v>180.75</v>
      </c>
      <c r="L47" s="70"/>
      <c r="M47" s="70"/>
      <c r="N47" s="70"/>
      <c r="O47" s="71"/>
      <c r="P47" s="71"/>
      <c r="Q47" s="71"/>
      <c r="R47" s="65">
        <f t="shared" si="5"/>
        <v>445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>
        <v>181.75</v>
      </c>
      <c r="L49" s="70"/>
      <c r="M49" s="70"/>
      <c r="N49" s="70"/>
      <c r="O49" s="71"/>
      <c r="P49" s="71"/>
      <c r="Q49" s="71"/>
      <c r="R49" s="65">
        <f t="shared" si="5"/>
        <v>801.25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>
        <v>47</v>
      </c>
      <c r="L54" s="70"/>
      <c r="M54" s="70"/>
      <c r="N54" s="70"/>
      <c r="O54" s="71"/>
      <c r="P54" s="71"/>
      <c r="Q54" s="71"/>
      <c r="R54" s="65">
        <f t="shared" ref="R54" si="7">SUM(E54:Q54)</f>
        <v>521.5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>
        <v>209.5</v>
      </c>
      <c r="L55" s="70"/>
      <c r="M55" s="70"/>
      <c r="N55" s="70"/>
      <c r="O55" s="71"/>
      <c r="P55" s="71"/>
      <c r="Q55" s="71"/>
      <c r="R55" s="65">
        <f t="shared" si="5"/>
        <v>2147.25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>
        <v>376.5</v>
      </c>
      <c r="L56" s="70"/>
      <c r="M56" s="70"/>
      <c r="N56" s="70"/>
      <c r="O56" s="71"/>
      <c r="P56" s="71"/>
      <c r="Q56" s="71"/>
      <c r="R56" s="65">
        <f t="shared" si="5"/>
        <v>2185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>
        <v>216.25</v>
      </c>
      <c r="L57" s="70"/>
      <c r="M57" s="70"/>
      <c r="N57" s="70"/>
      <c r="O57" s="71"/>
      <c r="P57" s="71"/>
      <c r="Q57" s="71"/>
      <c r="R57" s="65">
        <f t="shared" ref="R57" si="8">SUM(E57:Q57)</f>
        <v>474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>
        <v>45.25</v>
      </c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339.25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>
        <v>50</v>
      </c>
      <c r="L64" s="70"/>
      <c r="M64" s="70"/>
      <c r="N64" s="70"/>
      <c r="O64" s="71"/>
      <c r="P64" s="71"/>
      <c r="Q64" s="71"/>
      <c r="R64" s="65">
        <f t="shared" si="5"/>
        <v>171.5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>
        <v>5</v>
      </c>
      <c r="L66" s="70"/>
      <c r="M66" s="70"/>
      <c r="N66" s="70"/>
      <c r="O66" s="71"/>
      <c r="P66" s="71"/>
      <c r="Q66" s="71"/>
      <c r="R66" s="65">
        <f t="shared" ref="R66" si="9">SUM(E66:Q66)</f>
        <v>170.5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1952.75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10929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28578.5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213134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30993.75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265121.25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65962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354062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13485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29605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11300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24512.5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727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3852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2055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142">
        <f t="shared" si="27"/>
        <v>151046.25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892486.75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342.5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781.25</v>
      </c>
      <c r="R111" s="104">
        <f>SUMPRODUCT(($F$42:$Q$86)*(($F$40:$Q$40=$E$14)+($F$40:$Q$40=$K$14)+($F$40:$Q$40=$I$14)+($F$40:$Q$40=$G$14))*($D$42:$D$86=Q$105))</f>
        <v>181.75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264.25</v>
      </c>
      <c r="Z113" s="104">
        <f>SUMPRODUCT(($F$42:$Q$86)*(($F$40:$Q$40=$E$14)+($F$40:$Q$40=$K$14)+($F$40:$Q$40=$I$14)+($F$40:$Q$40=$G$14))*($D$42:$D$86=Y$105))</f>
        <v>226</v>
      </c>
      <c r="AA113" s="113">
        <f>IF(Y$106-Y113-Z113&gt;0,Y$106-Y113-Z113,0)</f>
        <v>459.75</v>
      </c>
      <c r="AB113" s="106">
        <f>IF(($Y106&gt;0),(Y113+Z113)/$Y106,0)</f>
        <v>0.51605263157894732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260</v>
      </c>
      <c r="AD114" s="104">
        <f>SUMPRODUCT(($F$42:$Q$86)*(($F$40:$Q$40=$E$14)+($F$40:$Q$40=$K$14)+($F$40:$Q$40=$I$14)+($F$40:$Q$40=$G$14))*($D$42:$D$86=AC$105))</f>
        <v>217.5</v>
      </c>
      <c r="AE114" s="113">
        <f>IF(AC$106-AC114-AD114&gt;0,AC$106-AC114-AD114,0)</f>
        <v>897.5</v>
      </c>
      <c r="AF114" s="106">
        <f>IF(($AC106&gt;0),(AC114+AD114)/$AC106,0)</f>
        <v>0.34727272727272729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3350</v>
      </c>
      <c r="AH115" s="104">
        <f>SUMPRODUCT(($F$42:$Q$86)*(($F$40:$Q$40=$E$14)+($F$40:$Q$40=$K$14)+($F$40:$Q$40=$I$14)+($F$40:$Q$40=$G$14))*($D$42:$D$86=AG$105))</f>
        <v>767</v>
      </c>
      <c r="AI115" s="113">
        <f>IF(AG$106-AG115-AH115&gt;0,AG$106-AG115-AH115,0)</f>
        <v>258</v>
      </c>
      <c r="AJ115" s="106">
        <f>IF(($AG106&gt;0),(AG115+AH115)/$AG106,0)</f>
        <v>0.94102857142857144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2464.5</v>
      </c>
      <c r="AL116" s="104">
        <f>SUMPRODUCT(($F$42:$Q$86)*(($F$40:$Q$40=$E$14)+($F$40:$Q$40=$K$14)+($F$40:$Q$40=$I$14)+($F$40:$Q$40=$G$14))*($D$42:$D$86=AK$105))</f>
        <v>326.25</v>
      </c>
      <c r="AM116" s="113">
        <f>IF(AK$106-AK116-AL116&gt;0,AK$106-AK116-AL116,0)</f>
        <v>559.25</v>
      </c>
      <c r="AN116" s="106">
        <f>IF(($AK106&gt;0),(AK116+AL116)/$AK106,0)</f>
        <v>0.83305970149253727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1512.75</v>
      </c>
      <c r="AP117" s="104">
        <f>SUMPRODUCT(($F$42:$Q$86)*(($F$40:$Q$40=$E$14)+($F$40:$Q$40=$K$14)+($F$40:$Q$40=$I$14)+($F$40:$Q$40=$G$14))*($D$42:$D$86=AO$105))</f>
        <v>234.25</v>
      </c>
      <c r="AQ117" s="113">
        <f>IF(AO$106-AO117-AP117&gt;0,AO$106-AO117-AP117,0)</f>
        <v>503</v>
      </c>
      <c r="AR117" s="106">
        <f>IF(($AO106&gt;0),(AO117+AP117)/$AO106,0)</f>
        <v>0.77644444444444449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2021-08-26T08:12:07Z</cp:lastPrinted>
  <dcterms:created xsi:type="dcterms:W3CDTF">2018-01-15T08:58:52Z</dcterms:created>
  <dcterms:modified xsi:type="dcterms:W3CDTF">2021-08-30T09:29:47Z</dcterms:modified>
</cp:coreProperties>
</file>