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1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<sst xmlns="http://schemas.openxmlformats.org/spreadsheetml/2006/main" count="157" uniqueCount="65">
  <si>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</si>
  <si>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</si>
  <si>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</si>
  <si>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</si>
  <si>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</si>
  <si>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</si>
  <si>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</si>
  <si>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</si>
  <si>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</si>
  <si>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</si>
  <si>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</si>
  <si>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</si>
  <si>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</si>
  <si>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</si>
  <si>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</si>
  <si>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</si>
  <si>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</si>
  <si>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</si>
  <si>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</si>
  <si>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</si>
  <si>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</si>
  <si>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</si>
  <si>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</si>
  <si>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</si>
  <si>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</si>
  <si>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</si>
  <si>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</si>
  <si>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</si>
  <si>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</si>
  <si>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</si>
  <si>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</si>
  <si>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</si>
  <si>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</si>
  <si>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</si>
  <si>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</si>
  <si>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</si>
  <si>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</si>
  <si>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</si>
  <si>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</si>
  <si>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</si>
  <si>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</si>
  <si>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</si>
  <si>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</si>
  <si>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</si>
  <si>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</si>
  <si>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</si>
  <si>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</si>
  <si>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</si>
  <si>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</si>
  <si>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</si>
  <si>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</si>
  <si>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</si>
  <si>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</si>
  <si>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</si>
  <si>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</si>
  <si>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</si>
  <si>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</si>
  <si>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</si>
  <si>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</si>
  <si>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</si>
  <si>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</si>
  <si>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</si>
  <si>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</si>
  <si>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</si>
  <si>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GHGW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</si>
</sst>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0.24039532293986637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0.23929204993429698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18.75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151.5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132.5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485.5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50.25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427.25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25.75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86.75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16" zoomScale="115" zoomScaleNormal="115" zoomScaleSheetLayoutView="100" workbookViewId="0">
      <selection activeCell="Q35" sqref="Q35:R35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44197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40118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/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0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v>130</v>
      </c>
      <c r="N18" s="46">
        <f t="shared" si="0"/>
        <v>25.75</v>
      </c>
      <c r="O18" s="47">
        <f t="shared" si="1"/>
        <v>17.5</v>
      </c>
      <c r="P18" s="48">
        <f t="shared" si="2"/>
        <v>86.75</v>
      </c>
      <c r="Q18" s="49">
        <f t="shared" si="3"/>
        <v>0</v>
      </c>
      <c r="R18" s="50">
        <f t="shared" si="4"/>
        <v>0.33269230769230768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528</v>
      </c>
      <c r="N19" s="46">
        <f t="shared" si="0"/>
        <v>50.25</v>
      </c>
      <c r="O19" s="47">
        <f t="shared" si="1"/>
        <v>50.5</v>
      </c>
      <c r="P19" s="48">
        <f t="shared" si="2"/>
        <v>427.25</v>
      </c>
      <c r="Q19" s="49">
        <f t="shared" si="3"/>
        <v>0</v>
      </c>
      <c r="R19" s="50">
        <f t="shared" si="4"/>
        <v>0.19081439393939395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730</v>
      </c>
      <c r="N20" s="46">
        <f t="shared" si="0"/>
        <v>132.5</v>
      </c>
      <c r="O20" s="47">
        <f t="shared" si="1"/>
        <v>112</v>
      </c>
      <c r="P20" s="48">
        <f t="shared" si="2"/>
        <v>485.5</v>
      </c>
      <c r="Q20" s="49">
        <f t="shared" si="3"/>
        <v>0</v>
      </c>
      <c r="R20" s="50">
        <f t="shared" si="4"/>
        <v>0.33493150684931505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250</v>
      </c>
      <c r="N21" s="46">
        <f t="shared" si="0"/>
        <v>0</v>
      </c>
      <c r="O21" s="47">
        <f t="shared" si="1"/>
        <v>0</v>
      </c>
      <c r="P21" s="48">
        <f t="shared" si="2"/>
        <v>250</v>
      </c>
      <c r="Q21" s="49">
        <f t="shared" si="3"/>
        <v>0</v>
      </c>
      <c r="R21" s="50">
        <f t="shared" si="4"/>
        <v>0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158</v>
      </c>
      <c r="N22" s="46">
        <f t="shared" si="0"/>
        <v>6.5</v>
      </c>
      <c r="O22" s="47">
        <f t="shared" si="1"/>
        <v>0</v>
      </c>
      <c r="P22" s="48">
        <f t="shared" si="2"/>
        <v>151.5</v>
      </c>
      <c r="Q22" s="49">
        <f t="shared" si="3"/>
        <v>0</v>
      </c>
      <c r="R22" s="50">
        <f t="shared" si="4"/>
        <v>4.1139240506329111E-2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0</v>
      </c>
      <c r="N23" s="46">
        <f t="shared" si="0"/>
        <v>0</v>
      </c>
      <c r="O23" s="47">
        <f t="shared" si="1"/>
        <v>0</v>
      </c>
      <c r="P23" s="48">
        <f t="shared" si="2"/>
        <v>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0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0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18</v>
      </c>
      <c r="O25" s="47">
        <f t="shared" si="1"/>
        <v>18.75</v>
      </c>
      <c r="P25" s="48">
        <f t="shared" si="2"/>
        <v>0</v>
      </c>
      <c r="Q25" s="49">
        <f t="shared" si="3"/>
        <v>36.75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/>
      <c r="N26" s="46">
        <f t="shared" si="0"/>
        <v>0</v>
      </c>
      <c r="O26" s="47">
        <f t="shared" si="1"/>
        <v>0</v>
      </c>
      <c r="P26" s="48">
        <f t="shared" si="2"/>
        <v>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/>
      <c r="N27" s="46">
        <f t="shared" si="0"/>
        <v>0</v>
      </c>
      <c r="O27" s="47">
        <f t="shared" si="1"/>
        <v>0</v>
      </c>
      <c r="P27" s="48">
        <f t="shared" si="2"/>
        <v>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1796</v>
      </c>
      <c r="N28" s="53">
        <f>SUM(N17:N27)</f>
        <v>233</v>
      </c>
      <c r="O28" s="53">
        <f>SUM(O17:O27)</f>
        <v>198.75</v>
      </c>
      <c r="P28" s="53">
        <f>SUM(P17:P27)</f>
        <v>1401</v>
      </c>
      <c r="Q28" s="53">
        <f>IF(SUM(N28:O28)-SUM(U105:AV105)&gt;0,SUM(N28:O28)-SUM(U105:AV105),0)</f>
        <v>431.75</v>
      </c>
      <c r="R28" s="54">
        <f t="shared" si="4"/>
        <v>0.24039532293986637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0.24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152200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36420.25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0.23929204993429698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0.24039532293986637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>
        <v>2</v>
      </c>
      <c r="O43" s="71"/>
      <c r="P43" s="71"/>
      <c r="Q43" s="71"/>
      <c r="R43" s="65">
        <f t="shared" si="5"/>
        <v>2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>
        <v>1</v>
      </c>
      <c r="Q44" s="71"/>
      <c r="R44" s="65">
        <f t="shared" si="5"/>
        <v>1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>
        <v>18</v>
      </c>
      <c r="P45" s="71">
        <v>2</v>
      </c>
      <c r="Q45" s="71"/>
      <c r="R45" s="65">
        <f t="shared" ref="R45" si="6">SUM(E45:Q45)</f>
        <v>20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>
        <v>0.25</v>
      </c>
      <c r="P54" s="71"/>
      <c r="Q54" s="71"/>
      <c r="R54" s="65">
        <f t="shared" ref="R54" si="7">SUM(E54:Q54)</f>
        <v>0.25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/>
      <c r="F55" s="70"/>
      <c r="G55" s="70"/>
      <c r="H55" s="70"/>
      <c r="I55" s="70"/>
      <c r="J55" s="70"/>
      <c r="K55" s="70"/>
      <c r="L55" s="70"/>
      <c r="M55" s="70">
        <v>8.25</v>
      </c>
      <c r="N55" s="70">
        <v>21.75</v>
      </c>
      <c r="O55" s="71">
        <v>20.25</v>
      </c>
      <c r="P55" s="71">
        <v>49.5</v>
      </c>
      <c r="Q55" s="71"/>
      <c r="R55" s="65">
        <f t="shared" si="5"/>
        <v>99.75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/>
      <c r="F56" s="70"/>
      <c r="G56" s="70"/>
      <c r="H56" s="70"/>
      <c r="I56" s="70"/>
      <c r="J56" s="70"/>
      <c r="K56" s="70"/>
      <c r="L56" s="70"/>
      <c r="M56" s="70">
        <v>8.5</v>
      </c>
      <c r="N56" s="70">
        <v>60</v>
      </c>
      <c r="O56" s="71">
        <v>46</v>
      </c>
      <c r="P56" s="71">
        <v>110</v>
      </c>
      <c r="Q56" s="71"/>
      <c r="R56" s="65">
        <f t="shared" si="5"/>
        <v>224.5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0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>
        <v>6.5</v>
      </c>
      <c r="P58" s="71"/>
      <c r="Q58" s="71"/>
      <c r="R58" s="65">
        <f t="shared" si="5"/>
        <v>6.5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/>
      <c r="N61" s="70">
        <v>12</v>
      </c>
      <c r="O61" s="71">
        <v>6</v>
      </c>
      <c r="P61" s="71">
        <v>18.75</v>
      </c>
      <c r="Q61" s="71"/>
      <c r="R61" s="65">
        <f t="shared" si="5"/>
        <v>36.75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>
        <v>5.5</v>
      </c>
      <c r="N64" s="70">
        <v>2</v>
      </c>
      <c r="O64" s="71">
        <v>16</v>
      </c>
      <c r="P64" s="71">
        <v>17.5</v>
      </c>
      <c r="Q64" s="71"/>
      <c r="R64" s="65">
        <f t="shared" si="5"/>
        <v>41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0</v>
      </c>
      <c r="F86" s="76">
        <f t="shared" si="10"/>
        <v>0</v>
      </c>
      <c r="G86" s="76">
        <f t="shared" si="10"/>
        <v>0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22.25</v>
      </c>
      <c r="N86" s="76">
        <f t="shared" si="10"/>
        <v>97.75</v>
      </c>
      <c r="O86" s="76">
        <f t="shared" si="10"/>
        <v>113</v>
      </c>
      <c r="P86" s="76">
        <f t="shared" si="10"/>
        <v>198.75</v>
      </c>
      <c r="Q86" s="76">
        <f t="shared" si="10"/>
        <v>0</v>
      </c>
      <c r="R86" s="65">
        <f t="shared" si="5"/>
        <v>431.75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0</v>
      </c>
      <c r="F91" s="84">
        <f t="shared" si="14"/>
        <v>0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671</v>
      </c>
      <c r="N91" s="84">
        <f t="shared" si="22"/>
        <v>488</v>
      </c>
      <c r="O91" s="84">
        <f t="shared" si="23"/>
        <v>1982.5</v>
      </c>
      <c r="P91" s="84">
        <f t="shared" si="24"/>
        <v>2135</v>
      </c>
      <c r="Q91" s="84">
        <f t="shared" si="25"/>
        <v>0</v>
      </c>
      <c r="R91" s="85">
        <f>SUM(D91:Q91)</f>
        <v>5276.5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0</v>
      </c>
      <c r="F92" s="84">
        <f t="shared" si="14"/>
        <v>0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783.75</v>
      </c>
      <c r="N92" s="84">
        <f t="shared" si="22"/>
        <v>2066.25</v>
      </c>
      <c r="O92" s="84">
        <f t="shared" si="23"/>
        <v>1923.75</v>
      </c>
      <c r="P92" s="84">
        <f t="shared" si="24"/>
        <v>4797.5</v>
      </c>
      <c r="Q92" s="84">
        <f t="shared" si="25"/>
        <v>0</v>
      </c>
      <c r="R92" s="85">
        <f t="shared" ref="R92:R100" si="26">SUM(D92:Q92)</f>
        <v>9571.25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0</v>
      </c>
      <c r="F93" s="84">
        <f t="shared" si="14"/>
        <v>0</v>
      </c>
      <c r="G93" s="84">
        <f t="shared" si="15"/>
        <v>0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731</v>
      </c>
      <c r="N93" s="84">
        <f t="shared" si="22"/>
        <v>5160</v>
      </c>
      <c r="O93" s="84">
        <f t="shared" si="23"/>
        <v>5504</v>
      </c>
      <c r="P93" s="84">
        <f t="shared" si="24"/>
        <v>9632</v>
      </c>
      <c r="Q93" s="84">
        <f t="shared" si="25"/>
        <v>0</v>
      </c>
      <c r="R93" s="85">
        <f t="shared" si="26"/>
        <v>21027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0</v>
      </c>
      <c r="F94" s="84">
        <f t="shared" si="14"/>
        <v>0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0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325</v>
      </c>
      <c r="P95" s="84">
        <f t="shared" si="24"/>
        <v>0</v>
      </c>
      <c r="Q95" s="84">
        <f t="shared" si="25"/>
        <v>0</v>
      </c>
      <c r="R95" s="85">
        <f t="shared" si="26"/>
        <v>325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0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72</v>
      </c>
      <c r="O98" s="84">
        <f t="shared" si="23"/>
        <v>36</v>
      </c>
      <c r="P98" s="84">
        <f t="shared" si="24"/>
        <v>112.5</v>
      </c>
      <c r="Q98" s="84">
        <f t="shared" si="25"/>
        <v>0</v>
      </c>
      <c r="R98" s="85">
        <f t="shared" si="26"/>
        <v>220.5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0</v>
      </c>
      <c r="F101" s="89">
        <f t="shared" si="27"/>
        <v>0</v>
      </c>
      <c r="G101" s="89">
        <f t="shared" si="27"/>
        <v>0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2185.75</v>
      </c>
      <c r="N101" s="89">
        <f t="shared" si="27"/>
        <v>7786.25</v>
      </c>
      <c r="O101" s="89">
        <f t="shared" si="27"/>
        <v>9771.25</v>
      </c>
      <c r="P101" s="89">
        <f t="shared" si="27"/>
        <v>16677</v>
      </c>
      <c r="Q101" s="89">
        <f t="shared" si="27"/>
        <v>0</v>
      </c>
      <c r="R101" s="90">
        <f>SUM(R90:R100)</f>
        <v>36420.25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0</v>
      </c>
      <c r="F106" s="147"/>
      <c r="G106" s="147"/>
      <c r="H106" s="148"/>
      <c r="I106" s="146">
        <f>M26</f>
        <v>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0</v>
      </c>
      <c r="V106" s="147"/>
      <c r="W106" s="147"/>
      <c r="X106" s="148"/>
      <c r="Y106" s="146">
        <f>M22</f>
        <v>158</v>
      </c>
      <c r="Z106" s="147"/>
      <c r="AA106" s="147"/>
      <c r="AB106" s="148"/>
      <c r="AC106" s="146">
        <f>M21</f>
        <v>250</v>
      </c>
      <c r="AD106" s="147"/>
      <c r="AE106" s="147"/>
      <c r="AF106" s="148"/>
      <c r="AG106" s="146">
        <f>M20</f>
        <v>730</v>
      </c>
      <c r="AH106" s="147"/>
      <c r="AI106" s="147"/>
      <c r="AJ106" s="148"/>
      <c r="AK106" s="146">
        <f>M19</f>
        <v>528</v>
      </c>
      <c r="AL106" s="147"/>
      <c r="AM106" s="147"/>
      <c r="AN106" s="148"/>
      <c r="AO106" s="146">
        <f>M18</f>
        <v>130</v>
      </c>
      <c r="AP106" s="147"/>
      <c r="AQ106" s="147"/>
      <c r="AR106" s="148"/>
      <c r="AS106" s="146">
        <f>M17</f>
        <v>0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18</v>
      </c>
      <c r="N110" s="104">
        <f>SUMPRODUCT(($F$42:$Q$86)*(($F$40:$Q$40=$E$14)+($F$40:$Q$40=$K$14)+($F$40:$Q$40=$I$14)+($F$40:$Q$40=$G$14))*($D$42:$D$86=M$105))</f>
        <v>18.75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0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6.5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151.5</v>
      </c>
      <c r="AB113" s="106">
        <f>IF(($Y106&gt;0),(Y113+Z113)/$Y106,0)</f>
        <v>4.1139240506329111E-2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0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250</v>
      </c>
      <c r="AF114" s="106">
        <f>IF(($AC106&gt;0),(AC114+AD114)/$AC106,0)</f>
        <v>0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132.5</v>
      </c>
      <c r="AH115" s="104">
        <f>SUMPRODUCT(($F$42:$Q$86)*(($F$40:$Q$40=$E$14)+($F$40:$Q$40=$K$14)+($F$40:$Q$40=$I$14)+($F$40:$Q$40=$G$14))*($D$42:$D$86=AG$105))</f>
        <v>112</v>
      </c>
      <c r="AI115" s="113">
        <f>IF(AG$106-AG115-AH115&gt;0,AG$106-AG115-AH115,0)</f>
        <v>485.5</v>
      </c>
      <c r="AJ115" s="106">
        <f>IF(($AG106&gt;0),(AG115+AH115)/$AG106,0)</f>
        <v>0.33493150684931505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50.25</v>
      </c>
      <c r="AL116" s="104">
        <f>SUMPRODUCT(($F$42:$Q$86)*(($F$40:$Q$40=$E$14)+($F$40:$Q$40=$K$14)+($F$40:$Q$40=$I$14)+($F$40:$Q$40=$G$14))*($D$42:$D$86=AK$105))</f>
        <v>50.5</v>
      </c>
      <c r="AM116" s="113">
        <f>IF(AK$106-AK116-AL116&gt;0,AK$106-AK116-AL116,0)</f>
        <v>427.25</v>
      </c>
      <c r="AN116" s="106">
        <f>IF(($AK106&gt;0),(AK116+AL116)/$AK106,0)</f>
        <v>0.19081439393939395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25.75</v>
      </c>
      <c r="AP117" s="104">
        <f>SUMPRODUCT(($F$42:$Q$86)*(($F$40:$Q$40=$E$14)+($F$40:$Q$40=$K$14)+($F$40:$Q$40=$I$14)+($F$40:$Q$40=$G$14))*($D$42:$D$86=AO$105))</f>
        <v>17.5</v>
      </c>
      <c r="AQ117" s="113">
        <f>IF(AO$106-AO117-AP117&gt;0,AO$106-AO117-AP117,0)</f>
        <v>86.75</v>
      </c>
      <c r="AR117" s="106">
        <f>IF(($AO106&gt;0),(AO117+AP117)/$AO106,0)</f>
        <v>0.33269230769230768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0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2022-01-18T14:35:13Z</cp:lastPrinted>
  <dcterms:created xsi:type="dcterms:W3CDTF">2018-01-15T08:58:52Z</dcterms:created>
  <dcterms:modified xsi:type="dcterms:W3CDTF">2022-01-18T14:35:14Z</dcterms:modified>
</cp:coreProperties>
</file>