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1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<sst xmlns="http://schemas.openxmlformats.org/spreadsheetml/2006/main" count="157" uniqueCount="65">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</sst>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0.58821538461538458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0.56556449426014643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30.75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395.5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150.25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385.75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1587.5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640.5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807.25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73.25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1419.5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908.75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107.75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8" zoomScale="115" zoomScaleNormal="115" zoomScaleSheetLayoutView="100" workbookViewId="0">
      <selection activeCell="S34" sqref="S34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40148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908.75</v>
      </c>
      <c r="O18" s="47">
        <f t="shared" si="1"/>
        <v>107.75</v>
      </c>
      <c r="P18" s="48">
        <f t="shared" si="2"/>
        <v>508.5</v>
      </c>
      <c r="Q18" s="49">
        <f t="shared" si="3"/>
        <v>0</v>
      </c>
      <c r="R18" s="50">
        <f t="shared" si="4"/>
        <v>0.66655737704918028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807.25</v>
      </c>
      <c r="O19" s="47">
        <f t="shared" si="1"/>
        <v>73.25</v>
      </c>
      <c r="P19" s="48">
        <f t="shared" si="2"/>
        <v>1419.5</v>
      </c>
      <c r="Q19" s="49">
        <f t="shared" si="3"/>
        <v>0</v>
      </c>
      <c r="R19" s="50">
        <f t="shared" si="4"/>
        <v>0.38282608695652176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1587.5</v>
      </c>
      <c r="O20" s="47">
        <f t="shared" si="1"/>
        <v>172</v>
      </c>
      <c r="P20" s="48">
        <f t="shared" si="2"/>
        <v>640.5</v>
      </c>
      <c r="Q20" s="49">
        <f t="shared" si="3"/>
        <v>0</v>
      </c>
      <c r="R20" s="50">
        <f t="shared" si="4"/>
        <v>0.73312500000000003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385.75</v>
      </c>
      <c r="O21" s="47">
        <f t="shared" si="1"/>
        <v>43</v>
      </c>
      <c r="P21" s="48">
        <f t="shared" si="2"/>
        <v>196.25</v>
      </c>
      <c r="Q21" s="49">
        <f t="shared" si="3"/>
        <v>0</v>
      </c>
      <c r="R21" s="50">
        <f t="shared" si="4"/>
        <v>0.68600000000000005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41.5</v>
      </c>
      <c r="O22" s="47">
        <f t="shared" si="1"/>
        <v>13.5</v>
      </c>
      <c r="P22" s="48">
        <f t="shared" si="2"/>
        <v>420</v>
      </c>
      <c r="Q22" s="49">
        <f t="shared" si="3"/>
        <v>0</v>
      </c>
      <c r="R22" s="50">
        <f t="shared" si="4"/>
        <v>0.11578947368421053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395.5</v>
      </c>
      <c r="O24" s="47">
        <f t="shared" si="1"/>
        <v>150.25</v>
      </c>
      <c r="P24" s="48">
        <f>SUMPRODUCT(($D$108:$D$118=$K24)*($E$107:$AV$107=$P$16)*($E$108:$AV$118))</f>
        <v>0</v>
      </c>
      <c r="Q24" s="49">
        <f t="shared" si="3"/>
        <v>545.75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62.5</v>
      </c>
      <c r="O25" s="47">
        <f t="shared" si="1"/>
        <v>30.75</v>
      </c>
      <c r="P25" s="48">
        <f t="shared" si="2"/>
        <v>0</v>
      </c>
      <c r="Q25" s="49">
        <f t="shared" si="3"/>
        <v>93.25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4188.75</v>
      </c>
      <c r="O28" s="53">
        <f>SUM(O17:O27)</f>
        <v>590.5</v>
      </c>
      <c r="P28" s="53">
        <f>SUM(P17:P27)</f>
        <v>3984.75</v>
      </c>
      <c r="Q28" s="53">
        <f>IF(SUM(N28:O28)-SUM(U105:AV105)&gt;0,SUM(N28:O28)-SUM(U105:AV105),0)</f>
        <v>4779.25</v>
      </c>
      <c r="R28" s="54">
        <f t="shared" si="4"/>
        <v>0.58821538461538458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0.6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391052.5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0.56556449426014643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0.58821538461538458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23.5</v>
      </c>
      <c r="F43" s="70">
        <v>71.25</v>
      </c>
      <c r="G43" s="70">
        <v>35.25</v>
      </c>
      <c r="H43" s="70">
        <v>13.25</v>
      </c>
      <c r="I43" s="70">
        <v>97.25</v>
      </c>
      <c r="J43" s="70">
        <v>22.75</v>
      </c>
      <c r="K43" s="70">
        <v>49</v>
      </c>
      <c r="L43" s="70">
        <v>45.5</v>
      </c>
      <c r="M43" s="70">
        <v>75.25</v>
      </c>
      <c r="N43" s="70">
        <v>67.75</v>
      </c>
      <c r="O43" s="71">
        <v>42</v>
      </c>
      <c r="P43" s="71">
        <v>57</v>
      </c>
      <c r="Q43" s="71">
        <v>57.75</v>
      </c>
      <c r="R43" s="65">
        <f t="shared" si="5"/>
        <v>657.5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45</v>
      </c>
      <c r="F44" s="70">
        <v>74.5</v>
      </c>
      <c r="G44" s="70">
        <v>45</v>
      </c>
      <c r="H44" s="70">
        <v>20.5</v>
      </c>
      <c r="I44" s="70">
        <v>23.75</v>
      </c>
      <c r="J44" s="70">
        <v>18.25</v>
      </c>
      <c r="K44" s="70">
        <v>68.5</v>
      </c>
      <c r="L44" s="70">
        <v>7</v>
      </c>
      <c r="M44" s="70">
        <v>43.5</v>
      </c>
      <c r="N44" s="70">
        <v>178</v>
      </c>
      <c r="O44" s="71">
        <v>156.75</v>
      </c>
      <c r="P44" s="71">
        <v>91.5</v>
      </c>
      <c r="Q44" s="71">
        <v>51.25</v>
      </c>
      <c r="R44" s="65">
        <f t="shared" si="5"/>
        <v>823.5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13</v>
      </c>
      <c r="F45" s="70">
        <v>37.5</v>
      </c>
      <c r="G45" s="70">
        <v>38.75</v>
      </c>
      <c r="H45" s="70">
        <v>6</v>
      </c>
      <c r="I45" s="70">
        <v>72</v>
      </c>
      <c r="J45" s="70">
        <v>139</v>
      </c>
      <c r="K45" s="70">
        <v>22</v>
      </c>
      <c r="L45" s="70">
        <v>45</v>
      </c>
      <c r="M45" s="70">
        <v>117.75</v>
      </c>
      <c r="N45" s="70">
        <v>234.25</v>
      </c>
      <c r="O45" s="71">
        <v>146.5</v>
      </c>
      <c r="P45" s="71">
        <v>237.5</v>
      </c>
      <c r="Q45" s="71">
        <v>122.5</v>
      </c>
      <c r="R45" s="65">
        <f t="shared" ref="R45" si="6">SUM(E45:Q45)</f>
        <v>1231.75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</v>
      </c>
      <c r="F46" s="70">
        <v>6.25</v>
      </c>
      <c r="G46" s="70"/>
      <c r="H46" s="70"/>
      <c r="I46" s="70"/>
      <c r="J46" s="70"/>
      <c r="K46" s="70"/>
      <c r="L46" s="70"/>
      <c r="M46" s="70"/>
      <c r="N46" s="70">
        <v>27</v>
      </c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>
        <v>13.25</v>
      </c>
      <c r="I47" s="70"/>
      <c r="J47" s="70"/>
      <c r="K47" s="70"/>
      <c r="L47" s="70"/>
      <c r="M47" s="70"/>
      <c r="N47" s="70">
        <v>19</v>
      </c>
      <c r="O47" s="71">
        <v>9.25</v>
      </c>
      <c r="P47" s="71"/>
      <c r="Q47" s="71">
        <v>13.5</v>
      </c>
      <c r="R47" s="65">
        <f t="shared" si="5"/>
        <v>55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>
        <v>99.75</v>
      </c>
      <c r="L49" s="70"/>
      <c r="M49" s="70"/>
      <c r="N49" s="70"/>
      <c r="O49" s="71">
        <v>62.5</v>
      </c>
      <c r="P49" s="71">
        <v>208.5</v>
      </c>
      <c r="Q49" s="71">
        <v>143.25</v>
      </c>
      <c r="R49" s="65">
        <f t="shared" si="5"/>
        <v>514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>
        <v>62.5</v>
      </c>
      <c r="Q50" s="71">
        <v>30.75</v>
      </c>
      <c r="R50" s="65">
        <f t="shared" si="5"/>
        <v>93.25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>
        <v>6</v>
      </c>
      <c r="G55" s="70"/>
      <c r="H55" s="70">
        <v>1.5</v>
      </c>
      <c r="I55" s="70">
        <v>1.5</v>
      </c>
      <c r="J55" s="70">
        <v>0.5</v>
      </c>
      <c r="K55" s="70"/>
      <c r="L55" s="70"/>
      <c r="M55" s="70">
        <v>2.5</v>
      </c>
      <c r="N55" s="70"/>
      <c r="O55" s="71">
        <v>3.75</v>
      </c>
      <c r="P55" s="71">
        <v>5</v>
      </c>
      <c r="Q55" s="71">
        <v>13.5</v>
      </c>
      <c r="R55" s="65">
        <f t="shared" si="5"/>
        <v>34.25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>
        <v>6</v>
      </c>
      <c r="I56" s="70"/>
      <c r="J56" s="70"/>
      <c r="K56" s="70"/>
      <c r="L56" s="70"/>
      <c r="M56" s="70">
        <v>0.75</v>
      </c>
      <c r="N56" s="70"/>
      <c r="O56" s="71"/>
      <c r="P56" s="71"/>
      <c r="Q56" s="71">
        <v>14.5</v>
      </c>
      <c r="R56" s="65">
        <f t="shared" si="5"/>
        <v>21.25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>
        <v>7</v>
      </c>
      <c r="R60" s="65">
        <f t="shared" si="5"/>
        <v>7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>
        <v>2.5</v>
      </c>
      <c r="G64" s="70"/>
      <c r="H64" s="70"/>
      <c r="I64" s="70"/>
      <c r="J64" s="70"/>
      <c r="K64" s="70">
        <v>3</v>
      </c>
      <c r="L64" s="70"/>
      <c r="M64" s="70">
        <v>6.5</v>
      </c>
      <c r="N64" s="70">
        <v>19.5</v>
      </c>
      <c r="O64" s="71">
        <v>11</v>
      </c>
      <c r="P64" s="71">
        <v>19</v>
      </c>
      <c r="Q64" s="71">
        <v>38.5</v>
      </c>
      <c r="R64" s="65">
        <f t="shared" si="5"/>
        <v>100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>
        <v>8.5</v>
      </c>
      <c r="R65" s="65">
        <f t="shared" si="5"/>
        <v>8.5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38.25</v>
      </c>
      <c r="J70" s="70">
        <v>33</v>
      </c>
      <c r="K70" s="70">
        <v>44</v>
      </c>
      <c r="L70" s="70">
        <v>25.5</v>
      </c>
      <c r="M70" s="70">
        <v>23</v>
      </c>
      <c r="N70" s="70">
        <v>26.75</v>
      </c>
      <c r="O70" s="71">
        <v>31</v>
      </c>
      <c r="P70" s="71">
        <v>26</v>
      </c>
      <c r="Q70" s="71">
        <v>11.5</v>
      </c>
      <c r="R70" s="65">
        <f t="shared" si="5"/>
        <v>259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5.75</v>
      </c>
      <c r="J71" s="70">
        <v>2</v>
      </c>
      <c r="K71" s="70">
        <v>4.5</v>
      </c>
      <c r="L71" s="70">
        <v>1.5</v>
      </c>
      <c r="M71" s="70">
        <v>0.5</v>
      </c>
      <c r="N71" s="70"/>
      <c r="O71" s="71"/>
      <c r="P71" s="71"/>
      <c r="Q71" s="71"/>
      <c r="R71" s="65">
        <f t="shared" si="5"/>
        <v>14.25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>
        <v>67.75</v>
      </c>
      <c r="J72" s="70">
        <v>92</v>
      </c>
      <c r="K72" s="70">
        <v>121</v>
      </c>
      <c r="L72" s="70">
        <v>85</v>
      </c>
      <c r="M72" s="70">
        <v>12</v>
      </c>
      <c r="N72" s="70">
        <v>19</v>
      </c>
      <c r="O72" s="71">
        <v>33.25</v>
      </c>
      <c r="P72" s="71">
        <v>41.5</v>
      </c>
      <c r="Q72" s="71">
        <v>35</v>
      </c>
      <c r="R72" s="65">
        <f t="shared" si="5"/>
        <v>506.5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>
        <v>21.75</v>
      </c>
      <c r="J73" s="70">
        <v>85.75</v>
      </c>
      <c r="K73" s="70">
        <v>126</v>
      </c>
      <c r="L73" s="70">
        <v>0.25</v>
      </c>
      <c r="M73" s="70">
        <v>1.25</v>
      </c>
      <c r="N73" s="70">
        <v>0.5</v>
      </c>
      <c r="O73" s="71"/>
      <c r="P73" s="71">
        <v>111</v>
      </c>
      <c r="Q73" s="71">
        <v>43</v>
      </c>
      <c r="R73" s="65">
        <f t="shared" si="5"/>
        <v>389.5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>
        <v>2</v>
      </c>
      <c r="J75" s="70">
        <v>4.5</v>
      </c>
      <c r="K75" s="70">
        <v>4.75</v>
      </c>
      <c r="L75" s="70">
        <v>7</v>
      </c>
      <c r="M75" s="70"/>
      <c r="N75" s="70"/>
      <c r="O75" s="71">
        <v>6.5</v>
      </c>
      <c r="P75" s="71"/>
      <c r="Q75" s="71"/>
      <c r="R75" s="65">
        <f t="shared" si="5"/>
        <v>24.75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87.5</v>
      </c>
      <c r="F86" s="76">
        <f t="shared" si="10"/>
        <v>198</v>
      </c>
      <c r="G86" s="76">
        <f t="shared" si="10"/>
        <v>119</v>
      </c>
      <c r="H86" s="76">
        <f t="shared" si="10"/>
        <v>60.5</v>
      </c>
      <c r="I86" s="76">
        <f t="shared" si="10"/>
        <v>330</v>
      </c>
      <c r="J86" s="76">
        <f t="shared" si="10"/>
        <v>397.75</v>
      </c>
      <c r="K86" s="76">
        <f t="shared" si="10"/>
        <v>542.5</v>
      </c>
      <c r="L86" s="76">
        <f t="shared" si="10"/>
        <v>216.75</v>
      </c>
      <c r="M86" s="76">
        <f t="shared" si="10"/>
        <v>283</v>
      </c>
      <c r="N86" s="76">
        <f t="shared" si="10"/>
        <v>591.75</v>
      </c>
      <c r="O86" s="76">
        <f t="shared" si="10"/>
        <v>502.5</v>
      </c>
      <c r="P86" s="76">
        <f t="shared" si="10"/>
        <v>859.5</v>
      </c>
      <c r="Q86" s="76">
        <f t="shared" si="10"/>
        <v>590.5</v>
      </c>
      <c r="R86" s="65">
        <f t="shared" si="5"/>
        <v>4779.25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2867</v>
      </c>
      <c r="F91" s="84">
        <f t="shared" si="14"/>
        <v>8997.5</v>
      </c>
      <c r="G91" s="84">
        <f t="shared" si="15"/>
        <v>4300.5</v>
      </c>
      <c r="H91" s="84">
        <f t="shared" si="16"/>
        <v>1616.5</v>
      </c>
      <c r="I91" s="84">
        <f t="shared" si="17"/>
        <v>16531</v>
      </c>
      <c r="J91" s="84">
        <f t="shared" si="18"/>
        <v>6801.5</v>
      </c>
      <c r="K91" s="84">
        <f t="shared" si="19"/>
        <v>11712</v>
      </c>
      <c r="L91" s="84">
        <f t="shared" si="20"/>
        <v>8662</v>
      </c>
      <c r="M91" s="84">
        <f t="shared" si="21"/>
        <v>12779.5</v>
      </c>
      <c r="N91" s="84">
        <f t="shared" si="22"/>
        <v>13908</v>
      </c>
      <c r="O91" s="84">
        <f t="shared" si="23"/>
        <v>10248</v>
      </c>
      <c r="P91" s="84">
        <f t="shared" si="24"/>
        <v>12444</v>
      </c>
      <c r="Q91" s="84">
        <f t="shared" si="25"/>
        <v>13145.5</v>
      </c>
      <c r="R91" s="85">
        <f>SUM(D91:Q91)</f>
        <v>124013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4275</v>
      </c>
      <c r="F92" s="84">
        <f t="shared" si="14"/>
        <v>7647.5</v>
      </c>
      <c r="G92" s="84">
        <f t="shared" si="15"/>
        <v>4275</v>
      </c>
      <c r="H92" s="84">
        <f t="shared" si="16"/>
        <v>2090</v>
      </c>
      <c r="I92" s="84">
        <f t="shared" si="17"/>
        <v>2945</v>
      </c>
      <c r="J92" s="84">
        <f t="shared" si="18"/>
        <v>1971.25</v>
      </c>
      <c r="K92" s="84">
        <f t="shared" si="19"/>
        <v>6935</v>
      </c>
      <c r="L92" s="84">
        <f t="shared" si="20"/>
        <v>807.5</v>
      </c>
      <c r="M92" s="84">
        <f t="shared" si="21"/>
        <v>4417.5</v>
      </c>
      <c r="N92" s="84">
        <f t="shared" si="22"/>
        <v>16910</v>
      </c>
      <c r="O92" s="84">
        <f t="shared" si="23"/>
        <v>15247.5</v>
      </c>
      <c r="P92" s="84">
        <f t="shared" si="24"/>
        <v>9167.5</v>
      </c>
      <c r="Q92" s="84">
        <f t="shared" si="25"/>
        <v>6958.75</v>
      </c>
      <c r="R92" s="85">
        <f t="shared" ref="R92:R100" si="26">SUM(D92:Q92)</f>
        <v>83647.5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1118</v>
      </c>
      <c r="F93" s="84">
        <f t="shared" si="14"/>
        <v>3225</v>
      </c>
      <c r="G93" s="84">
        <f t="shared" si="15"/>
        <v>3332.5</v>
      </c>
      <c r="H93" s="84">
        <f t="shared" si="16"/>
        <v>1032</v>
      </c>
      <c r="I93" s="84">
        <f t="shared" si="17"/>
        <v>12018.5</v>
      </c>
      <c r="J93" s="84">
        <f t="shared" si="18"/>
        <v>19866</v>
      </c>
      <c r="K93" s="84">
        <f t="shared" si="19"/>
        <v>12298</v>
      </c>
      <c r="L93" s="84">
        <f t="shared" si="20"/>
        <v>11180</v>
      </c>
      <c r="M93" s="84">
        <f t="shared" si="21"/>
        <v>11223</v>
      </c>
      <c r="N93" s="84">
        <f t="shared" si="22"/>
        <v>21779.5</v>
      </c>
      <c r="O93" s="84">
        <f t="shared" si="23"/>
        <v>15458.5</v>
      </c>
      <c r="P93" s="84">
        <f t="shared" si="24"/>
        <v>23994</v>
      </c>
      <c r="Q93" s="84">
        <f t="shared" si="25"/>
        <v>14792</v>
      </c>
      <c r="R93" s="85">
        <f t="shared" si="26"/>
        <v>151317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372</v>
      </c>
      <c r="F94" s="84">
        <f t="shared" si="14"/>
        <v>387.5</v>
      </c>
      <c r="G94" s="84">
        <f t="shared" si="15"/>
        <v>0</v>
      </c>
      <c r="H94" s="84">
        <f t="shared" si="16"/>
        <v>0</v>
      </c>
      <c r="I94" s="84">
        <f t="shared" si="17"/>
        <v>1348.5</v>
      </c>
      <c r="J94" s="84">
        <f t="shared" si="18"/>
        <v>5316.5</v>
      </c>
      <c r="K94" s="84">
        <f t="shared" si="19"/>
        <v>7812</v>
      </c>
      <c r="L94" s="84">
        <f t="shared" si="20"/>
        <v>15.5</v>
      </c>
      <c r="M94" s="84">
        <f t="shared" si="21"/>
        <v>77.5</v>
      </c>
      <c r="N94" s="84">
        <f t="shared" si="22"/>
        <v>1705</v>
      </c>
      <c r="O94" s="84">
        <f t="shared" si="23"/>
        <v>0</v>
      </c>
      <c r="P94" s="84">
        <f t="shared" si="24"/>
        <v>6882</v>
      </c>
      <c r="Q94" s="84">
        <f t="shared" si="25"/>
        <v>2666</v>
      </c>
      <c r="R94" s="85">
        <f t="shared" si="26"/>
        <v>26582.5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662.5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950</v>
      </c>
      <c r="O95" s="84">
        <f t="shared" si="23"/>
        <v>462.5</v>
      </c>
      <c r="P95" s="84">
        <f t="shared" si="24"/>
        <v>0</v>
      </c>
      <c r="Q95" s="84">
        <f t="shared" si="25"/>
        <v>675</v>
      </c>
      <c r="R95" s="85">
        <f t="shared" si="26"/>
        <v>2750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8</v>
      </c>
      <c r="J97" s="84">
        <f t="shared" si="18"/>
        <v>18</v>
      </c>
      <c r="K97" s="84">
        <f t="shared" si="19"/>
        <v>418</v>
      </c>
      <c r="L97" s="84">
        <f t="shared" si="20"/>
        <v>28</v>
      </c>
      <c r="M97" s="84">
        <f t="shared" si="21"/>
        <v>0</v>
      </c>
      <c r="N97" s="84">
        <f t="shared" si="22"/>
        <v>0</v>
      </c>
      <c r="O97" s="84">
        <f t="shared" si="23"/>
        <v>276</v>
      </c>
      <c r="P97" s="84">
        <f t="shared" si="24"/>
        <v>834</v>
      </c>
      <c r="Q97" s="84">
        <f t="shared" si="25"/>
        <v>601</v>
      </c>
      <c r="R97" s="85">
        <f t="shared" si="26"/>
        <v>2183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375</v>
      </c>
      <c r="Q98" s="84">
        <f t="shared" si="25"/>
        <v>184.5</v>
      </c>
      <c r="R98" s="85">
        <f t="shared" si="26"/>
        <v>559.5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8632</v>
      </c>
      <c r="F101" s="89">
        <f t="shared" si="27"/>
        <v>20257.5</v>
      </c>
      <c r="G101" s="89">
        <f t="shared" si="27"/>
        <v>11908</v>
      </c>
      <c r="H101" s="89">
        <f t="shared" si="27"/>
        <v>5401</v>
      </c>
      <c r="I101" s="89">
        <f t="shared" si="27"/>
        <v>32851</v>
      </c>
      <c r="J101" s="89">
        <f t="shared" si="27"/>
        <v>33973.25</v>
      </c>
      <c r="K101" s="89">
        <f t="shared" si="27"/>
        <v>39175</v>
      </c>
      <c r="L101" s="89">
        <f t="shared" si="27"/>
        <v>20693</v>
      </c>
      <c r="M101" s="89">
        <f t="shared" si="27"/>
        <v>28497.5</v>
      </c>
      <c r="N101" s="89">
        <f t="shared" si="27"/>
        <v>55252.5</v>
      </c>
      <c r="O101" s="89">
        <f t="shared" si="27"/>
        <v>41692.5</v>
      </c>
      <c r="P101" s="89">
        <f t="shared" si="27"/>
        <v>53696.5</v>
      </c>
      <c r="Q101" s="89">
        <f t="shared" si="27"/>
        <v>39022.75</v>
      </c>
      <c r="R101" s="90">
        <f>SUM(R90:R100)</f>
        <v>391052.5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62.5</v>
      </c>
      <c r="N110" s="104">
        <f>SUMPRODUCT(($F$42:$Q$86)*(($F$40:$Q$40=$E$14)+($F$40:$Q$40=$K$14)+($F$40:$Q$40=$I$14)+($F$40:$Q$40=$G$14))*($D$42:$D$86=M$105))</f>
        <v>30.75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395.5</v>
      </c>
      <c r="R111" s="104">
        <f>SUMPRODUCT(($F$42:$Q$86)*(($F$40:$Q$40=$E$14)+($F$40:$Q$40=$K$14)+($F$40:$Q$40=$I$14)+($F$40:$Q$40=$G$14))*($D$42:$D$86=Q$105))</f>
        <v>150.25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41.5</v>
      </c>
      <c r="Z113" s="104">
        <f>SUMPRODUCT(($F$42:$Q$86)*(($F$40:$Q$40=$E$14)+($F$40:$Q$40=$K$14)+($F$40:$Q$40=$I$14)+($F$40:$Q$40=$G$14))*($D$42:$D$86=Y$105))</f>
        <v>13.5</v>
      </c>
      <c r="AA113" s="113">
        <f>IF(Y$106-Y113-Z113&gt;0,Y$106-Y113-Z113,0)</f>
        <v>420</v>
      </c>
      <c r="AB113" s="106">
        <f>IF(($Y106&gt;0),(Y113+Z113)/$Y106,0)</f>
        <v>0.11578947368421053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385.75</v>
      </c>
      <c r="AD114" s="104">
        <f>SUMPRODUCT(($F$42:$Q$86)*(($F$40:$Q$40=$E$14)+($F$40:$Q$40=$K$14)+($F$40:$Q$40=$I$14)+($F$40:$Q$40=$G$14))*($D$42:$D$86=AC$105))</f>
        <v>43</v>
      </c>
      <c r="AE114" s="113">
        <f>IF(AC$106-AC114-AD114&gt;0,AC$106-AC114-AD114,0)</f>
        <v>196.25</v>
      </c>
      <c r="AF114" s="106">
        <f>IF(($AC106&gt;0),(AC114+AD114)/$AC106,0)</f>
        <v>0.68600000000000005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1587.5</v>
      </c>
      <c r="AH115" s="104">
        <f>SUMPRODUCT(($F$42:$Q$86)*(($F$40:$Q$40=$E$14)+($F$40:$Q$40=$K$14)+($F$40:$Q$40=$I$14)+($F$40:$Q$40=$G$14))*($D$42:$D$86=AG$105))</f>
        <v>172</v>
      </c>
      <c r="AI115" s="113">
        <f>IF(AG$106-AG115-AH115&gt;0,AG$106-AG115-AH115,0)</f>
        <v>640.5</v>
      </c>
      <c r="AJ115" s="106">
        <f>IF(($AG106&gt;0),(AG115+AH115)/$AG106,0)</f>
        <v>0.73312500000000003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807.25</v>
      </c>
      <c r="AL116" s="104">
        <f>SUMPRODUCT(($F$42:$Q$86)*(($F$40:$Q$40=$E$14)+($F$40:$Q$40=$K$14)+($F$40:$Q$40=$I$14)+($F$40:$Q$40=$G$14))*($D$42:$D$86=AK$105))</f>
        <v>73.25</v>
      </c>
      <c r="AM116" s="113">
        <f>IF(AK$106-AK116-AL116&gt;0,AK$106-AK116-AL116,0)</f>
        <v>1419.5</v>
      </c>
      <c r="AN116" s="106">
        <f>IF(($AK106&gt;0),(AK116+AL116)/$AK106,0)</f>
        <v>0.38282608695652176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908.75</v>
      </c>
      <c r="AP117" s="104">
        <f>SUMPRODUCT(($F$42:$Q$86)*(($F$40:$Q$40=$E$14)+($F$40:$Q$40=$K$14)+($F$40:$Q$40=$I$14)+($F$40:$Q$40=$G$14))*($D$42:$D$86=AO$105))</f>
        <v>107.75</v>
      </c>
      <c r="AQ117" s="113">
        <f>IF(AO$106-AO117-AP117&gt;0,AO$106-AO117-AP117,0)</f>
        <v>508.5</v>
      </c>
      <c r="AR117" s="106">
        <f>IF(($AO106&gt;0),(AO117+AP117)/$AO106,0)</f>
        <v>0.66655737704918028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2022-02-15T15:13:01Z</cp:lastPrinted>
  <dcterms:created xsi:type="dcterms:W3CDTF">2018-01-15T08:58:52Z</dcterms:created>
  <dcterms:modified xsi:type="dcterms:W3CDTF">2022-02-17T10:05:37Z</dcterms:modified>
</cp:coreProperties>
</file>