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<sst xmlns="http://schemas.openxmlformats.org/spreadsheetml/2006/main" count="157" uniqueCount="65">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</sst>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0.5155384615384615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0.50912736147518756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812.5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1492.75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806.75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616.25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806.75</v>
      </c>
      <c r="O18" s="47">
        <f t="shared" si="1"/>
        <v>102</v>
      </c>
      <c r="P18" s="48">
        <f t="shared" si="2"/>
        <v>616.25</v>
      </c>
      <c r="Q18" s="49">
        <f t="shared" si="3"/>
        <v>0</v>
      </c>
      <c r="R18" s="50">
        <f t="shared" si="4"/>
        <v>0.59590163934426232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710.75</v>
      </c>
      <c r="O19" s="47">
        <f t="shared" si="1"/>
        <v>96.5</v>
      </c>
      <c r="P19" s="48">
        <f t="shared" si="2"/>
        <v>1492.75</v>
      </c>
      <c r="Q19" s="49">
        <f t="shared" si="3"/>
        <v>0</v>
      </c>
      <c r="R19" s="50">
        <f t="shared" si="4"/>
        <v>0.35097826086956524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1308.5</v>
      </c>
      <c r="O20" s="47">
        <f t="shared" si="1"/>
        <v>279</v>
      </c>
      <c r="P20" s="48">
        <f t="shared" si="2"/>
        <v>812.5</v>
      </c>
      <c r="Q20" s="49">
        <f t="shared" si="3"/>
        <v>0</v>
      </c>
      <c r="R20" s="50">
        <f t="shared" si="4"/>
        <v>0.66145833333333337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274.75</v>
      </c>
      <c r="O21" s="47">
        <f t="shared" si="1"/>
        <v>111</v>
      </c>
      <c r="P21" s="48">
        <f t="shared" si="2"/>
        <v>239.25</v>
      </c>
      <c r="Q21" s="49">
        <f t="shared" si="3"/>
        <v>0</v>
      </c>
      <c r="R21" s="50">
        <f t="shared" si="4"/>
        <v>0.61719999999999997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41.5</v>
      </c>
      <c r="O22" s="47">
        <f t="shared" si="1"/>
        <v>0</v>
      </c>
      <c r="P22" s="48">
        <f t="shared" si="2"/>
        <v>433.5</v>
      </c>
      <c r="Q22" s="49">
        <f t="shared" si="3"/>
        <v>0</v>
      </c>
      <c r="R22" s="50">
        <f t="shared" si="4"/>
        <v>8.7368421052631581E-2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187</v>
      </c>
      <c r="O24" s="47">
        <f t="shared" si="1"/>
        <v>208.5</v>
      </c>
      <c r="P24" s="48">
        <f>SUMPRODUCT(($D$108:$D$118=$K24)*($E$107:$AV$107=$P$16)*($E$108:$AV$118))</f>
        <v>0</v>
      </c>
      <c r="Q24" s="49">
        <f t="shared" si="3"/>
        <v>395.5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62.5</v>
      </c>
      <c r="P25" s="48">
        <f t="shared" si="2"/>
        <v>0</v>
      </c>
      <c r="Q25" s="49">
        <f t="shared" si="3"/>
        <v>62.5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3329.25</v>
      </c>
      <c r="O28" s="53">
        <f>SUM(O17:O27)</f>
        <v>859.5</v>
      </c>
      <c r="P28" s="53">
        <f>SUM(P17:P27)</f>
        <v>4394.25</v>
      </c>
      <c r="Q28" s="53">
        <f>IF(SUM(N28:O28)-SUM(U105:AV105)&gt;0,SUM(N28:O28)-SUM(U105:AV105),0)</f>
        <v>4188.75</v>
      </c>
      <c r="R28" s="54">
        <f t="shared" si="4"/>
        <v>0.5155384615384615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352029.75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0.50912736147518756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0.5155384615384615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>
        <v>75.25</v>
      </c>
      <c r="N43" s="70">
        <v>67.75</v>
      </c>
      <c r="O43" s="71">
        <v>42</v>
      </c>
      <c r="P43" s="71">
        <v>57</v>
      </c>
      <c r="Q43" s="71"/>
      <c r="R43" s="65">
        <f t="shared" si="5"/>
        <v>599.75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>
        <v>43.5</v>
      </c>
      <c r="N44" s="70">
        <v>178</v>
      </c>
      <c r="O44" s="71">
        <v>156.75</v>
      </c>
      <c r="P44" s="71">
        <v>91.5</v>
      </c>
      <c r="Q44" s="71"/>
      <c r="R44" s="65">
        <f t="shared" si="5"/>
        <v>772.25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>
        <v>117.75</v>
      </c>
      <c r="N45" s="70">
        <v>234.25</v>
      </c>
      <c r="O45" s="71">
        <v>146.5</v>
      </c>
      <c r="P45" s="71">
        <v>237.5</v>
      </c>
      <c r="Q45" s="71"/>
      <c r="R45" s="65">
        <f t="shared" ref="R45" si="6">SUM(E45:Q45)</f>
        <v>1109.25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>
        <v>27</v>
      </c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>
        <v>19</v>
      </c>
      <c r="O47" s="71">
        <v>9.25</v>
      </c>
      <c r="P47" s="71"/>
      <c r="Q47" s="71"/>
      <c r="R47" s="65">
        <f t="shared" si="5"/>
        <v>41.5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>
        <v>62.5</v>
      </c>
      <c r="P49" s="71">
        <v>208.5</v>
      </c>
      <c r="Q49" s="71"/>
      <c r="R49" s="65">
        <f t="shared" si="5"/>
        <v>370.75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>
        <v>62.5</v>
      </c>
      <c r="Q50" s="71"/>
      <c r="R50" s="65">
        <f t="shared" si="5"/>
        <v>62.5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>
        <v>2.5</v>
      </c>
      <c r="N55" s="70"/>
      <c r="O55" s="71">
        <v>3.75</v>
      </c>
      <c r="P55" s="71">
        <v>5</v>
      </c>
      <c r="Q55" s="71"/>
      <c r="R55" s="65">
        <f t="shared" si="5"/>
        <v>20.75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>
        <v>0.75</v>
      </c>
      <c r="N56" s="70"/>
      <c r="O56" s="71"/>
      <c r="P56" s="71"/>
      <c r="Q56" s="71"/>
      <c r="R56" s="65">
        <f t="shared" si="5"/>
        <v>6.75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>
        <v>6.5</v>
      </c>
      <c r="N64" s="70">
        <v>19.5</v>
      </c>
      <c r="O64" s="71">
        <v>11</v>
      </c>
      <c r="P64" s="71">
        <v>19</v>
      </c>
      <c r="Q64" s="71"/>
      <c r="R64" s="65">
        <f t="shared" si="5"/>
        <v>61.5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>
        <v>23</v>
      </c>
      <c r="N70" s="70">
        <v>26.75</v>
      </c>
      <c r="O70" s="71">
        <v>31</v>
      </c>
      <c r="P70" s="71">
        <v>26</v>
      </c>
      <c r="Q70" s="71"/>
      <c r="R70" s="65">
        <f t="shared" si="5"/>
        <v>247.5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>
        <v>0.5</v>
      </c>
      <c r="N71" s="70"/>
      <c r="O71" s="71"/>
      <c r="P71" s="71"/>
      <c r="Q71" s="71"/>
      <c r="R71" s="65">
        <f t="shared" si="5"/>
        <v>14.25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>
        <v>12</v>
      </c>
      <c r="N72" s="70">
        <v>19</v>
      </c>
      <c r="O72" s="71">
        <v>33.25</v>
      </c>
      <c r="P72" s="71">
        <v>41.5</v>
      </c>
      <c r="Q72" s="71"/>
      <c r="R72" s="65">
        <f t="shared" si="5"/>
        <v>471.5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>
        <v>1.25</v>
      </c>
      <c r="N73" s="70">
        <v>0.5</v>
      </c>
      <c r="O73" s="71"/>
      <c r="P73" s="71">
        <v>111</v>
      </c>
      <c r="Q73" s="71"/>
      <c r="R73" s="65">
        <f t="shared" si="5"/>
        <v>346.5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>
        <v>6.5</v>
      </c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283</v>
      </c>
      <c r="N86" s="76">
        <f t="shared" si="10"/>
        <v>591.75</v>
      </c>
      <c r="O86" s="76">
        <f t="shared" si="10"/>
        <v>502.5</v>
      </c>
      <c r="P86" s="76">
        <f t="shared" si="10"/>
        <v>859.5</v>
      </c>
      <c r="Q86" s="76">
        <f t="shared" si="10"/>
        <v>0</v>
      </c>
      <c r="R86" s="65">
        <f t="shared" si="5"/>
        <v>4188.75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12779.5</v>
      </c>
      <c r="N91" s="84">
        <f t="shared" si="22"/>
        <v>13908</v>
      </c>
      <c r="O91" s="84">
        <f t="shared" si="23"/>
        <v>10248</v>
      </c>
      <c r="P91" s="84">
        <f t="shared" si="24"/>
        <v>12444</v>
      </c>
      <c r="Q91" s="84">
        <f t="shared" si="25"/>
        <v>0</v>
      </c>
      <c r="R91" s="85">
        <f>SUM(D91:Q91)</f>
        <v>110867.5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4417.5</v>
      </c>
      <c r="N92" s="84">
        <f t="shared" si="22"/>
        <v>16910</v>
      </c>
      <c r="O92" s="84">
        <f t="shared" si="23"/>
        <v>15247.5</v>
      </c>
      <c r="P92" s="84">
        <f t="shared" si="24"/>
        <v>9167.5</v>
      </c>
      <c r="Q92" s="84">
        <f t="shared" si="25"/>
        <v>0</v>
      </c>
      <c r="R92" s="85">
        <f t="shared" ref="R92:R100" si="26">SUM(D92:Q92)</f>
        <v>76688.75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11223</v>
      </c>
      <c r="N93" s="84">
        <f t="shared" si="22"/>
        <v>21779.5</v>
      </c>
      <c r="O93" s="84">
        <f t="shared" si="23"/>
        <v>15458.5</v>
      </c>
      <c r="P93" s="84">
        <f t="shared" si="24"/>
        <v>23994</v>
      </c>
      <c r="Q93" s="84">
        <f t="shared" si="25"/>
        <v>0</v>
      </c>
      <c r="R93" s="85">
        <f t="shared" si="26"/>
        <v>136525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77.5</v>
      </c>
      <c r="N94" s="84">
        <f t="shared" si="22"/>
        <v>1705</v>
      </c>
      <c r="O94" s="84">
        <f t="shared" si="23"/>
        <v>0</v>
      </c>
      <c r="P94" s="84">
        <f t="shared" si="24"/>
        <v>6882</v>
      </c>
      <c r="Q94" s="84">
        <f t="shared" si="25"/>
        <v>0</v>
      </c>
      <c r="R94" s="85">
        <f t="shared" si="26"/>
        <v>23916.5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950</v>
      </c>
      <c r="O95" s="84">
        <f t="shared" si="23"/>
        <v>462.5</v>
      </c>
      <c r="P95" s="84">
        <f t="shared" si="24"/>
        <v>0</v>
      </c>
      <c r="Q95" s="84">
        <f t="shared" si="25"/>
        <v>0</v>
      </c>
      <c r="R95" s="85">
        <f t="shared" si="26"/>
        <v>2075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276</v>
      </c>
      <c r="P97" s="84">
        <f t="shared" si="24"/>
        <v>834</v>
      </c>
      <c r="Q97" s="84">
        <f t="shared" si="25"/>
        <v>0</v>
      </c>
      <c r="R97" s="85">
        <f t="shared" si="26"/>
        <v>1582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375</v>
      </c>
      <c r="Q98" s="84">
        <f t="shared" si="25"/>
        <v>0</v>
      </c>
      <c r="R98" s="85">
        <f t="shared" si="26"/>
        <v>375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28497.5</v>
      </c>
      <c r="N101" s="89">
        <f t="shared" si="27"/>
        <v>55252.5</v>
      </c>
      <c r="O101" s="89">
        <f t="shared" si="27"/>
        <v>41692.5</v>
      </c>
      <c r="P101" s="89">
        <f t="shared" si="27"/>
        <v>53696.5</v>
      </c>
      <c r="Q101" s="89">
        <f t="shared" si="27"/>
        <v>0</v>
      </c>
      <c r="R101" s="90">
        <f>SUM(R90:R100)</f>
        <v>352029.75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62.5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187</v>
      </c>
      <c r="R111" s="104">
        <f>SUMPRODUCT(($F$42:$Q$86)*(($F$40:$Q$40=$E$14)+($F$40:$Q$40=$K$14)+($F$40:$Q$40=$I$14)+($F$40:$Q$40=$G$14))*($D$42:$D$86=Q$105))</f>
        <v>208.5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41.5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433.5</v>
      </c>
      <c r="AB113" s="106">
        <f>IF(($Y106&gt;0),(Y113+Z113)/$Y106,0)</f>
        <v>8.7368421052631581E-2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274.75</v>
      </c>
      <c r="AD114" s="104">
        <f>SUMPRODUCT(($F$42:$Q$86)*(($F$40:$Q$40=$E$14)+($F$40:$Q$40=$K$14)+($F$40:$Q$40=$I$14)+($F$40:$Q$40=$G$14))*($D$42:$D$86=AC$105))</f>
        <v>111</v>
      </c>
      <c r="AE114" s="113">
        <f>IF(AC$106-AC114-AD114&gt;0,AC$106-AC114-AD114,0)</f>
        <v>239.25</v>
      </c>
      <c r="AF114" s="106">
        <f>IF(($AC106&gt;0),(AC114+AD114)/$AC106,0)</f>
        <v>0.61719999999999997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1308.5</v>
      </c>
      <c r="AH115" s="104">
        <f>SUMPRODUCT(($F$42:$Q$86)*(($F$40:$Q$40=$E$14)+($F$40:$Q$40=$K$14)+($F$40:$Q$40=$I$14)+($F$40:$Q$40=$G$14))*($D$42:$D$86=AG$105))</f>
        <v>279</v>
      </c>
      <c r="AI115" s="113">
        <f>IF(AG$106-AG115-AH115&gt;0,AG$106-AG115-AH115,0)</f>
        <v>812.5</v>
      </c>
      <c r="AJ115" s="106">
        <f>IF(($AG106&gt;0),(AG115+AH115)/$AG106,0)</f>
        <v>0.66145833333333337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710.75</v>
      </c>
      <c r="AL116" s="104">
        <f>SUMPRODUCT(($F$42:$Q$86)*(($F$40:$Q$40=$E$14)+($F$40:$Q$40=$K$14)+($F$40:$Q$40=$I$14)+($F$40:$Q$40=$G$14))*($D$42:$D$86=AK$105))</f>
        <v>96.5</v>
      </c>
      <c r="AM116" s="113">
        <f>IF(AK$106-AK116-AL116&gt;0,AK$106-AK116-AL116,0)</f>
        <v>1492.75</v>
      </c>
      <c r="AN116" s="106">
        <f>IF(($AK106&gt;0),(AK116+AL116)/$AK106,0)</f>
        <v>0.35097826086956524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806.75</v>
      </c>
      <c r="AP117" s="104">
        <f>SUMPRODUCT(($F$42:$Q$86)*(($F$40:$Q$40=$E$14)+($F$40:$Q$40=$K$14)+($F$40:$Q$40=$I$14)+($F$40:$Q$40=$G$14))*($D$42:$D$86=AO$105))</f>
        <v>102</v>
      </c>
      <c r="AQ117" s="113">
        <f>IF(AO$106-AO117-AP117&gt;0,AO$106-AO117-AP117,0)</f>
        <v>616.25</v>
      </c>
      <c r="AR117" s="106">
        <f>IF(($AO106&gt;0),(AO117+AP117)/$AO106,0)</f>
        <v>0.59590163934426232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2022-01-18T14:33:52Z</cp:lastPrinted>
  <dcterms:created xsi:type="dcterms:W3CDTF">2018-01-15T08:58:52Z</dcterms:created>
  <dcterms:modified xsi:type="dcterms:W3CDTF">2022-01-18T14:33:54Z</dcterms:modified>
</cp:coreProperties>
</file>