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pril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I44" i="1" l="1"/>
  <c r="I43" i="1" l="1"/>
  <c r="H43" i="1" l="1"/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<sst xmlns="http://schemas.openxmlformats.org/spreadsheetml/2006/main" count="157" uniqueCount="65">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</sst>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1.1844703770197487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1.1752920357885104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6201.75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3625.25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-8.25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39904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2737</v>
      </c>
      <c r="O18" s="47">
        <f t="shared" si="1"/>
        <v>18.5</v>
      </c>
      <c r="P18" s="48">
        <f t="shared" si="2"/>
        <v>0</v>
      </c>
      <c r="Q18" s="49">
        <f t="shared" si="3"/>
        <v>505.5</v>
      </c>
      <c r="R18" s="50">
        <f t="shared" si="4"/>
        <v>1.2246666666666666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3625.25</v>
      </c>
      <c r="O19" s="47">
        <f t="shared" si="1"/>
        <v>-8.25</v>
      </c>
      <c r="P19" s="48">
        <f t="shared" si="2"/>
        <v>0</v>
      </c>
      <c r="Q19" s="49">
        <f t="shared" si="3"/>
        <v>267</v>
      </c>
      <c r="R19" s="50">
        <f t="shared" si="4"/>
        <v>1.0797014925373134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6201.75</v>
      </c>
      <c r="O20" s="47">
        <f t="shared" si="1"/>
        <v>16.75</v>
      </c>
      <c r="P20" s="48">
        <f t="shared" si="2"/>
        <v>0</v>
      </c>
      <c r="Q20" s="49">
        <f t="shared" si="3"/>
        <v>1843.5</v>
      </c>
      <c r="R20" s="50">
        <f t="shared" si="4"/>
        <v>1.4213714285714285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893.75</v>
      </c>
      <c r="O21" s="47">
        <f t="shared" si="1"/>
        <v>0</v>
      </c>
      <c r="P21" s="48">
        <f t="shared" si="2"/>
        <v>481.25</v>
      </c>
      <c r="Q21" s="49">
        <f t="shared" si="3"/>
        <v>0</v>
      </c>
      <c r="R21" s="50">
        <f t="shared" si="4"/>
        <v>0.65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1066.5</v>
      </c>
      <c r="O22" s="47">
        <f t="shared" si="1"/>
        <v>0</v>
      </c>
      <c r="P22" s="48">
        <f t="shared" si="2"/>
        <v>0</v>
      </c>
      <c r="Q22" s="49">
        <f t="shared" si="3"/>
        <v>116.5</v>
      </c>
      <c r="R22" s="50">
        <f t="shared" si="4"/>
        <v>1.1226315789473684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1314.25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1314.25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627.25</v>
      </c>
      <c r="O25" s="47">
        <f t="shared" si="1"/>
        <v>0</v>
      </c>
      <c r="P25" s="48">
        <f t="shared" si="2"/>
        <v>0</v>
      </c>
      <c r="Q25" s="49">
        <f t="shared" si="3"/>
        <v>627.25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16466.75</v>
      </c>
      <c r="O28" s="53">
        <f>SUM(O17:O27)</f>
        <v>27</v>
      </c>
      <c r="P28" s="53">
        <f>SUM(P17:P27)</f>
        <v>2105.25</v>
      </c>
      <c r="Q28" s="53">
        <f>IF(SUM(N28:O28)-SUM(U105:AV105)&gt;0,SUM(N28:O28)-SUM(U105:AV105),0)</f>
        <v>16493.75</v>
      </c>
      <c r="R28" s="54">
        <f t="shared" si="4"/>
        <v>1.1844703770197487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1332480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1.1752920357885104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1.1844703770197487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>
        <f>22+18.75</f>
        <v>40.75</v>
      </c>
      <c r="I43" s="70">
        <f>16.25+1.75</f>
        <v>18</v>
      </c>
      <c r="J43" s="70"/>
      <c r="K43" s="70"/>
      <c r="L43" s="70"/>
      <c r="M43" s="70"/>
      <c r="N43" s="70"/>
      <c r="O43" s="71"/>
      <c r="P43" s="71"/>
      <c r="Q43" s="71"/>
      <c r="R43" s="65">
        <f t="shared" si="5"/>
        <v>1714.5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>
        <v>12.25</v>
      </c>
      <c r="I44" s="70">
        <f>-4.5-7.75</f>
        <v>-12.25</v>
      </c>
      <c r="J44" s="70"/>
      <c r="K44" s="70"/>
      <c r="L44" s="70"/>
      <c r="M44" s="70"/>
      <c r="N44" s="70"/>
      <c r="O44" s="71"/>
      <c r="P44" s="71"/>
      <c r="Q44" s="71"/>
      <c r="R44" s="65">
        <f t="shared" si="5"/>
        <v>1001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>
        <v>10.5</v>
      </c>
      <c r="I45" s="70">
        <v>14.25</v>
      </c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3081.75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1021.25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1144.75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>
        <v>0.5</v>
      </c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684.5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>
        <v>10.75</v>
      </c>
      <c r="I55" s="70">
        <v>4</v>
      </c>
      <c r="J55" s="70"/>
      <c r="K55" s="70"/>
      <c r="L55" s="70"/>
      <c r="M55" s="70"/>
      <c r="N55" s="70"/>
      <c r="O55" s="71"/>
      <c r="P55" s="71"/>
      <c r="Q55" s="71"/>
      <c r="R55" s="65">
        <f t="shared" si="5"/>
        <v>2578.25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>
        <v>2.5</v>
      </c>
      <c r="J56" s="70"/>
      <c r="K56" s="70"/>
      <c r="L56" s="70"/>
      <c r="M56" s="70"/>
      <c r="N56" s="70"/>
      <c r="O56" s="71"/>
      <c r="P56" s="71"/>
      <c r="Q56" s="71"/>
      <c r="R56" s="65">
        <f t="shared" si="5"/>
        <v>2890.25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808.25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121.75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518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686.5</v>
      </c>
      <c r="H86" s="76">
        <f t="shared" si="10"/>
        <v>74.25</v>
      </c>
      <c r="I86" s="76">
        <f t="shared" si="10"/>
        <v>27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16493.75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17629</v>
      </c>
      <c r="H91" s="84">
        <f t="shared" si="16"/>
        <v>4971.5</v>
      </c>
      <c r="I91" s="84">
        <f t="shared" si="17"/>
        <v>2257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336171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9500</v>
      </c>
      <c r="H92" s="84">
        <f t="shared" si="16"/>
        <v>2185</v>
      </c>
      <c r="I92" s="84">
        <f t="shared" si="17"/>
        <v>-783.75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343615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29949.5</v>
      </c>
      <c r="H93" s="84">
        <f t="shared" si="16"/>
        <v>903</v>
      </c>
      <c r="I93" s="84">
        <f t="shared" si="17"/>
        <v>1440.5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534791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55412.5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53325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5257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3763.5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59614</v>
      </c>
      <c r="H101" s="142">
        <f t="shared" si="27"/>
        <v>8059.5</v>
      </c>
      <c r="I101" s="89">
        <f t="shared" si="27"/>
        <v>2913.75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1332480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627.25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1314.25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1066.5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1.1226315789473684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893.75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481.25</v>
      </c>
      <c r="AF114" s="106">
        <f>IF(($AC106&gt;0),(AC114+AD114)/$AC106,0)</f>
        <v>0.65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6201.75</v>
      </c>
      <c r="AH115" s="104">
        <f>SUMPRODUCT(($F$42:$Q$86)*(($F$40:$Q$40=$E$14)+($F$40:$Q$40=$K$14)+($F$40:$Q$40=$I$14)+($F$40:$Q$40=$G$14))*($D$42:$D$86=AG$105))</f>
        <v>16.75</v>
      </c>
      <c r="AI115" s="113">
        <f>IF(AG$106-AG115-AH115&gt;0,AG$106-AG115-AH115,0)</f>
        <v>0</v>
      </c>
      <c r="AJ115" s="106">
        <f>IF(($AG106&gt;0),(AG115+AH115)/$AG106,0)</f>
        <v>1.4213714285714285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3625.25</v>
      </c>
      <c r="AL116" s="104">
        <f>SUMPRODUCT(($F$42:$Q$86)*(($F$40:$Q$40=$E$14)+($F$40:$Q$40=$K$14)+($F$40:$Q$40=$I$14)+($F$40:$Q$40=$G$14))*($D$42:$D$86=AK$105))</f>
        <v>-8.25</v>
      </c>
      <c r="AM116" s="113">
        <f>IF(AK$106-AK116-AL116&gt;0,AK$106-AK116-AL116,0)</f>
        <v>0</v>
      </c>
      <c r="AN116" s="106">
        <f>IF(($AK106&gt;0),(AK116+AL116)/$AK106,0)</f>
        <v>1.0797014925373134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2737</v>
      </c>
      <c r="AP117" s="104">
        <f>SUMPRODUCT(($F$42:$Q$86)*(($F$40:$Q$40=$E$14)+($F$40:$Q$40=$K$14)+($F$40:$Q$40=$I$14)+($F$40:$Q$40=$G$14))*($D$42:$D$86=AO$105))</f>
        <v>18.5</v>
      </c>
      <c r="AQ117" s="113">
        <f>IF(AO$106-AO117-AP117&gt;0,AO$106-AO117-AP117,0)</f>
        <v>0</v>
      </c>
      <c r="AR117" s="106">
        <f>IF(($AO106&gt;0),(AO117+AP117)/$AO106,0)</f>
        <v>1.2246666666666666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2022-06-16T10:34:51Z</cp:lastPrinted>
  <dcterms:created xsi:type="dcterms:W3CDTF">2018-01-15T08:58:52Z</dcterms:created>
  <dcterms:modified xsi:type="dcterms:W3CDTF">2022-06-20T12:31:36Z</dcterms:modified>
</cp:coreProperties>
</file>