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April\"/>
    </mc:Choice>
  </mc:AlternateContent>
  <bookViews>
    <workbookView xWindow="120" yWindow="150" windowWidth="28515" windowHeight="14565" firstSheet="95" activeTab="101"/>
  </bookViews>
  <sheets>
    <sheet name="Oktober" sheetId="1" r:id="rId1"/>
    <sheet name="November" sheetId="2" r:id="rId2"/>
    <sheet name="Dezember" sheetId="3" r:id="rId3"/>
    <sheet name="Januar" sheetId="4" r:id="rId4"/>
    <sheet name="Februar" sheetId="5" r:id="rId5"/>
    <sheet name="Februar Digi" sheetId="6" r:id="rId6"/>
    <sheet name="Maerz" sheetId="7" r:id="rId7"/>
    <sheet name="Maerz Digi" sheetId="8" r:id="rId8"/>
    <sheet name="April" sheetId="9" r:id="rId9"/>
    <sheet name="April Digi" sheetId="10" r:id="rId10"/>
    <sheet name="Mai" sheetId="11" r:id="rId11"/>
    <sheet name="Mai Digi" sheetId="12" r:id="rId12"/>
    <sheet name="Juni" sheetId="13" r:id="rId13"/>
    <sheet name="Juni Digi" sheetId="14" r:id="rId14"/>
    <sheet name="Juli" sheetId="15" r:id="rId15"/>
    <sheet name="Juli Digi" sheetId="16" r:id="rId16"/>
    <sheet name="August" sheetId="17" r:id="rId17"/>
    <sheet name="August Digi" sheetId="18" r:id="rId18"/>
    <sheet name="September" sheetId="20" r:id="rId19"/>
    <sheet name="Sept Digi" sheetId="19" r:id="rId20"/>
    <sheet name="Oktober19" sheetId="21" r:id="rId21"/>
    <sheet name="OktDigi19" sheetId="22" r:id="rId22"/>
    <sheet name="November19" sheetId="23" r:id="rId23"/>
    <sheet name="NovDigi19" sheetId="24" r:id="rId24"/>
    <sheet name="Dezember19" sheetId="25" r:id="rId25"/>
    <sheet name="DezDigi19" sheetId="26" r:id="rId26"/>
    <sheet name="Januar20" sheetId="27" r:id="rId27"/>
    <sheet name="Februar20" sheetId="28" r:id="rId28"/>
    <sheet name="März20" sheetId="29" r:id="rId29"/>
    <sheet name="April20" sheetId="30" r:id="rId30"/>
    <sheet name="AprilDigi20" sheetId="31" r:id="rId31"/>
    <sheet name="Mai20" sheetId="32" r:id="rId32"/>
    <sheet name="MaiDigi20" sheetId="33" r:id="rId33"/>
    <sheet name="Juni20" sheetId="34" r:id="rId34"/>
    <sheet name="Juli20" sheetId="35" r:id="rId35"/>
    <sheet name="EKAugust20" sheetId="36" r:id="rId36"/>
    <sheet name="PLAugust20" sheetId="37" r:id="rId37"/>
    <sheet name="MKAugust20" sheetId="38" r:id="rId38"/>
    <sheet name="EKSeptember20" sheetId="39" r:id="rId39"/>
    <sheet name="MKSeptember20" sheetId="40" r:id="rId40"/>
    <sheet name="PLSeptember20" sheetId="41" r:id="rId41"/>
    <sheet name="EKOktober20" sheetId="42" r:id="rId42"/>
    <sheet name="MKOktober20" sheetId="43" r:id="rId43"/>
    <sheet name="PLOktober20" sheetId="44" r:id="rId44"/>
    <sheet name="MKNovember 20" sheetId="45" r:id="rId45"/>
    <sheet name="PLNovember 20" sheetId="46" r:id="rId46"/>
    <sheet name="APSABA_November 20" sheetId="47" r:id="rId47"/>
    <sheet name="PLDezember 20" sheetId="48" r:id="rId48"/>
    <sheet name="MKDezember 20" sheetId="49" r:id="rId49"/>
    <sheet name="APSABA_Dezember 20" sheetId="50" r:id="rId50"/>
    <sheet name="PLJanuar21" sheetId="51" r:id="rId51"/>
    <sheet name="MKJanuar21" sheetId="52" r:id="rId52"/>
    <sheet name="APSABA_Januar21" sheetId="53" r:id="rId53"/>
    <sheet name="PLFebruar21" sheetId="54" r:id="rId54"/>
    <sheet name="MKFebruar21" sheetId="55" r:id="rId55"/>
    <sheet name="APSABA_Februar21" sheetId="56" r:id="rId56"/>
    <sheet name="PLMärz21" sheetId="57" r:id="rId57"/>
    <sheet name="MKMärz21" sheetId="58" r:id="rId58"/>
    <sheet name="APSABA_März21" sheetId="59" r:id="rId59"/>
    <sheet name="PLApril21" sheetId="60" r:id="rId60"/>
    <sheet name="MKApril21" sheetId="61" r:id="rId61"/>
    <sheet name="APSABA_April21" sheetId="62" r:id="rId62"/>
    <sheet name="PLMai21" sheetId="63" r:id="rId63"/>
    <sheet name="MKMai21" sheetId="64" r:id="rId64"/>
    <sheet name="APSABA_Mai21" sheetId="65" r:id="rId65"/>
    <sheet name="PLJuni21" sheetId="66" r:id="rId66"/>
    <sheet name="MKJuni21" sheetId="67" r:id="rId67"/>
    <sheet name="APSABA_Juni21" sheetId="68" r:id="rId68"/>
    <sheet name="PLJuli21" sheetId="69" r:id="rId69"/>
    <sheet name="MKJuli21" sheetId="70" r:id="rId70"/>
    <sheet name="APSABA_Juli21" sheetId="71" r:id="rId71"/>
    <sheet name="PLAugust21" sheetId="72" r:id="rId72"/>
    <sheet name="MKAugust21" sheetId="73" r:id="rId73"/>
    <sheet name="APSABA_August21" sheetId="74" r:id="rId74"/>
    <sheet name="PLSeptember21" sheetId="75" r:id="rId75"/>
    <sheet name="MKSeptember21" sheetId="76" r:id="rId76"/>
    <sheet name="APSABA_September21" sheetId="77" r:id="rId77"/>
    <sheet name="GHGW_September21" sheetId="78" r:id="rId78"/>
    <sheet name="GHGW_Oktober21" sheetId="79" r:id="rId79"/>
    <sheet name="PLOktober21" sheetId="80" r:id="rId80"/>
    <sheet name="MKOktober21" sheetId="81" r:id="rId81"/>
    <sheet name="APSABA_Oktober21" sheetId="82" r:id="rId82"/>
    <sheet name="PLNovember21" sheetId="83" r:id="rId83"/>
    <sheet name="APSABA_November21" sheetId="84" r:id="rId84"/>
    <sheet name="MKNovember 21" sheetId="85" r:id="rId85"/>
    <sheet name="GHGW_November21" sheetId="86" r:id="rId86"/>
    <sheet name="PLDezember21" sheetId="87" r:id="rId87"/>
    <sheet name="APSABA_Dezember21" sheetId="88" r:id="rId88"/>
    <sheet name="GHGW_Dezember21" sheetId="89" r:id="rId89"/>
    <sheet name="MKDezember21" sheetId="90" r:id="rId90"/>
    <sheet name="PL Januar22" sheetId="91" r:id="rId91"/>
    <sheet name="MKJanuar 22" sheetId="92" r:id="rId92"/>
    <sheet name="APSABA_Januar 22" sheetId="93" r:id="rId93"/>
    <sheet name="GHGW_Januar 22" sheetId="94" r:id="rId94"/>
    <sheet name="PL Februar 22" sheetId="95" r:id="rId95"/>
    <sheet name="MKFebruar 22" sheetId="96" r:id="rId96"/>
    <sheet name="APSABA_Februar 22" sheetId="97" r:id="rId97"/>
    <sheet name="PL März 22" sheetId="98" r:id="rId98"/>
    <sheet name="MKMärz 22" sheetId="99" r:id="rId99"/>
    <sheet name="APSABA_März 22" sheetId="100" r:id="rId100"/>
    <sheet name="PL April 22" sheetId="101" r:id="rId101"/>
    <sheet name="MKApril 22" sheetId="102" r:id="rId102"/>
    <sheet name="APSABA_April 22" sheetId="103" r:id="rId103"/>
  </sheets>
  <definedNames>
    <definedName name="_xlnm.Print_Area" localSheetId="29">April20!$A$1:$F$54</definedName>
    <definedName name="_xlnm.Print_Area" localSheetId="102">'APSABA_April 22'!$A$1:$F$55</definedName>
    <definedName name="_xlnm.Print_Area" localSheetId="61">APSABA_April21!$A$1:$F$38</definedName>
    <definedName name="_xlnm.Print_Area" localSheetId="73">APSABA_August21!$A$1:$F$40</definedName>
    <definedName name="_xlnm.Print_Area" localSheetId="49">'APSABA_Dezember 20'!$A$1:$F$31</definedName>
    <definedName name="_xlnm.Print_Area" localSheetId="87">APSABA_Dezember21!$A$1:$F$50</definedName>
    <definedName name="_xlnm.Print_Area" localSheetId="96">'APSABA_Februar 22'!$A$1:$F$53</definedName>
    <definedName name="_xlnm.Print_Area" localSheetId="55">APSABA_Februar21!$A$1:$F$32</definedName>
    <definedName name="_xlnm.Print_Area" localSheetId="92">'APSABA_Januar 22'!$A$1:$F$51</definedName>
    <definedName name="_xlnm.Print_Area" localSheetId="52">APSABA_Januar21!$A$1:$F$32</definedName>
    <definedName name="_xlnm.Print_Area" localSheetId="70">APSABA_Juli21!$A$1:$F$40</definedName>
    <definedName name="_xlnm.Print_Area" localSheetId="67">APSABA_Juni21!$A$1:$F$40</definedName>
    <definedName name="_xlnm.Print_Area" localSheetId="64">APSABA_Mai21!$A$1:$F$38</definedName>
    <definedName name="_xlnm.Print_Area" localSheetId="99">'APSABA_März 22'!$A$1:$F$53</definedName>
    <definedName name="_xlnm.Print_Area" localSheetId="58">APSABA_März21!$A$1:$F$36</definedName>
    <definedName name="_xlnm.Print_Area" localSheetId="46">'APSABA_November 20'!$A$1:$F$27</definedName>
    <definedName name="_xlnm.Print_Area" localSheetId="83">APSABA_November21!$A$1:$F$50</definedName>
    <definedName name="_xlnm.Print_Area" localSheetId="81">APSABA_Oktober21!$A$1:$F$46</definedName>
    <definedName name="_xlnm.Print_Area" localSheetId="76">APSABA_September21!$A$1:$F$42</definedName>
    <definedName name="_xlnm.Print_Area" localSheetId="35">EKAugust20!$A$1:$F$62</definedName>
    <definedName name="_xlnm.Print_Area" localSheetId="41">EKOktober20!$A$1:$F$63</definedName>
    <definedName name="_xlnm.Print_Area" localSheetId="38">EKSeptember20!$A$1:$F$62</definedName>
    <definedName name="_xlnm.Print_Area" localSheetId="88">GHGW_Dezember21!$A$1:$F$43</definedName>
    <definedName name="_xlnm.Print_Area" localSheetId="93">'GHGW_Januar 22'!$A$1:$F$43</definedName>
    <definedName name="_xlnm.Print_Area" localSheetId="85">GHGW_November21!$A$1:$F$43</definedName>
    <definedName name="_xlnm.Print_Area" localSheetId="78">GHGW_Oktober21!$A$1:$F$43</definedName>
    <definedName name="_xlnm.Print_Area" localSheetId="77">GHGW_September21!$A$1:$F$42</definedName>
    <definedName name="_xlnm.Print_Area" localSheetId="34">Juli20!$A$1:$F$61</definedName>
    <definedName name="_xlnm.Print_Area" localSheetId="33">Juni20!$A$1:$F$58</definedName>
    <definedName name="_xlnm.Print_Area" localSheetId="31">'Mai20'!$A$1:$F$57</definedName>
    <definedName name="_xlnm.Print_Area" localSheetId="28">März20!$A$1:$F$53</definedName>
    <definedName name="_xlnm.Print_Area" localSheetId="101">'MKApril 22'!$A$1:$F$71</definedName>
    <definedName name="_xlnm.Print_Area" localSheetId="60">MKApril21!$A$1:$F$69</definedName>
    <definedName name="_xlnm.Print_Area" localSheetId="37">MKAugust20!$A$1:$F$62</definedName>
    <definedName name="_xlnm.Print_Area" localSheetId="72">MKAugust21!$A$1:$F$72</definedName>
    <definedName name="_xlnm.Print_Area" localSheetId="48">'MKDezember 20'!$A$1:$F$65</definedName>
    <definedName name="_xlnm.Print_Area" localSheetId="89">MKDezember21!$A$1:$F$71</definedName>
    <definedName name="_xlnm.Print_Area" localSheetId="95">'MKFebruar 22'!$A$1:$F$70</definedName>
    <definedName name="_xlnm.Print_Area" localSheetId="54">MKFebruar21!$A$1:$F$65</definedName>
    <definedName name="_xlnm.Print_Area" localSheetId="91">'MKJanuar 22'!$A$1:$F$72</definedName>
    <definedName name="_xlnm.Print_Area" localSheetId="51">MKJanuar21!$A$1:$F$65</definedName>
    <definedName name="_xlnm.Print_Area" localSheetId="69">MKJuli21!$A$1:$F$71</definedName>
    <definedName name="_xlnm.Print_Area" localSheetId="66">MKJuni21!$A$1:$F$70</definedName>
    <definedName name="_xlnm.Print_Area" localSheetId="63">MKMai21!$A$1:$F$70</definedName>
    <definedName name="_xlnm.Print_Area" localSheetId="98">'MKMärz 22'!$A$1:$F$70</definedName>
    <definedName name="_xlnm.Print_Area" localSheetId="57">MKMärz21!$A$1:$F$68</definedName>
    <definedName name="_xlnm.Print_Area" localSheetId="44">'MKNovember 20'!$A$1:$F$64</definedName>
    <definedName name="_xlnm.Print_Area" localSheetId="84">'MKNovember 21'!$A$1:$F$71</definedName>
    <definedName name="_xlnm.Print_Area" localSheetId="42">MKOktober20!$A$1:$F$63</definedName>
    <definedName name="_xlnm.Print_Area" localSheetId="80">MKOktober21!$A$1:$F$71</definedName>
    <definedName name="_xlnm.Print_Area" localSheetId="39">MKSeptember20!$A$1:$F$63</definedName>
    <definedName name="_xlnm.Print_Area" localSheetId="75">MKSeptember21!$A$1:$F$71</definedName>
    <definedName name="_xlnm.Print_Area" localSheetId="100">'PL April 22'!$A$1:$F$23</definedName>
    <definedName name="_xlnm.Print_Area" localSheetId="94">'PL Februar 22'!$A$1:$F$23</definedName>
    <definedName name="_xlnm.Print_Area" localSheetId="90">'PL Januar22'!$A$1:$F$23</definedName>
    <definedName name="_xlnm.Print_Area" localSheetId="97">'PL März 22'!$A$1:$F$23</definedName>
    <definedName name="_xlnm.Print_Area" localSheetId="59">PLApril21!$A$1:$F$23</definedName>
    <definedName name="_xlnm.Print_Area" localSheetId="36">PLAugust20!$A$1:$F$61</definedName>
    <definedName name="_xlnm.Print_Area" localSheetId="71">PLAugust21!$A$1:$F$23</definedName>
    <definedName name="_xlnm.Print_Area" localSheetId="47">'PLDezember 20'!$A$1:$F$23</definedName>
    <definedName name="_xlnm.Print_Area" localSheetId="86">PLDezember21!$A$1:$F$23</definedName>
    <definedName name="_xlnm.Print_Area" localSheetId="53">PLFebruar21!$A$1:$F$23</definedName>
    <definedName name="_xlnm.Print_Area" localSheetId="50">PLJanuar21!$A$1:$F$23</definedName>
    <definedName name="_xlnm.Print_Area" localSheetId="68">PLJuli21!$A$1:$F$23</definedName>
    <definedName name="_xlnm.Print_Area" localSheetId="65">PLJuni21!$A$1:$F$23</definedName>
    <definedName name="_xlnm.Print_Area" localSheetId="62">PLMai21!$A$1:$F$23</definedName>
    <definedName name="_xlnm.Print_Area" localSheetId="56">PLMärz21!$A$1:$F$23</definedName>
    <definedName name="_xlnm.Print_Area" localSheetId="45">'PLNovember 20'!$A$1:$F$23</definedName>
    <definedName name="_xlnm.Print_Area" localSheetId="82">PLNovember21!$A$1:$F$23</definedName>
    <definedName name="_xlnm.Print_Area" localSheetId="43">PLOktober20!$A$1:$F$23</definedName>
    <definedName name="_xlnm.Print_Area" localSheetId="79">PLOktober21!$A$1:$F$23</definedName>
    <definedName name="_xlnm.Print_Area" localSheetId="40">PLSeptember20!$A$1:$F$23</definedName>
    <definedName name="_xlnm.Print_Area" localSheetId="74">PLSeptember21!$A$1:$F$23</definedName>
  </definedNames>
  <calcPr calcId="162913"/>
</workbook>
</file>

<file path=xl/calcChain.xml><?xml version="1.0" encoding="utf-8"?>
<calcChain xmlns="http://schemas.openxmlformats.org/spreadsheetml/2006/main">
  <c r="F25" i="102" l="1"/>
  <c r="F26" i="102"/>
  <c r="F42" i="103"/>
  <c r="F33" i="103"/>
  <c r="D53" i="103"/>
  <c r="F52" i="103"/>
  <c r="F53" i="103" s="1"/>
  <c r="D50" i="103"/>
  <c r="F49" i="103"/>
  <c r="F48" i="103"/>
  <c r="F47" i="103"/>
  <c r="F50" i="103" s="1"/>
  <c r="F46" i="103"/>
  <c r="D44" i="103"/>
  <c r="F43" i="103"/>
  <c r="F41" i="103"/>
  <c r="F39" i="103"/>
  <c r="D39" i="103"/>
  <c r="F38" i="103"/>
  <c r="D36" i="103"/>
  <c r="F35" i="103"/>
  <c r="F34" i="103"/>
  <c r="F32" i="103"/>
  <c r="F31" i="103"/>
  <c r="F30" i="103"/>
  <c r="F29" i="103"/>
  <c r="F28" i="103"/>
  <c r="F27" i="103"/>
  <c r="F26" i="103"/>
  <c r="D24" i="103"/>
  <c r="F23" i="103"/>
  <c r="F22" i="103"/>
  <c r="F21" i="103"/>
  <c r="F24" i="103" s="1"/>
  <c r="D19" i="103"/>
  <c r="F18" i="103"/>
  <c r="F17" i="103"/>
  <c r="F16" i="103"/>
  <c r="F15" i="103"/>
  <c r="F14" i="103"/>
  <c r="F13" i="103"/>
  <c r="F12" i="103"/>
  <c r="D10" i="103"/>
  <c r="F9" i="103"/>
  <c r="F10" i="103" s="1"/>
  <c r="F8" i="103"/>
  <c r="D69" i="102"/>
  <c r="F68" i="102"/>
  <c r="F67" i="102"/>
  <c r="F66" i="102"/>
  <c r="F65" i="102"/>
  <c r="D63" i="102"/>
  <c r="F62" i="102"/>
  <c r="F61" i="102"/>
  <c r="F60" i="102"/>
  <c r="F59" i="102"/>
  <c r="D57" i="102"/>
  <c r="F56" i="102"/>
  <c r="F55" i="102"/>
  <c r="F54" i="102"/>
  <c r="F53" i="102"/>
  <c r="F52" i="102"/>
  <c r="F51" i="102"/>
  <c r="D49" i="102"/>
  <c r="F48" i="102"/>
  <c r="F49" i="102" s="1"/>
  <c r="D46" i="102"/>
  <c r="F45" i="102"/>
  <c r="F44" i="102"/>
  <c r="F43" i="102"/>
  <c r="F42" i="102"/>
  <c r="F41" i="102"/>
  <c r="F40" i="102"/>
  <c r="F39" i="102"/>
  <c r="F38" i="102"/>
  <c r="F37" i="102"/>
  <c r="F36" i="102"/>
  <c r="F35" i="102"/>
  <c r="F34" i="102"/>
  <c r="F33" i="102"/>
  <c r="F32" i="102"/>
  <c r="F46" i="102" s="1"/>
  <c r="D30" i="102"/>
  <c r="F29" i="102"/>
  <c r="F28" i="102"/>
  <c r="F27" i="102"/>
  <c r="F24" i="102"/>
  <c r="F23" i="102"/>
  <c r="D21" i="102"/>
  <c r="F20" i="102"/>
  <c r="F19" i="102"/>
  <c r="F18" i="102"/>
  <c r="F17" i="102"/>
  <c r="F16" i="102"/>
  <c r="F15" i="102"/>
  <c r="F14" i="102"/>
  <c r="F13" i="102"/>
  <c r="F12" i="102"/>
  <c r="D10" i="102"/>
  <c r="F9" i="102"/>
  <c r="F8" i="102"/>
  <c r="F10" i="102" s="1"/>
  <c r="F20" i="101"/>
  <c r="D20" i="101"/>
  <c r="F19" i="101"/>
  <c r="F18" i="101"/>
  <c r="D16" i="101"/>
  <c r="F15" i="101"/>
  <c r="F14" i="101"/>
  <c r="F13" i="101"/>
  <c r="F12" i="101"/>
  <c r="D10" i="101"/>
  <c r="F9" i="101"/>
  <c r="F10" i="101" s="1"/>
  <c r="F8" i="101"/>
  <c r="F63" i="102" l="1"/>
  <c r="F69" i="102"/>
  <c r="F57" i="102"/>
  <c r="D71" i="102"/>
  <c r="F36" i="103"/>
  <c r="F44" i="103"/>
  <c r="D55" i="103"/>
  <c r="F19" i="103"/>
  <c r="F55" i="103" s="1"/>
  <c r="F30" i="102"/>
  <c r="F21" i="102"/>
  <c r="F71" i="102" s="1"/>
  <c r="D23" i="101"/>
  <c r="F16" i="101"/>
  <c r="F23" i="101" s="1"/>
  <c r="D51" i="100"/>
  <c r="F50" i="100"/>
  <c r="F51" i="100" s="1"/>
  <c r="D48" i="100"/>
  <c r="F47" i="100"/>
  <c r="F46" i="100"/>
  <c r="F48" i="100" s="1"/>
  <c r="F45" i="100"/>
  <c r="F44" i="100"/>
  <c r="D42" i="100"/>
  <c r="F41" i="100"/>
  <c r="F40" i="100"/>
  <c r="F42" i="100" s="1"/>
  <c r="D38" i="100"/>
  <c r="F37" i="100"/>
  <c r="F38" i="100" s="1"/>
  <c r="D35" i="100"/>
  <c r="F34" i="100"/>
  <c r="F33" i="100"/>
  <c r="F32" i="100"/>
  <c r="F31" i="100"/>
  <c r="F30" i="100"/>
  <c r="F29" i="100"/>
  <c r="F28" i="100"/>
  <c r="F27" i="100"/>
  <c r="F26" i="100"/>
  <c r="D24" i="100"/>
  <c r="F23" i="100"/>
  <c r="F22" i="100"/>
  <c r="F24" i="100" s="1"/>
  <c r="F21" i="100"/>
  <c r="D19" i="100"/>
  <c r="F18" i="100"/>
  <c r="F17" i="100"/>
  <c r="F16" i="100"/>
  <c r="F15" i="100"/>
  <c r="F14" i="100"/>
  <c r="F13" i="100"/>
  <c r="F12" i="100"/>
  <c r="F10" i="100"/>
  <c r="D10" i="100"/>
  <c r="F9" i="100"/>
  <c r="F8" i="100"/>
  <c r="D68" i="99"/>
  <c r="F67" i="99"/>
  <c r="F66" i="99"/>
  <c r="F65" i="99"/>
  <c r="F64" i="99"/>
  <c r="F68" i="99" s="1"/>
  <c r="D62" i="99"/>
  <c r="F61" i="99"/>
  <c r="F60" i="99"/>
  <c r="F59" i="99"/>
  <c r="F58" i="99"/>
  <c r="F62" i="99" s="1"/>
  <c r="F55" i="99"/>
  <c r="F54" i="99"/>
  <c r="F53" i="99"/>
  <c r="F52" i="99"/>
  <c r="F51" i="99"/>
  <c r="F50" i="99"/>
  <c r="F56" i="99" s="1"/>
  <c r="F48" i="99"/>
  <c r="D48" i="99"/>
  <c r="F47" i="99"/>
  <c r="D45" i="99"/>
  <c r="F44" i="99"/>
  <c r="F43" i="99"/>
  <c r="F42" i="99"/>
  <c r="F41" i="99"/>
  <c r="F40" i="99"/>
  <c r="F39" i="99"/>
  <c r="F38" i="99"/>
  <c r="F37" i="99"/>
  <c r="F36" i="99"/>
  <c r="F35" i="99"/>
  <c r="F34" i="99"/>
  <c r="F33" i="99"/>
  <c r="F32" i="99"/>
  <c r="F31" i="99"/>
  <c r="D29" i="99"/>
  <c r="F28" i="99"/>
  <c r="F27" i="99"/>
  <c r="F26" i="99"/>
  <c r="F25" i="99"/>
  <c r="F24" i="99"/>
  <c r="F29" i="99" s="1"/>
  <c r="F23" i="99"/>
  <c r="D21" i="99"/>
  <c r="F20" i="99"/>
  <c r="F19" i="99"/>
  <c r="F18" i="99"/>
  <c r="F17" i="99"/>
  <c r="F16" i="99"/>
  <c r="F15" i="99"/>
  <c r="F14" i="99"/>
  <c r="F13" i="99"/>
  <c r="F12" i="99"/>
  <c r="F21" i="99" s="1"/>
  <c r="D10" i="99"/>
  <c r="F9" i="99"/>
  <c r="F8" i="99"/>
  <c r="F10" i="99" s="1"/>
  <c r="D20" i="98"/>
  <c r="F19" i="98"/>
  <c r="F18" i="98"/>
  <c r="F20" i="98" s="1"/>
  <c r="F16" i="98"/>
  <c r="D16" i="98"/>
  <c r="F15" i="98"/>
  <c r="F14" i="98"/>
  <c r="F13" i="98"/>
  <c r="F12" i="98"/>
  <c r="F10" i="98"/>
  <c r="F23" i="98" s="1"/>
  <c r="D10" i="98"/>
  <c r="D23" i="98" s="1"/>
  <c r="F9" i="98"/>
  <c r="F8" i="98"/>
  <c r="F35" i="100" l="1"/>
  <c r="F53" i="100" s="1"/>
  <c r="D53" i="100"/>
  <c r="F19" i="100"/>
  <c r="F45" i="99"/>
  <c r="F70" i="99" s="1"/>
  <c r="D56" i="99"/>
  <c r="D70" i="99" s="1"/>
  <c r="D38" i="97"/>
  <c r="F38" i="97"/>
  <c r="F35" i="97"/>
  <c r="D42" i="97"/>
  <c r="F42" i="97"/>
  <c r="F27" i="97" l="1"/>
  <c r="F33" i="97"/>
  <c r="D51" i="97" l="1"/>
  <c r="F50" i="97"/>
  <c r="F51" i="97" s="1"/>
  <c r="D48" i="97"/>
  <c r="F47" i="97"/>
  <c r="F46" i="97"/>
  <c r="F45" i="97"/>
  <c r="F44" i="97"/>
  <c r="F41" i="97"/>
  <c r="F40" i="97"/>
  <c r="F37" i="97"/>
  <c r="D35" i="97"/>
  <c r="F34" i="97"/>
  <c r="F32" i="97"/>
  <c r="F31" i="97"/>
  <c r="F30" i="97"/>
  <c r="F29" i="97"/>
  <c r="F28" i="97"/>
  <c r="F26" i="97"/>
  <c r="D24" i="97"/>
  <c r="F23" i="97"/>
  <c r="F22" i="97"/>
  <c r="F21" i="97"/>
  <c r="D19" i="97"/>
  <c r="F18" i="97"/>
  <c r="F17" i="97"/>
  <c r="F16" i="97"/>
  <c r="F15" i="97"/>
  <c r="F14" i="97"/>
  <c r="F19" i="97" s="1"/>
  <c r="F13" i="97"/>
  <c r="F12" i="97"/>
  <c r="D10" i="97"/>
  <c r="F9" i="97"/>
  <c r="F8" i="97"/>
  <c r="F10" i="97" s="1"/>
  <c r="D51" i="96"/>
  <c r="F51" i="96" s="1"/>
  <c r="D29" i="96"/>
  <c r="D45" i="96"/>
  <c r="D68" i="96"/>
  <c r="F67" i="96"/>
  <c r="F66" i="96"/>
  <c r="F65" i="96"/>
  <c r="F64" i="96"/>
  <c r="D62" i="96"/>
  <c r="F61" i="96"/>
  <c r="F60" i="96"/>
  <c r="F59" i="96"/>
  <c r="F58" i="96"/>
  <c r="F55" i="96"/>
  <c r="F54" i="96"/>
  <c r="F53" i="96"/>
  <c r="F52" i="96"/>
  <c r="F50" i="96"/>
  <c r="D48" i="96"/>
  <c r="F47" i="96"/>
  <c r="F44" i="96"/>
  <c r="F43" i="96"/>
  <c r="F42" i="96"/>
  <c r="F41" i="96"/>
  <c r="F40" i="96"/>
  <c r="F39" i="96"/>
  <c r="F38" i="96"/>
  <c r="F37" i="96"/>
  <c r="F36" i="96"/>
  <c r="F35" i="96"/>
  <c r="F34" i="96"/>
  <c r="F33" i="96"/>
  <c r="F32" i="96"/>
  <c r="F31" i="96"/>
  <c r="F28" i="96"/>
  <c r="F27" i="96"/>
  <c r="F26" i="96"/>
  <c r="F25" i="96"/>
  <c r="F24" i="96"/>
  <c r="F23" i="96"/>
  <c r="D21" i="96"/>
  <c r="F20" i="96"/>
  <c r="F19" i="96"/>
  <c r="F18" i="96"/>
  <c r="F17" i="96"/>
  <c r="F16" i="96"/>
  <c r="F15" i="96"/>
  <c r="F14" i="96"/>
  <c r="F13" i="96"/>
  <c r="F12" i="96"/>
  <c r="D10" i="96"/>
  <c r="F9" i="96"/>
  <c r="F8" i="96"/>
  <c r="D20" i="95"/>
  <c r="F19" i="95"/>
  <c r="F18" i="95"/>
  <c r="F20" i="95" s="1"/>
  <c r="D16" i="95"/>
  <c r="F15" i="95"/>
  <c r="F14" i="95"/>
  <c r="F13" i="95"/>
  <c r="F12" i="95"/>
  <c r="D10" i="95"/>
  <c r="F9" i="95"/>
  <c r="F8" i="95"/>
  <c r="F10" i="95" s="1"/>
  <c r="D56" i="96" l="1"/>
  <c r="D70" i="96" s="1"/>
  <c r="F48" i="97"/>
  <c r="F24" i="97"/>
  <c r="F48" i="96"/>
  <c r="F62" i="96"/>
  <c r="F10" i="96"/>
  <c r="F56" i="96"/>
  <c r="F68" i="96"/>
  <c r="F45" i="96"/>
  <c r="F29" i="96"/>
  <c r="F21" i="96"/>
  <c r="F16" i="95"/>
  <c r="F23" i="95" s="1"/>
  <c r="D23" i="95"/>
  <c r="F41" i="94"/>
  <c r="D41" i="94"/>
  <c r="F40" i="94"/>
  <c r="D38" i="94"/>
  <c r="F37" i="94"/>
  <c r="F36" i="94"/>
  <c r="F38" i="94" s="1"/>
  <c r="D34" i="94"/>
  <c r="F33" i="94"/>
  <c r="F32" i="94"/>
  <c r="F34" i="94" s="1"/>
  <c r="F30" i="94"/>
  <c r="D30" i="94"/>
  <c r="F29" i="94"/>
  <c r="F28" i="94"/>
  <c r="F27" i="94"/>
  <c r="F26" i="94"/>
  <c r="D24" i="94"/>
  <c r="F23" i="94"/>
  <c r="F22" i="94"/>
  <c r="F24" i="94" s="1"/>
  <c r="F21" i="94"/>
  <c r="D19" i="94"/>
  <c r="F18" i="94"/>
  <c r="F17" i="94"/>
  <c r="F16" i="94"/>
  <c r="F15" i="94"/>
  <c r="F14" i="94"/>
  <c r="F13" i="94"/>
  <c r="F12" i="94"/>
  <c r="F19" i="94" s="1"/>
  <c r="D10" i="94"/>
  <c r="F9" i="94"/>
  <c r="F8" i="94"/>
  <c r="F10" i="94" s="1"/>
  <c r="F30" i="93"/>
  <c r="F31" i="93"/>
  <c r="D49" i="93"/>
  <c r="F48" i="93"/>
  <c r="F49" i="93" s="1"/>
  <c r="D46" i="93"/>
  <c r="F45" i="93"/>
  <c r="F44" i="93"/>
  <c r="F43" i="93"/>
  <c r="F42" i="93"/>
  <c r="D40" i="93"/>
  <c r="F39" i="93"/>
  <c r="D37" i="93"/>
  <c r="F36" i="93"/>
  <c r="F35" i="93"/>
  <c r="D33" i="93"/>
  <c r="F32" i="93"/>
  <c r="F29" i="93"/>
  <c r="F28" i="93"/>
  <c r="F27" i="93"/>
  <c r="F26" i="93"/>
  <c r="D24" i="93"/>
  <c r="F23" i="93"/>
  <c r="F22" i="93"/>
  <c r="F21" i="93"/>
  <c r="D19" i="93"/>
  <c r="F18" i="93"/>
  <c r="F17" i="93"/>
  <c r="F16" i="93"/>
  <c r="F15" i="93"/>
  <c r="F14" i="93"/>
  <c r="F13" i="93"/>
  <c r="F12" i="93"/>
  <c r="D10" i="93"/>
  <c r="F9" i="93"/>
  <c r="F8" i="93"/>
  <c r="F10" i="93" s="1"/>
  <c r="D51" i="92"/>
  <c r="F40" i="92"/>
  <c r="F49" i="92"/>
  <c r="D70" i="92"/>
  <c r="F69" i="92"/>
  <c r="F68" i="92"/>
  <c r="F67" i="92"/>
  <c r="F66" i="92"/>
  <c r="F70" i="92" s="1"/>
  <c r="D64" i="92"/>
  <c r="F63" i="92"/>
  <c r="F62" i="92"/>
  <c r="F61" i="92"/>
  <c r="F60" i="92"/>
  <c r="F64" i="92" s="1"/>
  <c r="D58" i="92"/>
  <c r="F57" i="92"/>
  <c r="F56" i="92"/>
  <c r="F55" i="92"/>
  <c r="F54" i="92"/>
  <c r="F53" i="92"/>
  <c r="F50" i="92"/>
  <c r="D47" i="92"/>
  <c r="F46" i="92"/>
  <c r="F45" i="92"/>
  <c r="F44" i="92"/>
  <c r="F43" i="92"/>
  <c r="F42" i="92"/>
  <c r="F41" i="92"/>
  <c r="F39" i="92"/>
  <c r="F38" i="92"/>
  <c r="F37" i="92"/>
  <c r="F36" i="92"/>
  <c r="F35" i="92"/>
  <c r="F34" i="92"/>
  <c r="F33" i="92"/>
  <c r="F32" i="92"/>
  <c r="F31" i="92"/>
  <c r="F47" i="92" s="1"/>
  <c r="D29" i="92"/>
  <c r="F28" i="92"/>
  <c r="F27" i="92"/>
  <c r="F26" i="92"/>
  <c r="F25" i="92"/>
  <c r="F24" i="92"/>
  <c r="F23" i="92"/>
  <c r="D21" i="92"/>
  <c r="F20" i="92"/>
  <c r="F19" i="92"/>
  <c r="F18" i="92"/>
  <c r="F17" i="92"/>
  <c r="F16" i="92"/>
  <c r="F15" i="92"/>
  <c r="F14" i="92"/>
  <c r="F13" i="92"/>
  <c r="F12" i="92"/>
  <c r="F10" i="92"/>
  <c r="D10" i="92"/>
  <c r="F9" i="92"/>
  <c r="F8" i="92"/>
  <c r="D20" i="91"/>
  <c r="F19" i="91"/>
  <c r="F20" i="91" s="1"/>
  <c r="F18" i="91"/>
  <c r="D16" i="91"/>
  <c r="F15" i="91"/>
  <c r="F14" i="91"/>
  <c r="F13" i="91"/>
  <c r="F16" i="91" s="1"/>
  <c r="F12" i="91"/>
  <c r="D10" i="91"/>
  <c r="F9" i="91"/>
  <c r="F8" i="91"/>
  <c r="F10" i="91" s="1"/>
  <c r="F23" i="91" s="1"/>
  <c r="F70" i="96" l="1"/>
  <c r="F51" i="92"/>
  <c r="F46" i="93"/>
  <c r="F19" i="93"/>
  <c r="F37" i="93"/>
  <c r="D43" i="94"/>
  <c r="F43" i="94"/>
  <c r="F40" i="93"/>
  <c r="F33" i="93"/>
  <c r="F24" i="93"/>
  <c r="D51" i="93"/>
  <c r="F58" i="92"/>
  <c r="F29" i="92"/>
  <c r="D72" i="92"/>
  <c r="F21" i="92"/>
  <c r="D23" i="91"/>
  <c r="D69" i="90"/>
  <c r="F68" i="90"/>
  <c r="F67" i="90"/>
  <c r="F66" i="90"/>
  <c r="F65" i="90"/>
  <c r="F69" i="90" s="1"/>
  <c r="D63" i="90"/>
  <c r="F62" i="90"/>
  <c r="F61" i="90"/>
  <c r="F60" i="90"/>
  <c r="F59" i="90"/>
  <c r="F63" i="90" s="1"/>
  <c r="D57" i="90"/>
  <c r="F56" i="90"/>
  <c r="F55" i="90"/>
  <c r="F54" i="90"/>
  <c r="F53" i="90"/>
  <c r="F52" i="90"/>
  <c r="F51" i="90"/>
  <c r="F57" i="90" s="1"/>
  <c r="D49" i="90"/>
  <c r="F48" i="90"/>
  <c r="F49" i="90" s="1"/>
  <c r="D46" i="90"/>
  <c r="F45" i="90"/>
  <c r="F44" i="90"/>
  <c r="F43" i="90"/>
  <c r="F42" i="90"/>
  <c r="F41" i="90"/>
  <c r="F40" i="90"/>
  <c r="F39" i="90"/>
  <c r="F38" i="90"/>
  <c r="F37" i="90"/>
  <c r="F36" i="90"/>
  <c r="F35" i="90"/>
  <c r="F46" i="90" s="1"/>
  <c r="F34" i="90"/>
  <c r="F33" i="90"/>
  <c r="F32" i="90"/>
  <c r="F31" i="90"/>
  <c r="D29" i="90"/>
  <c r="F28" i="90"/>
  <c r="F27" i="90"/>
  <c r="F26" i="90"/>
  <c r="F25" i="90"/>
  <c r="F24" i="90"/>
  <c r="F23" i="90"/>
  <c r="F29" i="90" s="1"/>
  <c r="D21" i="90"/>
  <c r="F20" i="90"/>
  <c r="F19" i="90"/>
  <c r="F18" i="90"/>
  <c r="F17" i="90"/>
  <c r="F16" i="90"/>
  <c r="F15" i="90"/>
  <c r="F14" i="90"/>
  <c r="F13" i="90"/>
  <c r="F12" i="90"/>
  <c r="F10" i="90"/>
  <c r="D10" i="90"/>
  <c r="F9" i="90"/>
  <c r="F8" i="90"/>
  <c r="F41" i="89"/>
  <c r="D41" i="89"/>
  <c r="F40" i="89"/>
  <c r="D38" i="89"/>
  <c r="F37" i="89"/>
  <c r="F36" i="89"/>
  <c r="F38" i="89" s="1"/>
  <c r="F34" i="89"/>
  <c r="D34" i="89"/>
  <c r="F33" i="89"/>
  <c r="F32" i="89"/>
  <c r="D30" i="89"/>
  <c r="F29" i="89"/>
  <c r="F30" i="89" s="1"/>
  <c r="F28" i="89"/>
  <c r="F27" i="89"/>
  <c r="F26" i="89"/>
  <c r="D24" i="89"/>
  <c r="F23" i="89"/>
  <c r="F24" i="89" s="1"/>
  <c r="F22" i="89"/>
  <c r="F21" i="89"/>
  <c r="D19" i="89"/>
  <c r="D43" i="89" s="1"/>
  <c r="F18" i="89"/>
  <c r="F17" i="89"/>
  <c r="F16" i="89"/>
  <c r="F15" i="89"/>
  <c r="F14" i="89"/>
  <c r="F13" i="89"/>
  <c r="F12" i="89"/>
  <c r="F19" i="89" s="1"/>
  <c r="F10" i="89"/>
  <c r="D10" i="89"/>
  <c r="F9" i="89"/>
  <c r="F8" i="89"/>
  <c r="D48" i="88"/>
  <c r="F47" i="88"/>
  <c r="F48" i="88" s="1"/>
  <c r="D45" i="88"/>
  <c r="F44" i="88"/>
  <c r="F43" i="88"/>
  <c r="F42" i="88"/>
  <c r="F41" i="88"/>
  <c r="D39" i="88"/>
  <c r="F38" i="88"/>
  <c r="F37" i="88"/>
  <c r="D35" i="88"/>
  <c r="F34" i="88"/>
  <c r="F33" i="88"/>
  <c r="F35" i="88" s="1"/>
  <c r="D31" i="88"/>
  <c r="F30" i="88"/>
  <c r="F29" i="88"/>
  <c r="F28" i="88"/>
  <c r="F27" i="88"/>
  <c r="F26" i="88"/>
  <c r="D24" i="88"/>
  <c r="F23" i="88"/>
  <c r="F22" i="88"/>
  <c r="F21" i="88"/>
  <c r="F24" i="88" s="1"/>
  <c r="D19" i="88"/>
  <c r="F18" i="88"/>
  <c r="F17" i="88"/>
  <c r="F16" i="88"/>
  <c r="F15" i="88"/>
  <c r="F14" i="88"/>
  <c r="F19" i="88" s="1"/>
  <c r="F13" i="88"/>
  <c r="F12" i="88"/>
  <c r="D10" i="88"/>
  <c r="F9" i="88"/>
  <c r="F8" i="88"/>
  <c r="F10" i="88" s="1"/>
  <c r="F20" i="87"/>
  <c r="D20" i="87"/>
  <c r="F19" i="87"/>
  <c r="F18" i="87"/>
  <c r="D16" i="87"/>
  <c r="F15" i="87"/>
  <c r="F14" i="87"/>
  <c r="F13" i="87"/>
  <c r="F16" i="87" s="1"/>
  <c r="F12" i="87"/>
  <c r="D10" i="87"/>
  <c r="F9" i="87"/>
  <c r="F8" i="87"/>
  <c r="F10" i="87" s="1"/>
  <c r="F72" i="92" l="1"/>
  <c r="F51" i="93"/>
  <c r="D71" i="90"/>
  <c r="F21" i="90"/>
  <c r="F71" i="90"/>
  <c r="F43" i="89"/>
  <c r="F45" i="88"/>
  <c r="F39" i="88"/>
  <c r="F31" i="88"/>
  <c r="D50" i="88"/>
  <c r="F23" i="87"/>
  <c r="D23" i="87"/>
  <c r="F43" i="86"/>
  <c r="F50" i="88" l="1"/>
  <c r="D41" i="86"/>
  <c r="F40" i="86"/>
  <c r="F41" i="86" s="1"/>
  <c r="D38" i="86"/>
  <c r="F37" i="86"/>
  <c r="F36" i="86"/>
  <c r="F38" i="86" s="1"/>
  <c r="F34" i="86"/>
  <c r="D34" i="86"/>
  <c r="F33" i="86"/>
  <c r="F32" i="86"/>
  <c r="D30" i="86"/>
  <c r="F29" i="86"/>
  <c r="F28" i="86"/>
  <c r="F27" i="86"/>
  <c r="F26" i="86"/>
  <c r="D24" i="86"/>
  <c r="F23" i="86"/>
  <c r="F22" i="86"/>
  <c r="F24" i="86" s="1"/>
  <c r="F21" i="86"/>
  <c r="D19" i="86"/>
  <c r="F18" i="86"/>
  <c r="F17" i="86"/>
  <c r="F16" i="86"/>
  <c r="F15" i="86"/>
  <c r="F14" i="86"/>
  <c r="F13" i="86"/>
  <c r="F12" i="86"/>
  <c r="F19" i="86" s="1"/>
  <c r="F10" i="86"/>
  <c r="D10" i="86"/>
  <c r="D43" i="86" s="1"/>
  <c r="F9" i="86"/>
  <c r="F8" i="86"/>
  <c r="D69" i="85"/>
  <c r="F68" i="85"/>
  <c r="F69" i="85" s="1"/>
  <c r="F67" i="85"/>
  <c r="F66" i="85"/>
  <c r="F65" i="85"/>
  <c r="D63" i="85"/>
  <c r="F62" i="85"/>
  <c r="F63" i="85" s="1"/>
  <c r="F61" i="85"/>
  <c r="F60" i="85"/>
  <c r="F59" i="85"/>
  <c r="D57" i="85"/>
  <c r="F56" i="85"/>
  <c r="F55" i="85"/>
  <c r="F54" i="85"/>
  <c r="F53" i="85"/>
  <c r="F52" i="85"/>
  <c r="F51" i="85"/>
  <c r="F57" i="85" s="1"/>
  <c r="D49" i="85"/>
  <c r="F48" i="85"/>
  <c r="F49" i="85" s="1"/>
  <c r="D46" i="85"/>
  <c r="F45" i="85"/>
  <c r="F44" i="85"/>
  <c r="F43" i="85"/>
  <c r="F42" i="85"/>
  <c r="F41" i="85"/>
  <c r="F40" i="85"/>
  <c r="F39" i="85"/>
  <c r="F38" i="85"/>
  <c r="F37" i="85"/>
  <c r="F36" i="85"/>
  <c r="F35" i="85"/>
  <c r="F34" i="85"/>
  <c r="F33" i="85"/>
  <c r="F32" i="85"/>
  <c r="F46" i="85" s="1"/>
  <c r="F31" i="85"/>
  <c r="D29" i="85"/>
  <c r="F28" i="85"/>
  <c r="F27" i="85"/>
  <c r="F26" i="85"/>
  <c r="F25" i="85"/>
  <c r="F24" i="85"/>
  <c r="F23" i="85"/>
  <c r="D21" i="85"/>
  <c r="F20" i="85"/>
  <c r="F19" i="85"/>
  <c r="F18" i="85"/>
  <c r="F17" i="85"/>
  <c r="F16" i="85"/>
  <c r="F15" i="85"/>
  <c r="F14" i="85"/>
  <c r="F13" i="85"/>
  <c r="F12" i="85"/>
  <c r="D10" i="85"/>
  <c r="F9" i="85"/>
  <c r="F8" i="85"/>
  <c r="F10" i="85" s="1"/>
  <c r="F48" i="84"/>
  <c r="D48" i="84"/>
  <c r="F50" i="84"/>
  <c r="D50" i="84"/>
  <c r="F47" i="84"/>
  <c r="F42" i="84"/>
  <c r="D45" i="84"/>
  <c r="F44" i="84"/>
  <c r="F43" i="84"/>
  <c r="F41" i="84"/>
  <c r="F39" i="84"/>
  <c r="D39" i="84"/>
  <c r="F38" i="84"/>
  <c r="F37" i="84"/>
  <c r="D35" i="84"/>
  <c r="F34" i="84"/>
  <c r="F35" i="84" s="1"/>
  <c r="F33" i="84"/>
  <c r="D31" i="84"/>
  <c r="F30" i="84"/>
  <c r="F29" i="84"/>
  <c r="F28" i="84"/>
  <c r="F27" i="84"/>
  <c r="F26" i="84"/>
  <c r="F31" i="84" s="1"/>
  <c r="D24" i="84"/>
  <c r="F23" i="84"/>
  <c r="F22" i="84"/>
  <c r="F21" i="84"/>
  <c r="D19" i="84"/>
  <c r="F18" i="84"/>
  <c r="F17" i="84"/>
  <c r="F16" i="84"/>
  <c r="F15" i="84"/>
  <c r="F14" i="84"/>
  <c r="F13" i="84"/>
  <c r="F12" i="84"/>
  <c r="F19" i="84" s="1"/>
  <c r="F10" i="84"/>
  <c r="D10" i="84"/>
  <c r="F9" i="84"/>
  <c r="F8" i="84"/>
  <c r="F20" i="83"/>
  <c r="D20" i="83"/>
  <c r="F19" i="83"/>
  <c r="F18" i="83"/>
  <c r="F16" i="83"/>
  <c r="D16" i="83"/>
  <c r="F15" i="83"/>
  <c r="F14" i="83"/>
  <c r="F13" i="83"/>
  <c r="F12" i="83"/>
  <c r="D10" i="83"/>
  <c r="D23" i="83" s="1"/>
  <c r="F9" i="83"/>
  <c r="F8" i="83"/>
  <c r="F10" i="83" s="1"/>
  <c r="F30" i="86" l="1"/>
  <c r="F29" i="85"/>
  <c r="F21" i="85"/>
  <c r="D71" i="85"/>
  <c r="F71" i="85"/>
  <c r="F45" i="84"/>
  <c r="F24" i="84"/>
  <c r="F23" i="83"/>
  <c r="D30" i="79"/>
  <c r="F30" i="79"/>
  <c r="F43" i="79"/>
  <c r="F44" i="82"/>
  <c r="D44" i="82"/>
  <c r="F42" i="82"/>
  <c r="F41" i="82"/>
  <c r="F27" i="82"/>
  <c r="F29" i="82"/>
  <c r="F43" i="82"/>
  <c r="D39" i="82"/>
  <c r="F38" i="82"/>
  <c r="F37" i="82"/>
  <c r="F39" i="82" s="1"/>
  <c r="D35" i="82"/>
  <c r="F34" i="82"/>
  <c r="F33" i="82"/>
  <c r="F35" i="82" s="1"/>
  <c r="D31" i="82"/>
  <c r="F30" i="82"/>
  <c r="F28" i="82"/>
  <c r="F26" i="82"/>
  <c r="D24" i="82"/>
  <c r="F23" i="82"/>
  <c r="F22" i="82"/>
  <c r="F21" i="82"/>
  <c r="D19" i="82"/>
  <c r="F18" i="82"/>
  <c r="F17" i="82"/>
  <c r="F16" i="82"/>
  <c r="F15" i="82"/>
  <c r="F14" i="82"/>
  <c r="F13" i="82"/>
  <c r="F12" i="82"/>
  <c r="F10" i="82"/>
  <c r="D10" i="82"/>
  <c r="F9" i="82"/>
  <c r="F8" i="82"/>
  <c r="D69" i="81"/>
  <c r="F68" i="81"/>
  <c r="F67" i="81"/>
  <c r="F66" i="81"/>
  <c r="F69" i="81" s="1"/>
  <c r="F65" i="81"/>
  <c r="F63" i="81"/>
  <c r="D63" i="81"/>
  <c r="F62" i="81"/>
  <c r="F61" i="81"/>
  <c r="F60" i="81"/>
  <c r="F59" i="81"/>
  <c r="D57" i="81"/>
  <c r="F56" i="81"/>
  <c r="F55" i="81"/>
  <c r="F54" i="81"/>
  <c r="F53" i="81"/>
  <c r="F52" i="81"/>
  <c r="F51" i="81"/>
  <c r="F57" i="81" s="1"/>
  <c r="D49" i="81"/>
  <c r="F48" i="81"/>
  <c r="F49" i="81" s="1"/>
  <c r="D46" i="81"/>
  <c r="F45" i="81"/>
  <c r="F44" i="81"/>
  <c r="F43" i="81"/>
  <c r="F42" i="81"/>
  <c r="F41" i="81"/>
  <c r="F40" i="81"/>
  <c r="F39" i="81"/>
  <c r="F38" i="81"/>
  <c r="F37" i="81"/>
  <c r="F36" i="81"/>
  <c r="F35" i="81"/>
  <c r="F34" i="81"/>
  <c r="F33" i="81"/>
  <c r="F32" i="81"/>
  <c r="F31" i="81"/>
  <c r="D29" i="81"/>
  <c r="F28" i="81"/>
  <c r="F27" i="81"/>
  <c r="F26" i="81"/>
  <c r="F25" i="81"/>
  <c r="F24" i="81"/>
  <c r="F23" i="81"/>
  <c r="D21" i="81"/>
  <c r="F20" i="81"/>
  <c r="F19" i="81"/>
  <c r="F18" i="81"/>
  <c r="F17" i="81"/>
  <c r="F16" i="81"/>
  <c r="F15" i="81"/>
  <c r="F14" i="81"/>
  <c r="F13" i="81"/>
  <c r="F12" i="81"/>
  <c r="D10" i="81"/>
  <c r="F9" i="81"/>
  <c r="F10" i="81" s="1"/>
  <c r="F8" i="81"/>
  <c r="D20" i="80"/>
  <c r="F19" i="80"/>
  <c r="F20" i="80" s="1"/>
  <c r="F18" i="80"/>
  <c r="D16" i="80"/>
  <c r="F15" i="80"/>
  <c r="F14" i="80"/>
  <c r="F13" i="80"/>
  <c r="F16" i="80" s="1"/>
  <c r="F12" i="80"/>
  <c r="D10" i="80"/>
  <c r="F9" i="80"/>
  <c r="F8" i="80"/>
  <c r="F10" i="80" s="1"/>
  <c r="F26" i="79"/>
  <c r="D41" i="79"/>
  <c r="F40" i="79"/>
  <c r="F41" i="79" s="1"/>
  <c r="D38" i="79"/>
  <c r="F37" i="79"/>
  <c r="F36" i="79"/>
  <c r="F38" i="79" s="1"/>
  <c r="D34" i="79"/>
  <c r="F33" i="79"/>
  <c r="F32" i="79"/>
  <c r="F34" i="79" s="1"/>
  <c r="F29" i="79"/>
  <c r="F28" i="79"/>
  <c r="F27" i="79"/>
  <c r="D24" i="79"/>
  <c r="F23" i="79"/>
  <c r="F22" i="79"/>
  <c r="F21" i="79"/>
  <c r="F24" i="79" s="1"/>
  <c r="D19" i="79"/>
  <c r="F18" i="79"/>
  <c r="F17" i="79"/>
  <c r="F16" i="79"/>
  <c r="F15" i="79"/>
  <c r="F14" i="79"/>
  <c r="F13" i="79"/>
  <c r="F19" i="79" s="1"/>
  <c r="F12" i="79"/>
  <c r="D10" i="79"/>
  <c r="F9" i="79"/>
  <c r="F10" i="79" s="1"/>
  <c r="F8" i="79"/>
  <c r="D46" i="82" l="1"/>
  <c r="F31" i="82"/>
  <c r="F46" i="82" s="1"/>
  <c r="F24" i="82"/>
  <c r="F19" i="82"/>
  <c r="F46" i="81"/>
  <c r="F29" i="81"/>
  <c r="D71" i="81"/>
  <c r="F21" i="81"/>
  <c r="F71" i="81"/>
  <c r="D23" i="80"/>
  <c r="F23" i="80"/>
  <c r="D43" i="79"/>
  <c r="D40" i="78"/>
  <c r="F39" i="78"/>
  <c r="F40" i="78" s="1"/>
  <c r="D37" i="78"/>
  <c r="F36" i="78"/>
  <c r="F35" i="78"/>
  <c r="F37" i="78" s="1"/>
  <c r="D33" i="78"/>
  <c r="F32" i="78"/>
  <c r="F31" i="78"/>
  <c r="F33" i="78" s="1"/>
  <c r="D29" i="78"/>
  <c r="F28" i="78"/>
  <c r="F27" i="78"/>
  <c r="F26" i="78"/>
  <c r="F29" i="78" s="1"/>
  <c r="D24" i="78"/>
  <c r="F23" i="78"/>
  <c r="F22" i="78"/>
  <c r="F21" i="78"/>
  <c r="D19" i="78"/>
  <c r="F18" i="78"/>
  <c r="F17" i="78"/>
  <c r="F16" i="78"/>
  <c r="F15" i="78"/>
  <c r="F14" i="78"/>
  <c r="F13" i="78"/>
  <c r="F12" i="78"/>
  <c r="D10" i="78"/>
  <c r="F9" i="78"/>
  <c r="F8" i="78"/>
  <c r="F10" i="78" s="1"/>
  <c r="F40" i="77"/>
  <c r="F24" i="77"/>
  <c r="D24" i="77"/>
  <c r="D19" i="77"/>
  <c r="D42" i="77" s="1"/>
  <c r="D40" i="77"/>
  <c r="F21" i="77"/>
  <c r="F16" i="77"/>
  <c r="F39" i="77"/>
  <c r="D37" i="77"/>
  <c r="F36" i="77"/>
  <c r="F35" i="77"/>
  <c r="D33" i="77"/>
  <c r="F32" i="77"/>
  <c r="F31" i="77"/>
  <c r="F33" i="77" s="1"/>
  <c r="D29" i="77"/>
  <c r="F28" i="77"/>
  <c r="F27" i="77"/>
  <c r="F29" i="77" s="1"/>
  <c r="F26" i="77"/>
  <c r="F23" i="77"/>
  <c r="F22" i="77"/>
  <c r="F18" i="77"/>
  <c r="F17" i="77"/>
  <c r="F15" i="77"/>
  <c r="F14" i="77"/>
  <c r="F13" i="77"/>
  <c r="F12" i="77"/>
  <c r="F10" i="77"/>
  <c r="D10" i="77"/>
  <c r="F9" i="77"/>
  <c r="F8" i="77"/>
  <c r="F68" i="76"/>
  <c r="F67" i="76"/>
  <c r="F66" i="76"/>
  <c r="D69" i="76"/>
  <c r="D63" i="76"/>
  <c r="F62" i="76"/>
  <c r="F61" i="76"/>
  <c r="F60" i="76"/>
  <c r="F59" i="76"/>
  <c r="D57" i="76"/>
  <c r="F56" i="76"/>
  <c r="F55" i="76"/>
  <c r="F54" i="76"/>
  <c r="F53" i="76"/>
  <c r="F52" i="76"/>
  <c r="F51" i="76"/>
  <c r="D49" i="76"/>
  <c r="F48" i="76"/>
  <c r="F49" i="76" s="1"/>
  <c r="D46" i="76"/>
  <c r="F45" i="76"/>
  <c r="F44" i="76"/>
  <c r="F43" i="76"/>
  <c r="F42" i="76"/>
  <c r="F41" i="76"/>
  <c r="F40" i="76"/>
  <c r="F39" i="76"/>
  <c r="F38" i="76"/>
  <c r="F37" i="76"/>
  <c r="F36" i="76"/>
  <c r="F35" i="76"/>
  <c r="F34" i="76"/>
  <c r="F33" i="76"/>
  <c r="F32" i="76"/>
  <c r="F31" i="76"/>
  <c r="D29" i="76"/>
  <c r="F28" i="76"/>
  <c r="F27" i="76"/>
  <c r="F26" i="76"/>
  <c r="F25" i="76"/>
  <c r="F24" i="76"/>
  <c r="F23" i="76"/>
  <c r="D21" i="76"/>
  <c r="F20" i="76"/>
  <c r="F19" i="76"/>
  <c r="F18" i="76"/>
  <c r="F17" i="76"/>
  <c r="F16" i="76"/>
  <c r="F15" i="76"/>
  <c r="F14" i="76"/>
  <c r="F13" i="76"/>
  <c r="F12" i="76"/>
  <c r="D10" i="76"/>
  <c r="F9" i="76"/>
  <c r="F8" i="76"/>
  <c r="F10" i="76" s="1"/>
  <c r="F20" i="75"/>
  <c r="D20" i="75"/>
  <c r="F19" i="75"/>
  <c r="F18" i="75"/>
  <c r="D16" i="75"/>
  <c r="F15" i="75"/>
  <c r="F14" i="75"/>
  <c r="F13" i="75"/>
  <c r="F12" i="75"/>
  <c r="D10" i="75"/>
  <c r="F9" i="75"/>
  <c r="F8" i="75"/>
  <c r="F10" i="75" s="1"/>
  <c r="F24" i="78" l="1"/>
  <c r="D42" i="78"/>
  <c r="F19" i="78"/>
  <c r="F42" i="77"/>
  <c r="F37" i="77"/>
  <c r="F19" i="77"/>
  <c r="F65" i="76"/>
  <c r="F69" i="76" s="1"/>
  <c r="F63" i="76"/>
  <c r="F57" i="76"/>
  <c r="F46" i="76"/>
  <c r="F29" i="76"/>
  <c r="F21" i="76"/>
  <c r="D71" i="76"/>
  <c r="D23" i="75"/>
  <c r="F16" i="75"/>
  <c r="F23" i="75"/>
  <c r="D38" i="74"/>
  <c r="F37" i="74"/>
  <c r="D35" i="74"/>
  <c r="F34" i="74"/>
  <c r="F33" i="74"/>
  <c r="F35" i="74" s="1"/>
  <c r="F31" i="74"/>
  <c r="D31" i="74"/>
  <c r="F30" i="74"/>
  <c r="F29" i="74"/>
  <c r="D27" i="74"/>
  <c r="F26" i="74"/>
  <c r="F25" i="74"/>
  <c r="F24" i="74"/>
  <c r="D22" i="74"/>
  <c r="F21" i="74"/>
  <c r="F20" i="74"/>
  <c r="F22" i="74" s="1"/>
  <c r="D18" i="74"/>
  <c r="F17" i="74"/>
  <c r="F16" i="74"/>
  <c r="F15" i="74"/>
  <c r="F14" i="74"/>
  <c r="F13" i="74"/>
  <c r="F12" i="74"/>
  <c r="F18" i="74" s="1"/>
  <c r="D10" i="74"/>
  <c r="F9" i="74"/>
  <c r="F8" i="74"/>
  <c r="F10" i="74" s="1"/>
  <c r="F67" i="73"/>
  <c r="F63" i="73"/>
  <c r="F64" i="73" s="1"/>
  <c r="D66" i="73"/>
  <c r="D70" i="73" s="1"/>
  <c r="F69" i="73"/>
  <c r="F68" i="73"/>
  <c r="F62" i="73"/>
  <c r="F61" i="73"/>
  <c r="F60" i="73"/>
  <c r="F59" i="73"/>
  <c r="D57" i="73"/>
  <c r="F56" i="73"/>
  <c r="F55" i="73"/>
  <c r="F54" i="73"/>
  <c r="F53" i="73"/>
  <c r="F52" i="73"/>
  <c r="F51" i="73"/>
  <c r="D49" i="73"/>
  <c r="F48" i="73"/>
  <c r="F49" i="73" s="1"/>
  <c r="D46" i="73"/>
  <c r="F45" i="73"/>
  <c r="F44" i="73"/>
  <c r="F43" i="73"/>
  <c r="F42" i="73"/>
  <c r="F41" i="73"/>
  <c r="F40" i="73"/>
  <c r="F39" i="73"/>
  <c r="F38" i="73"/>
  <c r="F37" i="73"/>
  <c r="F36" i="73"/>
  <c r="F35" i="73"/>
  <c r="F34" i="73"/>
  <c r="F33" i="73"/>
  <c r="F32" i="73"/>
  <c r="F31" i="73"/>
  <c r="D29" i="73"/>
  <c r="F28" i="73"/>
  <c r="F27" i="73"/>
  <c r="F26" i="73"/>
  <c r="F25" i="73"/>
  <c r="F24" i="73"/>
  <c r="F23" i="73"/>
  <c r="D21" i="73"/>
  <c r="F20" i="73"/>
  <c r="F19" i="73"/>
  <c r="F18" i="73"/>
  <c r="F17" i="73"/>
  <c r="F16" i="73"/>
  <c r="F15" i="73"/>
  <c r="F14" i="73"/>
  <c r="F13" i="73"/>
  <c r="F12" i="73"/>
  <c r="D10" i="73"/>
  <c r="F9" i="73"/>
  <c r="F8" i="73"/>
  <c r="F20" i="72"/>
  <c r="D20" i="72"/>
  <c r="F19" i="72"/>
  <c r="F18" i="72"/>
  <c r="F16" i="72"/>
  <c r="D16" i="72"/>
  <c r="F15" i="72"/>
  <c r="F14" i="72"/>
  <c r="F13" i="72"/>
  <c r="F12" i="72"/>
  <c r="D10" i="72"/>
  <c r="D23" i="72" s="1"/>
  <c r="F9" i="72"/>
  <c r="F10" i="72" s="1"/>
  <c r="F8" i="72"/>
  <c r="F42" i="78" l="1"/>
  <c r="F71" i="76"/>
  <c r="F27" i="74"/>
  <c r="D40" i="74"/>
  <c r="F38" i="74"/>
  <c r="F66" i="73"/>
  <c r="F70" i="73" s="1"/>
  <c r="F72" i="73" s="1"/>
  <c r="F10" i="73"/>
  <c r="F57" i="73"/>
  <c r="F46" i="73"/>
  <c r="F21" i="73"/>
  <c r="F29" i="73"/>
  <c r="F23" i="72"/>
  <c r="D38" i="71"/>
  <c r="F37" i="71"/>
  <c r="D35" i="71"/>
  <c r="F34" i="71"/>
  <c r="F33" i="71"/>
  <c r="F35" i="71" s="1"/>
  <c r="F31" i="71"/>
  <c r="D31" i="71"/>
  <c r="F30" i="71"/>
  <c r="F29" i="71"/>
  <c r="D27" i="71"/>
  <c r="F26" i="71"/>
  <c r="F25" i="71"/>
  <c r="F24" i="71"/>
  <c r="D22" i="71"/>
  <c r="F21" i="71"/>
  <c r="F20" i="71"/>
  <c r="F22" i="71" s="1"/>
  <c r="D18" i="71"/>
  <c r="F17" i="71"/>
  <c r="F16" i="71"/>
  <c r="F15" i="71"/>
  <c r="F14" i="71"/>
  <c r="F13" i="71"/>
  <c r="F18" i="71" s="1"/>
  <c r="F12" i="71"/>
  <c r="D10" i="71"/>
  <c r="F9" i="71"/>
  <c r="F8" i="71"/>
  <c r="F10" i="71" s="1"/>
  <c r="F43" i="70"/>
  <c r="D25" i="70"/>
  <c r="F25" i="70" s="1"/>
  <c r="F69" i="70"/>
  <c r="D69" i="70"/>
  <c r="F68" i="70"/>
  <c r="F67" i="70"/>
  <c r="D65" i="70"/>
  <c r="F64" i="70"/>
  <c r="F63" i="70"/>
  <c r="F62" i="70"/>
  <c r="F61" i="70"/>
  <c r="F60" i="70"/>
  <c r="F59" i="70"/>
  <c r="D57" i="70"/>
  <c r="F56" i="70"/>
  <c r="F55" i="70"/>
  <c r="F54" i="70"/>
  <c r="F53" i="70"/>
  <c r="F52" i="70"/>
  <c r="F51" i="70"/>
  <c r="D49" i="70"/>
  <c r="F48" i="70"/>
  <c r="F49" i="70" s="1"/>
  <c r="D46" i="70"/>
  <c r="F45" i="70"/>
  <c r="F44" i="70"/>
  <c r="F42" i="70"/>
  <c r="F41" i="70"/>
  <c r="F40" i="70"/>
  <c r="F39" i="70"/>
  <c r="F38" i="70"/>
  <c r="F37" i="70"/>
  <c r="F36" i="70"/>
  <c r="F35" i="70"/>
  <c r="F34" i="70"/>
  <c r="F33" i="70"/>
  <c r="F32" i="70"/>
  <c r="F31" i="70"/>
  <c r="D29" i="70"/>
  <c r="F28" i="70"/>
  <c r="F27" i="70"/>
  <c r="F26" i="70"/>
  <c r="F24" i="70"/>
  <c r="F23" i="70"/>
  <c r="D21" i="70"/>
  <c r="F20" i="70"/>
  <c r="F19" i="70"/>
  <c r="F18" i="70"/>
  <c r="F17" i="70"/>
  <c r="F16" i="70"/>
  <c r="F15" i="70"/>
  <c r="F14" i="70"/>
  <c r="F13" i="70"/>
  <c r="F12" i="70"/>
  <c r="F10" i="70"/>
  <c r="D10" i="70"/>
  <c r="F9" i="70"/>
  <c r="F8" i="70"/>
  <c r="D20" i="69"/>
  <c r="F19" i="69"/>
  <c r="F20" i="69" s="1"/>
  <c r="F18" i="69"/>
  <c r="D16" i="69"/>
  <c r="F15" i="69"/>
  <c r="F14" i="69"/>
  <c r="F13" i="69"/>
  <c r="F16" i="69" s="1"/>
  <c r="F12" i="69"/>
  <c r="D10" i="69"/>
  <c r="F9" i="69"/>
  <c r="F8" i="69"/>
  <c r="F10" i="69" s="1"/>
  <c r="F23" i="69" s="1"/>
  <c r="F40" i="68"/>
  <c r="D40" i="68"/>
  <c r="D38" i="68"/>
  <c r="F37" i="68"/>
  <c r="F38" i="68" s="1"/>
  <c r="D35" i="68"/>
  <c r="F34" i="68"/>
  <c r="F35" i="68" s="1"/>
  <c r="F33" i="68"/>
  <c r="D31" i="68"/>
  <c r="F30" i="68"/>
  <c r="F29" i="68"/>
  <c r="F31" i="68" s="1"/>
  <c r="D27" i="68"/>
  <c r="F26" i="68"/>
  <c r="F25" i="68"/>
  <c r="F27" i="68" s="1"/>
  <c r="F24" i="68"/>
  <c r="D22" i="68"/>
  <c r="F21" i="68"/>
  <c r="F20" i="68"/>
  <c r="F22" i="68" s="1"/>
  <c r="D18" i="68"/>
  <c r="F17" i="68"/>
  <c r="F16" i="68"/>
  <c r="F15" i="68"/>
  <c r="F14" i="68"/>
  <c r="F13" i="68"/>
  <c r="F12" i="68"/>
  <c r="F18" i="68" s="1"/>
  <c r="F10" i="68"/>
  <c r="D10" i="68"/>
  <c r="F9" i="68"/>
  <c r="F8" i="68"/>
  <c r="D25" i="67"/>
  <c r="F68" i="67"/>
  <c r="D68" i="67"/>
  <c r="F67" i="67"/>
  <c r="F66" i="67"/>
  <c r="D64" i="67"/>
  <c r="F63" i="67"/>
  <c r="F62" i="67"/>
  <c r="F61" i="67"/>
  <c r="F60" i="67"/>
  <c r="F59" i="67"/>
  <c r="F58" i="67"/>
  <c r="D56" i="67"/>
  <c r="F55" i="67"/>
  <c r="F54" i="67"/>
  <c r="F53" i="67"/>
  <c r="F52" i="67"/>
  <c r="F51" i="67"/>
  <c r="F50" i="67"/>
  <c r="D48" i="67"/>
  <c r="F47" i="67"/>
  <c r="F48" i="67" s="1"/>
  <c r="D45" i="67"/>
  <c r="F44" i="67"/>
  <c r="F43" i="67"/>
  <c r="F42" i="67"/>
  <c r="F41" i="67"/>
  <c r="F40" i="67"/>
  <c r="F39" i="67"/>
  <c r="F38" i="67"/>
  <c r="F37" i="67"/>
  <c r="F36" i="67"/>
  <c r="F35" i="67"/>
  <c r="F34" i="67"/>
  <c r="F33" i="67"/>
  <c r="F32" i="67"/>
  <c r="F31" i="67"/>
  <c r="D29" i="67"/>
  <c r="F28" i="67"/>
  <c r="F27" i="67"/>
  <c r="F26" i="67"/>
  <c r="F25" i="67"/>
  <c r="F24" i="67"/>
  <c r="F23" i="67"/>
  <c r="D21" i="67"/>
  <c r="F20" i="67"/>
  <c r="F19" i="67"/>
  <c r="F18" i="67"/>
  <c r="F17" i="67"/>
  <c r="F16" i="67"/>
  <c r="F15" i="67"/>
  <c r="F14" i="67"/>
  <c r="F13" i="67"/>
  <c r="F12" i="67"/>
  <c r="D10" i="67"/>
  <c r="F9" i="67"/>
  <c r="F10" i="67" s="1"/>
  <c r="F8" i="67"/>
  <c r="D20" i="66"/>
  <c r="F19" i="66"/>
  <c r="F18" i="66"/>
  <c r="F20" i="66" s="1"/>
  <c r="F16" i="66"/>
  <c r="D16" i="66"/>
  <c r="F15" i="66"/>
  <c r="F14" i="66"/>
  <c r="F13" i="66"/>
  <c r="F12" i="66"/>
  <c r="F10" i="66"/>
  <c r="D10" i="66"/>
  <c r="D23" i="66" s="1"/>
  <c r="F9" i="66"/>
  <c r="F8" i="66"/>
  <c r="F40" i="74" l="1"/>
  <c r="F27" i="71"/>
  <c r="D40" i="71"/>
  <c r="F38" i="71"/>
  <c r="F65" i="70"/>
  <c r="F57" i="70"/>
  <c r="F46" i="70"/>
  <c r="F29" i="70"/>
  <c r="D71" i="70"/>
  <c r="F21" i="70"/>
  <c r="D23" i="69"/>
  <c r="F64" i="67"/>
  <c r="F56" i="67"/>
  <c r="F45" i="67"/>
  <c r="D70" i="67"/>
  <c r="F21" i="67"/>
  <c r="F29" i="67"/>
  <c r="F23" i="66"/>
  <c r="F18" i="65"/>
  <c r="F35" i="65"/>
  <c r="D35" i="65"/>
  <c r="F34" i="65"/>
  <c r="F33" i="65"/>
  <c r="D31" i="65"/>
  <c r="F30" i="65"/>
  <c r="F29" i="65"/>
  <c r="F31" i="65" s="1"/>
  <c r="D27" i="65"/>
  <c r="F26" i="65"/>
  <c r="F25" i="65"/>
  <c r="F24" i="65"/>
  <c r="F27" i="65" s="1"/>
  <c r="D22" i="65"/>
  <c r="F21" i="65"/>
  <c r="F20" i="65"/>
  <c r="F22" i="65" s="1"/>
  <c r="F38" i="65" s="1"/>
  <c r="D18" i="65"/>
  <c r="D38" i="65" s="1"/>
  <c r="F17" i="65"/>
  <c r="F16" i="65"/>
  <c r="F15" i="65"/>
  <c r="F14" i="65"/>
  <c r="F13" i="65"/>
  <c r="F12" i="65"/>
  <c r="F10" i="65"/>
  <c r="D10" i="65"/>
  <c r="F9" i="65"/>
  <c r="F8" i="65"/>
  <c r="F21" i="64"/>
  <c r="F29" i="64"/>
  <c r="F45" i="64"/>
  <c r="F34" i="64"/>
  <c r="F59" i="64"/>
  <c r="D25" i="64"/>
  <c r="D68" i="64"/>
  <c r="F67" i="64"/>
  <c r="F68" i="64" s="1"/>
  <c r="F66" i="64"/>
  <c r="D64" i="64"/>
  <c r="F63" i="64"/>
  <c r="F62" i="64"/>
  <c r="F61" i="64"/>
  <c r="F60" i="64"/>
  <c r="F58" i="64"/>
  <c r="F64" i="64" s="1"/>
  <c r="F55" i="64"/>
  <c r="F54" i="64"/>
  <c r="F53" i="64"/>
  <c r="F52" i="64"/>
  <c r="F51" i="64"/>
  <c r="D56" i="64"/>
  <c r="F48" i="64"/>
  <c r="D48" i="64"/>
  <c r="F47" i="64"/>
  <c r="D45" i="64"/>
  <c r="F44" i="64"/>
  <c r="F43" i="64"/>
  <c r="F42" i="64"/>
  <c r="F41" i="64"/>
  <c r="F40" i="64"/>
  <c r="F39" i="64"/>
  <c r="F38" i="64"/>
  <c r="F37" i="64"/>
  <c r="F36" i="64"/>
  <c r="F35" i="64"/>
  <c r="F33" i="64"/>
  <c r="F32" i="64"/>
  <c r="F31" i="64"/>
  <c r="F28" i="64"/>
  <c r="F27" i="64"/>
  <c r="F26" i="64"/>
  <c r="D29" i="64"/>
  <c r="F24" i="64"/>
  <c r="F23" i="64"/>
  <c r="D21" i="64"/>
  <c r="F20" i="64"/>
  <c r="F19" i="64"/>
  <c r="F18" i="64"/>
  <c r="F17" i="64"/>
  <c r="F16" i="64"/>
  <c r="F15" i="64"/>
  <c r="F14" i="64"/>
  <c r="F13" i="64"/>
  <c r="F12" i="64"/>
  <c r="D10" i="64"/>
  <c r="F9" i="64"/>
  <c r="F8" i="64"/>
  <c r="F10" i="64" s="1"/>
  <c r="D20" i="63"/>
  <c r="F19" i="63"/>
  <c r="F18" i="63"/>
  <c r="F20" i="63" s="1"/>
  <c r="D16" i="63"/>
  <c r="F15" i="63"/>
  <c r="F14" i="63"/>
  <c r="F13" i="63"/>
  <c r="F12" i="63"/>
  <c r="F16" i="63" s="1"/>
  <c r="D10" i="63"/>
  <c r="F9" i="63"/>
  <c r="F8" i="63"/>
  <c r="F10" i="63" s="1"/>
  <c r="F23" i="63" s="1"/>
  <c r="F40" i="71" l="1"/>
  <c r="F71" i="70"/>
  <c r="F70" i="67"/>
  <c r="D70" i="64"/>
  <c r="F25" i="64"/>
  <c r="F50" i="64"/>
  <c r="F56" i="64" s="1"/>
  <c r="D23" i="63"/>
  <c r="D25" i="61"/>
  <c r="F27" i="62"/>
  <c r="D27" i="62"/>
  <c r="F24" i="62"/>
  <c r="F15" i="62"/>
  <c r="F35" i="62"/>
  <c r="D35" i="62"/>
  <c r="F34" i="62"/>
  <c r="F33" i="62"/>
  <c r="D31" i="62"/>
  <c r="F30" i="62"/>
  <c r="F31" i="62" s="1"/>
  <c r="F29" i="62"/>
  <c r="F26" i="62"/>
  <c r="F25" i="62"/>
  <c r="F22" i="62"/>
  <c r="D22" i="62"/>
  <c r="F21" i="62"/>
  <c r="F20" i="62"/>
  <c r="D18" i="62"/>
  <c r="F17" i="62"/>
  <c r="F16" i="62"/>
  <c r="F14" i="62"/>
  <c r="F13" i="62"/>
  <c r="F12" i="62"/>
  <c r="F10" i="62"/>
  <c r="D10" i="62"/>
  <c r="F9" i="62"/>
  <c r="F8" i="62"/>
  <c r="D49" i="61"/>
  <c r="F40" i="61"/>
  <c r="F70" i="64" l="1"/>
  <c r="D38" i="62"/>
  <c r="F18" i="62"/>
  <c r="F38" i="62"/>
  <c r="D67" i="61"/>
  <c r="F66" i="61"/>
  <c r="F67" i="61" s="1"/>
  <c r="F65" i="61"/>
  <c r="D63" i="61"/>
  <c r="F62" i="61"/>
  <c r="F61" i="61"/>
  <c r="F60" i="61"/>
  <c r="F59" i="61"/>
  <c r="F57" i="61"/>
  <c r="F63" i="61" s="1"/>
  <c r="F54" i="61"/>
  <c r="F53" i="61"/>
  <c r="F52" i="61"/>
  <c r="F51" i="61"/>
  <c r="F50" i="61"/>
  <c r="D55" i="61"/>
  <c r="F47" i="61"/>
  <c r="D47" i="61"/>
  <c r="F46" i="61"/>
  <c r="D44" i="61"/>
  <c r="F43" i="61"/>
  <c r="F42" i="61"/>
  <c r="F41" i="61"/>
  <c r="F39" i="61"/>
  <c r="F38" i="61"/>
  <c r="F37" i="61"/>
  <c r="F36" i="61"/>
  <c r="F35" i="61"/>
  <c r="F34" i="61"/>
  <c r="F33" i="61"/>
  <c r="F32" i="61"/>
  <c r="F31" i="61"/>
  <c r="D29" i="61"/>
  <c r="F28" i="61"/>
  <c r="F27" i="61"/>
  <c r="F26" i="61"/>
  <c r="F25" i="61"/>
  <c r="F24" i="61"/>
  <c r="F23" i="61"/>
  <c r="D21" i="61"/>
  <c r="F20" i="61"/>
  <c r="F19" i="61"/>
  <c r="F18" i="61"/>
  <c r="F17" i="61"/>
  <c r="F16" i="61"/>
  <c r="F15" i="61"/>
  <c r="F14" i="61"/>
  <c r="F13" i="61"/>
  <c r="F12" i="61"/>
  <c r="F10" i="61"/>
  <c r="D10" i="61"/>
  <c r="F9" i="61"/>
  <c r="F8" i="61"/>
  <c r="F20" i="60"/>
  <c r="D20" i="60"/>
  <c r="F19" i="60"/>
  <c r="F18" i="60"/>
  <c r="D16" i="60"/>
  <c r="F15" i="60"/>
  <c r="F14" i="60"/>
  <c r="F13" i="60"/>
  <c r="F12" i="60"/>
  <c r="D10" i="60"/>
  <c r="F9" i="60"/>
  <c r="F8" i="60"/>
  <c r="F10" i="60" s="1"/>
  <c r="F44" i="61" l="1"/>
  <c r="F29" i="61"/>
  <c r="F21" i="61"/>
  <c r="D69" i="61"/>
  <c r="F49" i="61"/>
  <c r="F55" i="61" s="1"/>
  <c r="D23" i="60"/>
  <c r="F16" i="60"/>
  <c r="F23" i="60" s="1"/>
  <c r="D36" i="59"/>
  <c r="F36" i="59"/>
  <c r="D33" i="59"/>
  <c r="F32" i="59"/>
  <c r="F31" i="59"/>
  <c r="F33" i="59" s="1"/>
  <c r="D29" i="59"/>
  <c r="F28" i="59"/>
  <c r="F29" i="59" s="1"/>
  <c r="F27" i="59"/>
  <c r="D25" i="59"/>
  <c r="F24" i="59"/>
  <c r="F23" i="59"/>
  <c r="F25" i="59" s="1"/>
  <c r="D21" i="59"/>
  <c r="F20" i="59"/>
  <c r="F19" i="59"/>
  <c r="F21" i="59" s="1"/>
  <c r="D17" i="59"/>
  <c r="F16" i="59"/>
  <c r="F15" i="59"/>
  <c r="F14" i="59"/>
  <c r="F13" i="59"/>
  <c r="F12" i="59"/>
  <c r="F17" i="59" s="1"/>
  <c r="F10" i="59"/>
  <c r="D10" i="59"/>
  <c r="F9" i="59"/>
  <c r="F8" i="59"/>
  <c r="F49" i="58"/>
  <c r="F40" i="58"/>
  <c r="F32" i="58"/>
  <c r="F59" i="58"/>
  <c r="F60" i="58"/>
  <c r="D48" i="58"/>
  <c r="F48" i="58" s="1"/>
  <c r="D66" i="58"/>
  <c r="F65" i="58"/>
  <c r="F64" i="58"/>
  <c r="D62" i="58"/>
  <c r="F61" i="58"/>
  <c r="F58" i="58"/>
  <c r="F56" i="58"/>
  <c r="F53" i="58"/>
  <c r="F52" i="58"/>
  <c r="F51" i="58"/>
  <c r="F50" i="58"/>
  <c r="D46" i="58"/>
  <c r="F45" i="58"/>
  <c r="F46" i="58" s="1"/>
  <c r="D43" i="58"/>
  <c r="F42" i="58"/>
  <c r="F41" i="58"/>
  <c r="F39" i="58"/>
  <c r="F38" i="58"/>
  <c r="F37" i="58"/>
  <c r="F36" i="58"/>
  <c r="F35" i="58"/>
  <c r="F34" i="58"/>
  <c r="F33" i="58"/>
  <c r="F31" i="58"/>
  <c r="D29" i="58"/>
  <c r="F28" i="58"/>
  <c r="F27" i="58"/>
  <c r="F26" i="58"/>
  <c r="F25" i="58"/>
  <c r="F24" i="58"/>
  <c r="F23" i="58"/>
  <c r="D21" i="58"/>
  <c r="F20" i="58"/>
  <c r="F19" i="58"/>
  <c r="F18" i="58"/>
  <c r="F17" i="58"/>
  <c r="F16" i="58"/>
  <c r="F15" i="58"/>
  <c r="F14" i="58"/>
  <c r="F13" i="58"/>
  <c r="F12" i="58"/>
  <c r="D10" i="58"/>
  <c r="F9" i="58"/>
  <c r="F8" i="58"/>
  <c r="D20" i="57"/>
  <c r="F19" i="57"/>
  <c r="F20" i="57" s="1"/>
  <c r="F18" i="57"/>
  <c r="D16" i="57"/>
  <c r="F15" i="57"/>
  <c r="F14" i="57"/>
  <c r="F13" i="57"/>
  <c r="F12" i="57"/>
  <c r="D10" i="57"/>
  <c r="F9" i="57"/>
  <c r="F8" i="57"/>
  <c r="F10" i="57" s="1"/>
  <c r="F69" i="61" l="1"/>
  <c r="F43" i="58"/>
  <c r="F29" i="58"/>
  <c r="F54" i="58"/>
  <c r="F10" i="58"/>
  <c r="F62" i="58"/>
  <c r="F66" i="58"/>
  <c r="D54" i="58"/>
  <c r="D68" i="58"/>
  <c r="F21" i="58"/>
  <c r="F16" i="57"/>
  <c r="F23" i="57" s="1"/>
  <c r="D23" i="57"/>
  <c r="D29" i="56"/>
  <c r="F28" i="56"/>
  <c r="F27" i="56"/>
  <c r="F29" i="56" s="1"/>
  <c r="D25" i="56"/>
  <c r="F24" i="56"/>
  <c r="F23" i="56"/>
  <c r="F25" i="56" s="1"/>
  <c r="D21" i="56"/>
  <c r="F20" i="56"/>
  <c r="F19" i="56"/>
  <c r="F21" i="56" s="1"/>
  <c r="D17" i="56"/>
  <c r="D32" i="56" s="1"/>
  <c r="F16" i="56"/>
  <c r="F15" i="56"/>
  <c r="F14" i="56"/>
  <c r="F13" i="56"/>
  <c r="F12" i="56"/>
  <c r="F17" i="56" s="1"/>
  <c r="F10" i="56"/>
  <c r="D10" i="56"/>
  <c r="F9" i="56"/>
  <c r="F8" i="56"/>
  <c r="F63" i="55"/>
  <c r="D63" i="55"/>
  <c r="F62" i="55"/>
  <c r="F61" i="55"/>
  <c r="F60" i="55"/>
  <c r="D58" i="55"/>
  <c r="F57" i="55"/>
  <c r="F56" i="55"/>
  <c r="F54" i="55"/>
  <c r="F58" i="55" s="1"/>
  <c r="D52" i="55"/>
  <c r="F51" i="55"/>
  <c r="F50" i="55"/>
  <c r="F49" i="55"/>
  <c r="F48" i="55"/>
  <c r="F47" i="55"/>
  <c r="F52" i="55" s="1"/>
  <c r="D45" i="55"/>
  <c r="F44" i="55"/>
  <c r="F45" i="55" s="1"/>
  <c r="D42" i="55"/>
  <c r="F41" i="55"/>
  <c r="F40" i="55"/>
  <c r="F39" i="55"/>
  <c r="F38" i="55"/>
  <c r="F37" i="55"/>
  <c r="F36" i="55"/>
  <c r="F35" i="55"/>
  <c r="F34" i="55"/>
  <c r="F33" i="55"/>
  <c r="F32" i="55"/>
  <c r="F31" i="55"/>
  <c r="D29" i="55"/>
  <c r="F28" i="55"/>
  <c r="F27" i="55"/>
  <c r="F26" i="55"/>
  <c r="F25" i="55"/>
  <c r="F24" i="55"/>
  <c r="F23" i="55"/>
  <c r="D21" i="55"/>
  <c r="F20" i="55"/>
  <c r="F19" i="55"/>
  <c r="F18" i="55"/>
  <c r="F17" i="55"/>
  <c r="F16" i="55"/>
  <c r="F15" i="55"/>
  <c r="F14" i="55"/>
  <c r="F13" i="55"/>
  <c r="F12" i="55"/>
  <c r="D10" i="55"/>
  <c r="F9" i="55"/>
  <c r="F8" i="55"/>
  <c r="F10" i="55" s="1"/>
  <c r="F20" i="54"/>
  <c r="D20" i="54"/>
  <c r="F19" i="54"/>
  <c r="F18" i="54"/>
  <c r="D16" i="54"/>
  <c r="F15" i="54"/>
  <c r="F14" i="54"/>
  <c r="F13" i="54"/>
  <c r="F12" i="54"/>
  <c r="D10" i="54"/>
  <c r="D23" i="54" s="1"/>
  <c r="F9" i="54"/>
  <c r="F8" i="54"/>
  <c r="F10" i="54" s="1"/>
  <c r="F68" i="58" l="1"/>
  <c r="F32" i="56"/>
  <c r="F42" i="55"/>
  <c r="F29" i="55"/>
  <c r="D65" i="55"/>
  <c r="F21" i="55"/>
  <c r="F65" i="55"/>
  <c r="F16" i="54"/>
  <c r="F23" i="54"/>
  <c r="D17" i="53"/>
  <c r="F17" i="53"/>
  <c r="F12" i="53"/>
  <c r="D29" i="53"/>
  <c r="F28" i="53"/>
  <c r="F27" i="53"/>
  <c r="F29" i="53" s="1"/>
  <c r="F25" i="53"/>
  <c r="D25" i="53"/>
  <c r="F24" i="53"/>
  <c r="F23" i="53"/>
  <c r="D21" i="53"/>
  <c r="F20" i="53"/>
  <c r="F19" i="53"/>
  <c r="F21" i="53" s="1"/>
  <c r="F16" i="53"/>
  <c r="F15" i="53"/>
  <c r="F14" i="53"/>
  <c r="F13" i="53"/>
  <c r="D10" i="53"/>
  <c r="F9" i="53"/>
  <c r="F8" i="53"/>
  <c r="F10" i="53" s="1"/>
  <c r="D63" i="52"/>
  <c r="F62" i="52"/>
  <c r="F61" i="52"/>
  <c r="F60" i="52"/>
  <c r="F63" i="52" s="1"/>
  <c r="F58" i="52"/>
  <c r="D58" i="52"/>
  <c r="F57" i="52"/>
  <c r="F56" i="52"/>
  <c r="F54" i="52"/>
  <c r="D52" i="52"/>
  <c r="F51" i="52"/>
  <c r="F50" i="52"/>
  <c r="F52" i="52" s="1"/>
  <c r="F49" i="52"/>
  <c r="F48" i="52"/>
  <c r="F47" i="52"/>
  <c r="D45" i="52"/>
  <c r="F44" i="52"/>
  <c r="F45" i="52" s="1"/>
  <c r="D42" i="52"/>
  <c r="F41" i="52"/>
  <c r="F40" i="52"/>
  <c r="F39" i="52"/>
  <c r="F38" i="52"/>
  <c r="F37" i="52"/>
  <c r="F36" i="52"/>
  <c r="F35" i="52"/>
  <c r="F34" i="52"/>
  <c r="F33" i="52"/>
  <c r="F32" i="52"/>
  <c r="F31" i="52"/>
  <c r="D29" i="52"/>
  <c r="F28" i="52"/>
  <c r="F27" i="52"/>
  <c r="F26" i="52"/>
  <c r="F25" i="52"/>
  <c r="F24" i="52"/>
  <c r="F23" i="52"/>
  <c r="D21" i="52"/>
  <c r="F20" i="52"/>
  <c r="F19" i="52"/>
  <c r="F18" i="52"/>
  <c r="F17" i="52"/>
  <c r="F16" i="52"/>
  <c r="F15" i="52"/>
  <c r="F14" i="52"/>
  <c r="F13" i="52"/>
  <c r="F12" i="52"/>
  <c r="F10" i="52"/>
  <c r="D10" i="52"/>
  <c r="F9" i="52"/>
  <c r="F8" i="52"/>
  <c r="D20" i="51"/>
  <c r="F19" i="51"/>
  <c r="F18" i="51"/>
  <c r="F20" i="51" s="1"/>
  <c r="D16" i="51"/>
  <c r="F15" i="51"/>
  <c r="F14" i="51"/>
  <c r="F13" i="51"/>
  <c r="F12" i="51"/>
  <c r="D10" i="51"/>
  <c r="F9" i="51"/>
  <c r="F8" i="51"/>
  <c r="F10" i="51" s="1"/>
  <c r="F32" i="53" l="1"/>
  <c r="D32" i="53"/>
  <c r="F42" i="52"/>
  <c r="F29" i="52"/>
  <c r="F21" i="52"/>
  <c r="D65" i="52"/>
  <c r="F16" i="51"/>
  <c r="D23" i="51"/>
  <c r="F23" i="51"/>
  <c r="D31" i="50"/>
  <c r="F31" i="50"/>
  <c r="D28" i="50"/>
  <c r="F27" i="50"/>
  <c r="F26" i="50"/>
  <c r="F28" i="50" s="1"/>
  <c r="F24" i="50"/>
  <c r="D24" i="50"/>
  <c r="F23" i="50"/>
  <c r="F22" i="50"/>
  <c r="D20" i="50"/>
  <c r="F19" i="50"/>
  <c r="F18" i="50"/>
  <c r="F20" i="50" s="1"/>
  <c r="D16" i="50"/>
  <c r="F15" i="50"/>
  <c r="F14" i="50"/>
  <c r="F13" i="50"/>
  <c r="F12" i="50"/>
  <c r="D10" i="50"/>
  <c r="F9" i="50"/>
  <c r="F8" i="50"/>
  <c r="F10" i="50" s="1"/>
  <c r="F52" i="49"/>
  <c r="F42" i="49"/>
  <c r="F39" i="49"/>
  <c r="D63" i="49"/>
  <c r="F62" i="49"/>
  <c r="F61" i="49"/>
  <c r="F63" i="49" s="1"/>
  <c r="F60" i="49"/>
  <c r="D58" i="49"/>
  <c r="F57" i="49"/>
  <c r="F56" i="49"/>
  <c r="F54" i="49"/>
  <c r="F58" i="49" s="1"/>
  <c r="D52" i="49"/>
  <c r="F51" i="49"/>
  <c r="F50" i="49"/>
  <c r="F49" i="49"/>
  <c r="F48" i="49"/>
  <c r="F47" i="49"/>
  <c r="D45" i="49"/>
  <c r="F44" i="49"/>
  <c r="F45" i="49" s="1"/>
  <c r="D42" i="49"/>
  <c r="F41" i="49"/>
  <c r="F40" i="49"/>
  <c r="F38" i="49"/>
  <c r="F37" i="49"/>
  <c r="F36" i="49"/>
  <c r="F35" i="49"/>
  <c r="F34" i="49"/>
  <c r="F33" i="49"/>
  <c r="F32" i="49"/>
  <c r="F31" i="49"/>
  <c r="D29" i="49"/>
  <c r="F28" i="49"/>
  <c r="F27" i="49"/>
  <c r="F26" i="49"/>
  <c r="F25" i="49"/>
  <c r="F24" i="49"/>
  <c r="F23" i="49"/>
  <c r="D21" i="49"/>
  <c r="F20" i="49"/>
  <c r="F19" i="49"/>
  <c r="F18" i="49"/>
  <c r="F17" i="49"/>
  <c r="F16" i="49"/>
  <c r="F15" i="49"/>
  <c r="F14" i="49"/>
  <c r="F13" i="49"/>
  <c r="F12" i="49"/>
  <c r="F10" i="49"/>
  <c r="D10" i="49"/>
  <c r="F9" i="49"/>
  <c r="F8" i="49"/>
  <c r="D20" i="48"/>
  <c r="F19" i="48"/>
  <c r="F20" i="48" s="1"/>
  <c r="F18" i="48"/>
  <c r="D16" i="48"/>
  <c r="F15" i="48"/>
  <c r="F14" i="48"/>
  <c r="F13" i="48"/>
  <c r="F12" i="48"/>
  <c r="D10" i="48"/>
  <c r="F9" i="48"/>
  <c r="F10" i="48" s="1"/>
  <c r="F8" i="48"/>
  <c r="F65" i="52" l="1"/>
  <c r="F16" i="50"/>
  <c r="F29" i="49"/>
  <c r="F65" i="49" s="1"/>
  <c r="D65" i="49"/>
  <c r="F21" i="49"/>
  <c r="F16" i="48"/>
  <c r="F23" i="48" s="1"/>
  <c r="D23" i="48"/>
  <c r="F20" i="47"/>
  <c r="D20" i="47"/>
  <c r="F19" i="47"/>
  <c r="F18" i="47"/>
  <c r="F22" i="47"/>
  <c r="F23" i="47"/>
  <c r="D24" i="47"/>
  <c r="D27" i="47" s="1"/>
  <c r="D16" i="47"/>
  <c r="F15" i="47"/>
  <c r="F14" i="47"/>
  <c r="F13" i="47"/>
  <c r="F12" i="47"/>
  <c r="D10" i="47"/>
  <c r="F9" i="47"/>
  <c r="F8" i="47"/>
  <c r="F10" i="47" s="1"/>
  <c r="D20" i="46"/>
  <c r="F19" i="46"/>
  <c r="F18" i="46"/>
  <c r="D16" i="46"/>
  <c r="F15" i="46"/>
  <c r="F14" i="46"/>
  <c r="F13" i="46"/>
  <c r="F12" i="46"/>
  <c r="D10" i="46"/>
  <c r="F9" i="46"/>
  <c r="F8" i="46"/>
  <c r="F10" i="46" s="1"/>
  <c r="F49" i="45"/>
  <c r="D62" i="45"/>
  <c r="F61" i="45"/>
  <c r="F60" i="45"/>
  <c r="F59" i="45"/>
  <c r="F62" i="45" s="1"/>
  <c r="F57" i="45"/>
  <c r="D57" i="45"/>
  <c r="F56" i="45"/>
  <c r="F55" i="45"/>
  <c r="F53" i="45"/>
  <c r="D51" i="45"/>
  <c r="F50" i="45"/>
  <c r="F48" i="45"/>
  <c r="F47" i="45"/>
  <c r="F46" i="45"/>
  <c r="D44" i="45"/>
  <c r="F43" i="45"/>
  <c r="F44" i="45" s="1"/>
  <c r="D41" i="45"/>
  <c r="F40" i="45"/>
  <c r="F39" i="45"/>
  <c r="F38" i="45"/>
  <c r="F37" i="45"/>
  <c r="F36" i="45"/>
  <c r="F35" i="45"/>
  <c r="F34" i="45"/>
  <c r="F33" i="45"/>
  <c r="F32" i="45"/>
  <c r="F31" i="45"/>
  <c r="D29" i="45"/>
  <c r="F28" i="45"/>
  <c r="F27" i="45"/>
  <c r="F26" i="45"/>
  <c r="F25" i="45"/>
  <c r="F24" i="45"/>
  <c r="F23" i="45"/>
  <c r="D21" i="45"/>
  <c r="F20" i="45"/>
  <c r="F19" i="45"/>
  <c r="F18" i="45"/>
  <c r="F17" i="45"/>
  <c r="F16" i="45"/>
  <c r="F15" i="45"/>
  <c r="F14" i="45"/>
  <c r="F13" i="45"/>
  <c r="F12" i="45"/>
  <c r="D10" i="45"/>
  <c r="F9" i="45"/>
  <c r="F8" i="45"/>
  <c r="F10" i="45" s="1"/>
  <c r="F24" i="47" l="1"/>
  <c r="F27" i="47" s="1"/>
  <c r="F16" i="47"/>
  <c r="F20" i="46"/>
  <c r="F23" i="46" s="1"/>
  <c r="F16" i="46"/>
  <c r="D23" i="46"/>
  <c r="F51" i="45"/>
  <c r="F41" i="45"/>
  <c r="D64" i="45"/>
  <c r="F29" i="45"/>
  <c r="F21" i="45"/>
  <c r="F35" i="42"/>
  <c r="F64" i="45" l="1"/>
  <c r="D20" i="44"/>
  <c r="F19" i="44"/>
  <c r="F20" i="44" s="1"/>
  <c r="F18" i="44"/>
  <c r="D16" i="44"/>
  <c r="D23" i="44" s="1"/>
  <c r="F15" i="44"/>
  <c r="F14" i="44"/>
  <c r="F13" i="44"/>
  <c r="F12" i="44"/>
  <c r="F16" i="44" s="1"/>
  <c r="F10" i="44"/>
  <c r="D10" i="44"/>
  <c r="F9" i="44"/>
  <c r="F8" i="44"/>
  <c r="D61" i="43"/>
  <c r="F60" i="43"/>
  <c r="F59" i="43"/>
  <c r="F58" i="43"/>
  <c r="F56" i="43"/>
  <c r="D56" i="43"/>
  <c r="F55" i="43"/>
  <c r="F54" i="43"/>
  <c r="F52" i="43"/>
  <c r="D50" i="43"/>
  <c r="F49" i="43"/>
  <c r="F48" i="43"/>
  <c r="F50" i="43" s="1"/>
  <c r="F47" i="43"/>
  <c r="F46" i="43"/>
  <c r="D44" i="43"/>
  <c r="F43" i="43"/>
  <c r="F44" i="43" s="1"/>
  <c r="D41" i="43"/>
  <c r="F40" i="43"/>
  <c r="F39" i="43"/>
  <c r="F38" i="43"/>
  <c r="F37" i="43"/>
  <c r="F36" i="43"/>
  <c r="F35" i="43"/>
  <c r="F34" i="43"/>
  <c r="F33" i="43"/>
  <c r="F32" i="43"/>
  <c r="F31" i="43"/>
  <c r="D29" i="43"/>
  <c r="F28" i="43"/>
  <c r="F27" i="43"/>
  <c r="F26" i="43"/>
  <c r="F25" i="43"/>
  <c r="F24" i="43"/>
  <c r="F23" i="43"/>
  <c r="D21" i="43"/>
  <c r="F20" i="43"/>
  <c r="F19" i="43"/>
  <c r="F18" i="43"/>
  <c r="F17" i="43"/>
  <c r="F16" i="43"/>
  <c r="F15" i="43"/>
  <c r="F14" i="43"/>
  <c r="F13" i="43"/>
  <c r="F12" i="43"/>
  <c r="D10" i="43"/>
  <c r="F9" i="43"/>
  <c r="F8" i="43"/>
  <c r="F10" i="43" s="1"/>
  <c r="D61" i="42"/>
  <c r="F59" i="42"/>
  <c r="F61" i="42" s="1"/>
  <c r="D57" i="42"/>
  <c r="F56" i="42"/>
  <c r="F55" i="42"/>
  <c r="F60" i="42"/>
  <c r="F54" i="42"/>
  <c r="D52" i="42"/>
  <c r="F51" i="42"/>
  <c r="F50" i="42"/>
  <c r="F49" i="42"/>
  <c r="F48" i="42"/>
  <c r="F47" i="42"/>
  <c r="F46" i="42"/>
  <c r="D44" i="42"/>
  <c r="F43" i="42"/>
  <c r="F44" i="42" s="1"/>
  <c r="D41" i="42"/>
  <c r="F40" i="42"/>
  <c r="F39" i="42"/>
  <c r="F38" i="42"/>
  <c r="F37" i="42"/>
  <c r="F36" i="42"/>
  <c r="F34" i="42"/>
  <c r="F33" i="42"/>
  <c r="F32" i="42"/>
  <c r="F31" i="42"/>
  <c r="F30" i="42"/>
  <c r="F29" i="42"/>
  <c r="D27" i="42"/>
  <c r="F26" i="42"/>
  <c r="F25" i="42"/>
  <c r="F24" i="42"/>
  <c r="F23" i="42"/>
  <c r="F22" i="42"/>
  <c r="D20" i="42"/>
  <c r="F19" i="42"/>
  <c r="F18" i="42"/>
  <c r="F17" i="42"/>
  <c r="F16" i="42"/>
  <c r="F15" i="42"/>
  <c r="F14" i="42"/>
  <c r="F13" i="42"/>
  <c r="F12" i="42"/>
  <c r="D10" i="42"/>
  <c r="F9" i="42"/>
  <c r="F10" i="42" s="1"/>
  <c r="F8" i="42"/>
  <c r="F57" i="42" l="1"/>
  <c r="F52" i="42"/>
  <c r="F41" i="42"/>
  <c r="F27" i="42"/>
  <c r="D63" i="42"/>
  <c r="F20" i="42"/>
  <c r="F61" i="43"/>
  <c r="F41" i="43"/>
  <c r="F29" i="43"/>
  <c r="D63" i="43"/>
  <c r="F21" i="43"/>
  <c r="F63" i="43" s="1"/>
  <c r="F23" i="44"/>
  <c r="F23" i="41"/>
  <c r="D23" i="41"/>
  <c r="F12" i="41"/>
  <c r="F14" i="41"/>
  <c r="F15" i="41"/>
  <c r="F27" i="40"/>
  <c r="F32" i="39"/>
  <c r="D20" i="41"/>
  <c r="F19" i="41"/>
  <c r="F18" i="41"/>
  <c r="D16" i="41"/>
  <c r="F13" i="41"/>
  <c r="D10" i="41"/>
  <c r="F9" i="41"/>
  <c r="F8" i="41"/>
  <c r="D61" i="40"/>
  <c r="F59" i="40"/>
  <c r="F58" i="40"/>
  <c r="D56" i="40"/>
  <c r="F55" i="40"/>
  <c r="F54" i="40"/>
  <c r="F60" i="40"/>
  <c r="F52" i="40"/>
  <c r="D50" i="40"/>
  <c r="F49" i="40"/>
  <c r="F48" i="40"/>
  <c r="F47" i="40"/>
  <c r="F46" i="40"/>
  <c r="D44" i="40"/>
  <c r="F43" i="40"/>
  <c r="F44" i="40" s="1"/>
  <c r="D41" i="40"/>
  <c r="F40" i="40"/>
  <c r="F39" i="40"/>
  <c r="F38" i="40"/>
  <c r="F37" i="40"/>
  <c r="F36" i="40"/>
  <c r="F35" i="40"/>
  <c r="F34" i="40"/>
  <c r="F33" i="40"/>
  <c r="F41" i="40" s="1"/>
  <c r="F32" i="40"/>
  <c r="F31" i="40"/>
  <c r="D29" i="40"/>
  <c r="F28" i="40"/>
  <c r="F26" i="40"/>
  <c r="F25" i="40"/>
  <c r="F24" i="40"/>
  <c r="F23" i="40"/>
  <c r="D21" i="40"/>
  <c r="F20" i="40"/>
  <c r="F19" i="40"/>
  <c r="F18" i="40"/>
  <c r="F17" i="40"/>
  <c r="F16" i="40"/>
  <c r="F15" i="40"/>
  <c r="F14" i="40"/>
  <c r="F13" i="40"/>
  <c r="F12" i="40"/>
  <c r="D10" i="40"/>
  <c r="F9" i="40"/>
  <c r="F8" i="40"/>
  <c r="F10" i="40" s="1"/>
  <c r="D60" i="39"/>
  <c r="F46" i="39"/>
  <c r="F59" i="39"/>
  <c r="D57" i="39"/>
  <c r="F56" i="39"/>
  <c r="F55" i="39"/>
  <c r="F54" i="39"/>
  <c r="F53" i="39"/>
  <c r="D51" i="39"/>
  <c r="F50" i="39"/>
  <c r="F49" i="39"/>
  <c r="F48" i="39"/>
  <c r="F47" i="39"/>
  <c r="F45" i="39"/>
  <c r="D43" i="39"/>
  <c r="F42" i="39"/>
  <c r="F43" i="39" s="1"/>
  <c r="D40" i="39"/>
  <c r="F39" i="39"/>
  <c r="F38" i="39"/>
  <c r="F37" i="39"/>
  <c r="F36" i="39"/>
  <c r="F35" i="39"/>
  <c r="F34" i="39"/>
  <c r="F33" i="39"/>
  <c r="F31" i="39"/>
  <c r="F30" i="39"/>
  <c r="F29" i="39"/>
  <c r="D27" i="39"/>
  <c r="F26" i="39"/>
  <c r="F25" i="39"/>
  <c r="F24" i="39"/>
  <c r="F23" i="39"/>
  <c r="F22" i="39"/>
  <c r="D20" i="39"/>
  <c r="F19" i="39"/>
  <c r="F18" i="39"/>
  <c r="F17" i="39"/>
  <c r="F16" i="39"/>
  <c r="F15" i="39"/>
  <c r="F14" i="39"/>
  <c r="F13" i="39"/>
  <c r="F12" i="39"/>
  <c r="D10" i="39"/>
  <c r="F9" i="39"/>
  <c r="F8" i="39"/>
  <c r="F10" i="39" s="1"/>
  <c r="F63" i="42" l="1"/>
  <c r="F10" i="41"/>
  <c r="F20" i="41"/>
  <c r="F16" i="41"/>
  <c r="F56" i="40"/>
  <c r="F61" i="40"/>
  <c r="F50" i="40"/>
  <c r="F29" i="40"/>
  <c r="F21" i="40"/>
  <c r="D63" i="40"/>
  <c r="F60" i="39"/>
  <c r="F57" i="39"/>
  <c r="F51" i="39"/>
  <c r="F40" i="39"/>
  <c r="F27" i="39"/>
  <c r="F20" i="39"/>
  <c r="D62" i="39"/>
  <c r="F19" i="38"/>
  <c r="F47" i="36"/>
  <c r="F63" i="40" l="1"/>
  <c r="F62" i="39"/>
  <c r="D60" i="38"/>
  <c r="F59" i="38"/>
  <c r="F58" i="38"/>
  <c r="F57" i="38"/>
  <c r="F60" i="38" s="1"/>
  <c r="D55" i="38"/>
  <c r="F54" i="38"/>
  <c r="F53" i="38"/>
  <c r="F52" i="38"/>
  <c r="F51" i="38"/>
  <c r="F55" i="38" s="1"/>
  <c r="D49" i="38"/>
  <c r="F48" i="38"/>
  <c r="F47" i="38"/>
  <c r="F46" i="38"/>
  <c r="F45" i="38"/>
  <c r="F43" i="38"/>
  <c r="D43" i="38"/>
  <c r="F42" i="38"/>
  <c r="D40" i="38"/>
  <c r="F39" i="38"/>
  <c r="F38" i="38"/>
  <c r="F37" i="38"/>
  <c r="F36" i="38"/>
  <c r="F35" i="38"/>
  <c r="F34" i="38"/>
  <c r="F33" i="38"/>
  <c r="F32" i="38"/>
  <c r="F31" i="38"/>
  <c r="F30" i="38"/>
  <c r="D28" i="38"/>
  <c r="F27" i="38"/>
  <c r="F26" i="38"/>
  <c r="F25" i="38"/>
  <c r="F24" i="38"/>
  <c r="F23" i="38"/>
  <c r="D21" i="38"/>
  <c r="F20" i="38"/>
  <c r="F18" i="38"/>
  <c r="F17" i="38"/>
  <c r="F16" i="38"/>
  <c r="F15" i="38"/>
  <c r="F14" i="38"/>
  <c r="F13" i="38"/>
  <c r="F12" i="38"/>
  <c r="F10" i="38"/>
  <c r="D10" i="38"/>
  <c r="F9" i="38"/>
  <c r="F8" i="38"/>
  <c r="D59" i="37"/>
  <c r="F58" i="37"/>
  <c r="F57" i="37"/>
  <c r="F56" i="37"/>
  <c r="F59" i="37" s="1"/>
  <c r="F54" i="37"/>
  <c r="D54" i="37"/>
  <c r="F53" i="37"/>
  <c r="F52" i="37"/>
  <c r="F51" i="37"/>
  <c r="F50" i="37"/>
  <c r="D48" i="37"/>
  <c r="F47" i="37"/>
  <c r="F46" i="37"/>
  <c r="F45" i="37"/>
  <c r="F44" i="37"/>
  <c r="D42" i="37"/>
  <c r="F41" i="37"/>
  <c r="F42" i="37" s="1"/>
  <c r="D39" i="37"/>
  <c r="F38" i="37"/>
  <c r="F37" i="37"/>
  <c r="F36" i="37"/>
  <c r="F35" i="37"/>
  <c r="F34" i="37"/>
  <c r="F33" i="37"/>
  <c r="F32" i="37"/>
  <c r="F31" i="37"/>
  <c r="F30" i="37"/>
  <c r="F29" i="37"/>
  <c r="D27" i="37"/>
  <c r="F26" i="37"/>
  <c r="F25" i="37"/>
  <c r="F24" i="37"/>
  <c r="F23" i="37"/>
  <c r="F22" i="37"/>
  <c r="D20" i="37"/>
  <c r="F19" i="37"/>
  <c r="F18" i="37"/>
  <c r="F17" i="37"/>
  <c r="F16" i="37"/>
  <c r="F15" i="37"/>
  <c r="F14" i="37"/>
  <c r="F13" i="37"/>
  <c r="F12" i="37"/>
  <c r="D10" i="37"/>
  <c r="F9" i="37"/>
  <c r="F8" i="37"/>
  <c r="F10" i="37" s="1"/>
  <c r="D60" i="36"/>
  <c r="F59" i="36"/>
  <c r="F58" i="36"/>
  <c r="F57" i="36"/>
  <c r="F60" i="36" s="1"/>
  <c r="D55" i="36"/>
  <c r="F54" i="36"/>
  <c r="F53" i="36"/>
  <c r="F55" i="36" s="1"/>
  <c r="F52" i="36"/>
  <c r="F51" i="36"/>
  <c r="D49" i="36"/>
  <c r="F48" i="36"/>
  <c r="F46" i="36"/>
  <c r="F45" i="36"/>
  <c r="F44" i="36"/>
  <c r="D42" i="36"/>
  <c r="F41" i="36"/>
  <c r="F42" i="36" s="1"/>
  <c r="D39" i="36"/>
  <c r="F38" i="36"/>
  <c r="F37" i="36"/>
  <c r="F36" i="36"/>
  <c r="F35" i="36"/>
  <c r="F34" i="36"/>
  <c r="F33" i="36"/>
  <c r="F32" i="36"/>
  <c r="F31" i="36"/>
  <c r="F30" i="36"/>
  <c r="F29" i="36"/>
  <c r="D27" i="36"/>
  <c r="F26" i="36"/>
  <c r="F25" i="36"/>
  <c r="F24" i="36"/>
  <c r="F23" i="36"/>
  <c r="F22" i="36"/>
  <c r="D20" i="36"/>
  <c r="F19" i="36"/>
  <c r="F18" i="36"/>
  <c r="F17" i="36"/>
  <c r="F16" i="36"/>
  <c r="F15" i="36"/>
  <c r="F14" i="36"/>
  <c r="F13" i="36"/>
  <c r="F12" i="36"/>
  <c r="D10" i="36"/>
  <c r="F9" i="36"/>
  <c r="F8" i="36"/>
  <c r="F10" i="36" s="1"/>
  <c r="F48" i="37" l="1"/>
  <c r="F39" i="37"/>
  <c r="F27" i="37"/>
  <c r="D61" i="37"/>
  <c r="F20" i="37"/>
  <c r="F49" i="38"/>
  <c r="F40" i="38"/>
  <c r="F28" i="38"/>
  <c r="F21" i="38"/>
  <c r="D62" i="38"/>
  <c r="F49" i="36"/>
  <c r="F39" i="36"/>
  <c r="F27" i="36"/>
  <c r="D62" i="36"/>
  <c r="F20" i="36"/>
  <c r="D27" i="35"/>
  <c r="D61" i="35" s="1"/>
  <c r="D20" i="35"/>
  <c r="F20" i="35"/>
  <c r="F27" i="35"/>
  <c r="F39" i="35"/>
  <c r="F59" i="35"/>
  <c r="D59" i="35"/>
  <c r="F56" i="35"/>
  <c r="F25" i="35"/>
  <c r="F22" i="35"/>
  <c r="F58" i="35"/>
  <c r="F57" i="35"/>
  <c r="D54" i="35"/>
  <c r="F53" i="35"/>
  <c r="F52" i="35"/>
  <c r="F51" i="35"/>
  <c r="F54" i="35" s="1"/>
  <c r="F50" i="35"/>
  <c r="D48" i="35"/>
  <c r="F47" i="35"/>
  <c r="F46" i="35"/>
  <c r="F48" i="35" s="1"/>
  <c r="F45" i="35"/>
  <c r="F44" i="35"/>
  <c r="F42" i="35"/>
  <c r="D42" i="35"/>
  <c r="F41" i="35"/>
  <c r="D39" i="35"/>
  <c r="F38" i="35"/>
  <c r="F37" i="35"/>
  <c r="F36" i="35"/>
  <c r="F35" i="35"/>
  <c r="F34" i="35"/>
  <c r="F33" i="35"/>
  <c r="F32" i="35"/>
  <c r="F31" i="35"/>
  <c r="F30" i="35"/>
  <c r="F29" i="35"/>
  <c r="F26" i="35"/>
  <c r="F24" i="35"/>
  <c r="F23" i="35"/>
  <c r="F19" i="35"/>
  <c r="F18" i="35"/>
  <c r="F17" i="35"/>
  <c r="F16" i="35"/>
  <c r="F15" i="35"/>
  <c r="F14" i="35"/>
  <c r="F13" i="35"/>
  <c r="F12" i="35"/>
  <c r="D10" i="35"/>
  <c r="F9" i="35"/>
  <c r="F10" i="35" s="1"/>
  <c r="F8" i="35"/>
  <c r="F61" i="37" l="1"/>
  <c r="F62" i="38"/>
  <c r="F62" i="36"/>
  <c r="F61" i="35"/>
  <c r="F35" i="34"/>
  <c r="D56" i="34"/>
  <c r="F55" i="34"/>
  <c r="F54" i="34"/>
  <c r="F56" i="34" s="1"/>
  <c r="D52" i="34"/>
  <c r="F51" i="34"/>
  <c r="F50" i="34"/>
  <c r="F49" i="34"/>
  <c r="F52" i="34" s="1"/>
  <c r="F48" i="34"/>
  <c r="D46" i="34"/>
  <c r="F45" i="34"/>
  <c r="F44" i="34"/>
  <c r="F43" i="34"/>
  <c r="F42" i="34"/>
  <c r="F40" i="34"/>
  <c r="D40" i="34"/>
  <c r="F39" i="34"/>
  <c r="D37" i="34"/>
  <c r="F36" i="34"/>
  <c r="F34" i="34"/>
  <c r="F33" i="34"/>
  <c r="F32" i="34"/>
  <c r="F31" i="34"/>
  <c r="F30" i="34"/>
  <c r="F29" i="34"/>
  <c r="F28" i="34"/>
  <c r="F27" i="34"/>
  <c r="D25" i="34"/>
  <c r="F24" i="34"/>
  <c r="F25" i="34" s="1"/>
  <c r="F23" i="34"/>
  <c r="F22" i="34"/>
  <c r="D20" i="34"/>
  <c r="F19" i="34"/>
  <c r="F18" i="34"/>
  <c r="F17" i="34"/>
  <c r="F16" i="34"/>
  <c r="F15" i="34"/>
  <c r="F14" i="34"/>
  <c r="F13" i="34"/>
  <c r="F12" i="34"/>
  <c r="D10" i="34"/>
  <c r="F9" i="34"/>
  <c r="F8" i="34"/>
  <c r="F10" i="34" s="1"/>
  <c r="F46" i="34" l="1"/>
  <c r="F37" i="34"/>
  <c r="F58" i="34" s="1"/>
  <c r="F20" i="34"/>
  <c r="D58" i="34"/>
  <c r="F25" i="32"/>
  <c r="F51" i="32"/>
  <c r="F55" i="32"/>
  <c r="D25" i="32"/>
  <c r="D36" i="32"/>
  <c r="D45" i="32"/>
  <c r="D51" i="32"/>
  <c r="D55" i="32"/>
  <c r="F53" i="32"/>
  <c r="F49" i="32"/>
  <c r="F22" i="32"/>
  <c r="F24" i="33" l="1"/>
  <c r="F26" i="33" s="1"/>
  <c r="D46" i="33"/>
  <c r="F45" i="33"/>
  <c r="F44" i="33"/>
  <c r="F43" i="33"/>
  <c r="F46" i="33" s="1"/>
  <c r="F41" i="33"/>
  <c r="D41" i="33"/>
  <c r="F40" i="33"/>
  <c r="F39" i="33"/>
  <c r="D37" i="33"/>
  <c r="F36" i="33"/>
  <c r="F37" i="33" s="1"/>
  <c r="F34" i="33"/>
  <c r="D34" i="33"/>
  <c r="F33" i="33"/>
  <c r="F32" i="33"/>
  <c r="D30" i="33"/>
  <c r="F29" i="33"/>
  <c r="F28" i="33"/>
  <c r="F30" i="33" s="1"/>
  <c r="D26" i="33"/>
  <c r="F25" i="33"/>
  <c r="F23" i="33"/>
  <c r="F22" i="33"/>
  <c r="F21" i="33"/>
  <c r="D19" i="33"/>
  <c r="F18" i="33"/>
  <c r="F17" i="33"/>
  <c r="F19" i="33" s="1"/>
  <c r="F16" i="33"/>
  <c r="D14" i="33"/>
  <c r="F13" i="33"/>
  <c r="F12" i="33"/>
  <c r="F14" i="33" s="1"/>
  <c r="D10" i="33"/>
  <c r="F9" i="33"/>
  <c r="F10" i="33" s="1"/>
  <c r="F8" i="33"/>
  <c r="F54" i="32"/>
  <c r="F50" i="32"/>
  <c r="F48" i="32"/>
  <c r="F47" i="32"/>
  <c r="F44" i="32"/>
  <c r="F43" i="32"/>
  <c r="F42" i="32"/>
  <c r="F41" i="32"/>
  <c r="F45" i="32" s="1"/>
  <c r="F39" i="32"/>
  <c r="D39" i="32"/>
  <c r="F38" i="32"/>
  <c r="F35" i="32"/>
  <c r="F34" i="32"/>
  <c r="F33" i="32"/>
  <c r="F32" i="32"/>
  <c r="F31" i="32"/>
  <c r="F30" i="32"/>
  <c r="F29" i="32"/>
  <c r="F28" i="32"/>
  <c r="F27" i="32"/>
  <c r="F24" i="32"/>
  <c r="F23" i="32"/>
  <c r="D20" i="32"/>
  <c r="F19" i="32"/>
  <c r="F18" i="32"/>
  <c r="F17" i="32"/>
  <c r="F16" i="32"/>
  <c r="F15" i="32"/>
  <c r="F14" i="32"/>
  <c r="F13" i="32"/>
  <c r="F12" i="32"/>
  <c r="D10" i="32"/>
  <c r="F9" i="32"/>
  <c r="F8" i="32"/>
  <c r="F10" i="32" s="1"/>
  <c r="F36" i="32" l="1"/>
  <c r="D57" i="32"/>
  <c r="F20" i="32"/>
  <c r="D48" i="33"/>
  <c r="F48" i="33"/>
  <c r="F47" i="30"/>
  <c r="F45" i="31"/>
  <c r="D45" i="31"/>
  <c r="F44" i="31"/>
  <c r="F43" i="31"/>
  <c r="F42" i="31"/>
  <c r="F40" i="31"/>
  <c r="D40" i="31"/>
  <c r="F39" i="31"/>
  <c r="F38" i="31"/>
  <c r="D36" i="31"/>
  <c r="F35" i="31"/>
  <c r="F36" i="31" s="1"/>
  <c r="F33" i="31"/>
  <c r="D33" i="31"/>
  <c r="F32" i="31"/>
  <c r="F31" i="31"/>
  <c r="D29" i="31"/>
  <c r="F28" i="31"/>
  <c r="F29" i="31" s="1"/>
  <c r="F27" i="31"/>
  <c r="D25" i="31"/>
  <c r="F24" i="31"/>
  <c r="F23" i="31"/>
  <c r="F22" i="31"/>
  <c r="F25" i="31" s="1"/>
  <c r="F21" i="31"/>
  <c r="D19" i="31"/>
  <c r="F18" i="31"/>
  <c r="F17" i="31"/>
  <c r="F16" i="31"/>
  <c r="D14" i="31"/>
  <c r="F13" i="31"/>
  <c r="F12" i="31"/>
  <c r="F14" i="31" s="1"/>
  <c r="F10" i="31"/>
  <c r="D10" i="31"/>
  <c r="F9" i="31"/>
  <c r="F8" i="31"/>
  <c r="F52" i="30"/>
  <c r="D52" i="30"/>
  <c r="F51" i="30"/>
  <c r="D49" i="30"/>
  <c r="F48" i="30"/>
  <c r="F46" i="30"/>
  <c r="D44" i="30"/>
  <c r="F43" i="30"/>
  <c r="F42" i="30"/>
  <c r="F44" i="30" s="1"/>
  <c r="F41" i="30"/>
  <c r="F40" i="30"/>
  <c r="D38" i="30"/>
  <c r="F37" i="30"/>
  <c r="F38" i="30" s="1"/>
  <c r="D35" i="30"/>
  <c r="F34" i="30"/>
  <c r="F33" i="30"/>
  <c r="F32" i="30"/>
  <c r="F31" i="30"/>
  <c r="F30" i="30"/>
  <c r="F29" i="30"/>
  <c r="F28" i="30"/>
  <c r="F27" i="30"/>
  <c r="F26" i="30"/>
  <c r="D24" i="30"/>
  <c r="F23" i="30"/>
  <c r="F22" i="30"/>
  <c r="F24" i="30" s="1"/>
  <c r="D20" i="30"/>
  <c r="F19" i="30"/>
  <c r="F18" i="30"/>
  <c r="F17" i="30"/>
  <c r="F16" i="30"/>
  <c r="F15" i="30"/>
  <c r="F14" i="30"/>
  <c r="F13" i="30"/>
  <c r="F12" i="30"/>
  <c r="D10" i="30"/>
  <c r="F9" i="30"/>
  <c r="F10" i="30" s="1"/>
  <c r="F8" i="30"/>
  <c r="F57" i="32" l="1"/>
  <c r="F19" i="31"/>
  <c r="D47" i="31"/>
  <c r="F49" i="30"/>
  <c r="F35" i="30"/>
  <c r="F20" i="30"/>
  <c r="F54" i="30" s="1"/>
  <c r="D54" i="30"/>
  <c r="F47" i="31"/>
  <c r="D48" i="29"/>
  <c r="F46" i="29"/>
  <c r="F47" i="29"/>
  <c r="F48" i="29" s="1"/>
  <c r="D51" i="29"/>
  <c r="F50" i="29"/>
  <c r="F51" i="29" s="1"/>
  <c r="D44" i="29"/>
  <c r="F43" i="29"/>
  <c r="F42" i="29"/>
  <c r="F41" i="29"/>
  <c r="F40" i="29"/>
  <c r="F44" i="29" s="1"/>
  <c r="D38" i="29"/>
  <c r="F37" i="29"/>
  <c r="F38" i="29" s="1"/>
  <c r="D35" i="29"/>
  <c r="F34" i="29"/>
  <c r="F33" i="29"/>
  <c r="F32" i="29"/>
  <c r="F31" i="29"/>
  <c r="F30" i="29"/>
  <c r="F29" i="29"/>
  <c r="F28" i="29"/>
  <c r="F27" i="29"/>
  <c r="F26" i="29"/>
  <c r="D24" i="29"/>
  <c r="F23" i="29"/>
  <c r="F22" i="29"/>
  <c r="F24" i="29" s="1"/>
  <c r="D20" i="29"/>
  <c r="F19" i="29"/>
  <c r="F18" i="29"/>
  <c r="F17" i="29"/>
  <c r="F16" i="29"/>
  <c r="F15" i="29"/>
  <c r="F14" i="29"/>
  <c r="F13" i="29"/>
  <c r="F12" i="29"/>
  <c r="D10" i="29"/>
  <c r="D53" i="29" s="1"/>
  <c r="F9" i="29"/>
  <c r="F10" i="29" s="1"/>
  <c r="F8" i="29"/>
  <c r="F35" i="29" l="1"/>
  <c r="F20" i="29"/>
  <c r="F53" i="29" s="1"/>
  <c r="D47" i="28"/>
  <c r="F46" i="28"/>
  <c r="F47" i="28" s="1"/>
  <c r="D44" i="28"/>
  <c r="F43" i="28"/>
  <c r="F42" i="28"/>
  <c r="F41" i="28"/>
  <c r="F40" i="28"/>
  <c r="D38" i="28"/>
  <c r="F37" i="28"/>
  <c r="F38" i="28" s="1"/>
  <c r="D35" i="28"/>
  <c r="F34" i="28"/>
  <c r="F33" i="28"/>
  <c r="F32" i="28"/>
  <c r="F31" i="28"/>
  <c r="F30" i="28"/>
  <c r="F29" i="28"/>
  <c r="F28" i="28"/>
  <c r="F27" i="28"/>
  <c r="F26" i="28"/>
  <c r="F35" i="28" s="1"/>
  <c r="D24" i="28"/>
  <c r="F23" i="28"/>
  <c r="F22" i="28"/>
  <c r="F24" i="28" s="1"/>
  <c r="D20" i="28"/>
  <c r="F19" i="28"/>
  <c r="F18" i="28"/>
  <c r="F17" i="28"/>
  <c r="F16" i="28"/>
  <c r="F15" i="28"/>
  <c r="F14" i="28"/>
  <c r="F13" i="28"/>
  <c r="F12" i="28"/>
  <c r="F10" i="28"/>
  <c r="D10" i="28"/>
  <c r="F9" i="28"/>
  <c r="F8" i="28"/>
  <c r="F44" i="28" l="1"/>
  <c r="F49" i="28" s="1"/>
  <c r="D49" i="28"/>
  <c r="F20" i="28"/>
  <c r="F42" i="27"/>
  <c r="F14" i="27"/>
  <c r="D47" i="27"/>
  <c r="F46" i="27"/>
  <c r="F47" i="27" s="1"/>
  <c r="D44" i="27"/>
  <c r="F43" i="27"/>
  <c r="F41" i="27"/>
  <c r="F40" i="27"/>
  <c r="D38" i="27"/>
  <c r="F37" i="27"/>
  <c r="F38" i="27" s="1"/>
  <c r="D35" i="27"/>
  <c r="F34" i="27"/>
  <c r="F33" i="27"/>
  <c r="F32" i="27"/>
  <c r="F31" i="27"/>
  <c r="F30" i="27"/>
  <c r="F29" i="27"/>
  <c r="F28" i="27"/>
  <c r="F27" i="27"/>
  <c r="F26" i="27"/>
  <c r="D24" i="27"/>
  <c r="F23" i="27"/>
  <c r="F22" i="27"/>
  <c r="D20" i="27"/>
  <c r="F19" i="27"/>
  <c r="F18" i="27"/>
  <c r="F17" i="27"/>
  <c r="F16" i="27"/>
  <c r="F15" i="27"/>
  <c r="F13" i="27"/>
  <c r="F12" i="27"/>
  <c r="D10" i="27"/>
  <c r="F9" i="27"/>
  <c r="F8" i="27"/>
  <c r="F10" i="27" l="1"/>
  <c r="F35" i="27"/>
  <c r="F24" i="27"/>
  <c r="F44" i="27"/>
  <c r="F20" i="27"/>
  <c r="D49" i="27"/>
  <c r="D45" i="26"/>
  <c r="F44" i="26"/>
  <c r="F43" i="26"/>
  <c r="F45" i="26" s="1"/>
  <c r="F42" i="26"/>
  <c r="D40" i="26"/>
  <c r="F39" i="26"/>
  <c r="F38" i="26"/>
  <c r="F40" i="26" s="1"/>
  <c r="D36" i="26"/>
  <c r="F35" i="26"/>
  <c r="F36" i="26" s="1"/>
  <c r="D33" i="26"/>
  <c r="F32" i="26"/>
  <c r="F31" i="26"/>
  <c r="F33" i="26" s="1"/>
  <c r="F29" i="26"/>
  <c r="D29" i="26"/>
  <c r="F28" i="26"/>
  <c r="F27" i="26"/>
  <c r="D25" i="26"/>
  <c r="F24" i="26"/>
  <c r="F23" i="26"/>
  <c r="F22" i="26"/>
  <c r="F25" i="26" s="1"/>
  <c r="F21" i="26"/>
  <c r="D19" i="26"/>
  <c r="F18" i="26"/>
  <c r="F17" i="26"/>
  <c r="F16" i="26"/>
  <c r="F19" i="26" s="1"/>
  <c r="F14" i="26"/>
  <c r="D14" i="26"/>
  <c r="F13" i="26"/>
  <c r="F12" i="26"/>
  <c r="D10" i="26"/>
  <c r="F9" i="26"/>
  <c r="F8" i="26"/>
  <c r="F10" i="26" s="1"/>
  <c r="D49" i="25"/>
  <c r="F48" i="25"/>
  <c r="F47" i="25"/>
  <c r="F49" i="25" s="1"/>
  <c r="D45" i="25"/>
  <c r="F44" i="25"/>
  <c r="F43" i="25"/>
  <c r="F42" i="25"/>
  <c r="F45" i="25" s="1"/>
  <c r="D40" i="25"/>
  <c r="F39" i="25"/>
  <c r="F38" i="25"/>
  <c r="F40" i="25" s="1"/>
  <c r="D36" i="25"/>
  <c r="F35" i="25"/>
  <c r="F34" i="25"/>
  <c r="F33" i="25"/>
  <c r="F32" i="25"/>
  <c r="F31" i="25"/>
  <c r="F30" i="25"/>
  <c r="F29" i="25"/>
  <c r="F28" i="25"/>
  <c r="F27" i="25"/>
  <c r="D25" i="25"/>
  <c r="F24" i="25"/>
  <c r="F23" i="25"/>
  <c r="F22" i="25"/>
  <c r="D20" i="25"/>
  <c r="F19" i="25"/>
  <c r="F18" i="25"/>
  <c r="F17" i="25"/>
  <c r="F16" i="25"/>
  <c r="F15" i="25"/>
  <c r="F14" i="25"/>
  <c r="F13" i="25"/>
  <c r="F12" i="25"/>
  <c r="F10" i="25"/>
  <c r="D10" i="25"/>
  <c r="F9" i="25"/>
  <c r="F8" i="25"/>
  <c r="F49" i="27" l="1"/>
  <c r="F25" i="25"/>
  <c r="D47" i="26"/>
  <c r="F47" i="26"/>
  <c r="F36" i="25"/>
  <c r="F20" i="25"/>
  <c r="F51" i="25" s="1"/>
  <c r="D51" i="25"/>
  <c r="F33" i="23"/>
  <c r="F45" i="24"/>
  <c r="D45" i="24"/>
  <c r="F42" i="24"/>
  <c r="F40" i="24"/>
  <c r="D40" i="24"/>
  <c r="F38" i="24"/>
  <c r="F44" i="24"/>
  <c r="F43" i="24"/>
  <c r="F39" i="24"/>
  <c r="D36" i="24"/>
  <c r="F35" i="24"/>
  <c r="F36" i="24" s="1"/>
  <c r="D33" i="24"/>
  <c r="F32" i="24"/>
  <c r="F31" i="24"/>
  <c r="F33" i="24" s="1"/>
  <c r="D29" i="24"/>
  <c r="F28" i="24"/>
  <c r="F27" i="24"/>
  <c r="D25" i="24"/>
  <c r="F24" i="24"/>
  <c r="F23" i="24"/>
  <c r="F25" i="24" s="1"/>
  <c r="F22" i="24"/>
  <c r="F21" i="24"/>
  <c r="D19" i="24"/>
  <c r="F18" i="24"/>
  <c r="F17" i="24"/>
  <c r="F16" i="24"/>
  <c r="F14" i="24"/>
  <c r="D14" i="24"/>
  <c r="F13" i="24"/>
  <c r="F12" i="24"/>
  <c r="D10" i="24"/>
  <c r="F9" i="24"/>
  <c r="F8" i="24"/>
  <c r="F10" i="24" s="1"/>
  <c r="F49" i="23"/>
  <c r="D49" i="23"/>
  <c r="F48" i="23"/>
  <c r="F47" i="23"/>
  <c r="D45" i="23"/>
  <c r="F44" i="23"/>
  <c r="F43" i="23"/>
  <c r="F42" i="23"/>
  <c r="F45" i="23" s="1"/>
  <c r="D40" i="23"/>
  <c r="F39" i="23"/>
  <c r="F38" i="23"/>
  <c r="F40" i="23" s="1"/>
  <c r="D36" i="23"/>
  <c r="F35" i="23"/>
  <c r="F34" i="23"/>
  <c r="F32" i="23"/>
  <c r="F31" i="23"/>
  <c r="F30" i="23"/>
  <c r="F29" i="23"/>
  <c r="F28" i="23"/>
  <c r="F27" i="23"/>
  <c r="D25" i="23"/>
  <c r="F24" i="23"/>
  <c r="F23" i="23"/>
  <c r="F22" i="23"/>
  <c r="D20" i="23"/>
  <c r="F19" i="23"/>
  <c r="F18" i="23"/>
  <c r="F17" i="23"/>
  <c r="F16" i="23"/>
  <c r="F15" i="23"/>
  <c r="F14" i="23"/>
  <c r="F13" i="23"/>
  <c r="F12" i="23"/>
  <c r="F10" i="23"/>
  <c r="D10" i="23"/>
  <c r="F9" i="23"/>
  <c r="F8" i="23"/>
  <c r="F36" i="23" l="1"/>
  <c r="F25" i="23"/>
  <c r="D51" i="23"/>
  <c r="F20" i="23"/>
  <c r="F29" i="24"/>
  <c r="F47" i="24" s="1"/>
  <c r="D47" i="24"/>
  <c r="F19" i="24"/>
  <c r="D39" i="22"/>
  <c r="D43" i="22"/>
  <c r="D45" i="22" s="1"/>
  <c r="D44" i="21"/>
  <c r="D50" i="21" s="1"/>
  <c r="D35" i="21"/>
  <c r="D20" i="21"/>
  <c r="F51" i="23" l="1"/>
  <c r="F43" i="22"/>
  <c r="F39" i="22"/>
  <c r="F36" i="22"/>
  <c r="F41" i="22"/>
  <c r="F42" i="21"/>
  <c r="F44" i="21" s="1"/>
  <c r="F14" i="21"/>
  <c r="F42" i="22"/>
  <c r="F38" i="22"/>
  <c r="D36" i="22"/>
  <c r="F35" i="22"/>
  <c r="D33" i="22"/>
  <c r="F32" i="22"/>
  <c r="F31" i="22"/>
  <c r="F33" i="22" s="1"/>
  <c r="D29" i="22"/>
  <c r="F28" i="22"/>
  <c r="F27" i="22"/>
  <c r="D25" i="22"/>
  <c r="F24" i="22"/>
  <c r="F23" i="22"/>
  <c r="F22" i="22"/>
  <c r="F21" i="22"/>
  <c r="D19" i="22"/>
  <c r="F18" i="22"/>
  <c r="F17" i="22"/>
  <c r="F16" i="22"/>
  <c r="F19" i="22" s="1"/>
  <c r="F14" i="22"/>
  <c r="D14" i="22"/>
  <c r="F13" i="22"/>
  <c r="F12" i="22"/>
  <c r="D10" i="22"/>
  <c r="F9" i="22"/>
  <c r="F8" i="22"/>
  <c r="F10" i="22" s="1"/>
  <c r="D48" i="21"/>
  <c r="F47" i="21"/>
  <c r="F46" i="21"/>
  <c r="F48" i="21" s="1"/>
  <c r="F43" i="21"/>
  <c r="F41" i="21"/>
  <c r="D39" i="21"/>
  <c r="F38" i="21"/>
  <c r="F37" i="21"/>
  <c r="F39" i="21" s="1"/>
  <c r="F34" i="21"/>
  <c r="F33" i="21"/>
  <c r="F32" i="21"/>
  <c r="F31" i="21"/>
  <c r="F30" i="21"/>
  <c r="F29" i="21"/>
  <c r="F28" i="21"/>
  <c r="F27" i="21"/>
  <c r="F35" i="21" s="1"/>
  <c r="D25" i="21"/>
  <c r="F24" i="21"/>
  <c r="F23" i="21"/>
  <c r="F22" i="21"/>
  <c r="F25" i="21" s="1"/>
  <c r="F19" i="21"/>
  <c r="F18" i="21"/>
  <c r="F17" i="21"/>
  <c r="F16" i="21"/>
  <c r="F15" i="21"/>
  <c r="F13" i="21"/>
  <c r="F12" i="21"/>
  <c r="D10" i="21"/>
  <c r="F9" i="21"/>
  <c r="F8" i="21"/>
  <c r="F10" i="21" s="1"/>
  <c r="F45" i="22" l="1"/>
  <c r="F29" i="22"/>
  <c r="F25" i="22"/>
  <c r="F20" i="21"/>
  <c r="F50" i="21" s="1"/>
  <c r="F46" i="20"/>
  <c r="D46" i="20"/>
  <c r="F45" i="20"/>
  <c r="F44" i="20"/>
  <c r="D42" i="20"/>
  <c r="F41" i="20"/>
  <c r="F40" i="20"/>
  <c r="F42" i="20" s="1"/>
  <c r="F38" i="20"/>
  <c r="D38" i="20"/>
  <c r="F37" i="20"/>
  <c r="F36" i="20"/>
  <c r="D34" i="20"/>
  <c r="F33" i="20"/>
  <c r="F32" i="20"/>
  <c r="F31" i="20"/>
  <c r="F30" i="20"/>
  <c r="F29" i="20"/>
  <c r="F28" i="20"/>
  <c r="F27" i="20"/>
  <c r="F26" i="20"/>
  <c r="F34" i="20" s="1"/>
  <c r="D24" i="20"/>
  <c r="F23" i="20"/>
  <c r="F22" i="20"/>
  <c r="F21" i="20"/>
  <c r="D19" i="20"/>
  <c r="F18" i="20"/>
  <c r="F17" i="20"/>
  <c r="F16" i="20"/>
  <c r="F15" i="20"/>
  <c r="F14" i="20"/>
  <c r="F13" i="20"/>
  <c r="F12" i="20"/>
  <c r="D10" i="20"/>
  <c r="F9" i="20"/>
  <c r="F8" i="20"/>
  <c r="F10" i="20" s="1"/>
  <c r="F24" i="20" l="1"/>
  <c r="F48" i="20" s="1"/>
  <c r="F19" i="20"/>
  <c r="D48" i="20"/>
  <c r="F19" i="17"/>
  <c r="D19" i="17"/>
  <c r="F12" i="17" l="1"/>
  <c r="F23" i="19" l="1"/>
  <c r="F41" i="19"/>
  <c r="D39" i="19"/>
  <c r="D42" i="19" s="1"/>
  <c r="F38" i="19"/>
  <c r="D36" i="19"/>
  <c r="F35" i="19"/>
  <c r="D33" i="19"/>
  <c r="F32" i="19"/>
  <c r="F31" i="19"/>
  <c r="F33" i="19" s="1"/>
  <c r="F36" i="19" s="1"/>
  <c r="F39" i="19" s="1"/>
  <c r="D29" i="19"/>
  <c r="F28" i="19"/>
  <c r="F29" i="19" s="1"/>
  <c r="F27" i="19"/>
  <c r="D25" i="19"/>
  <c r="F24" i="19"/>
  <c r="F22" i="19"/>
  <c r="F21" i="19"/>
  <c r="D19" i="19"/>
  <c r="F18" i="19"/>
  <c r="F17" i="19"/>
  <c r="F16" i="19"/>
  <c r="D14" i="19"/>
  <c r="F13" i="19"/>
  <c r="F14" i="19" s="1"/>
  <c r="F12" i="19"/>
  <c r="D10" i="19"/>
  <c r="F9" i="19"/>
  <c r="F8" i="19"/>
  <c r="F10" i="19" s="1"/>
  <c r="F25" i="19" l="1"/>
  <c r="F44" i="19" s="1"/>
  <c r="F19" i="19"/>
  <c r="D44" i="19"/>
  <c r="F42" i="19"/>
  <c r="F40" i="18"/>
  <c r="D38" i="18"/>
  <c r="D41" i="18" s="1"/>
  <c r="F37" i="18"/>
  <c r="D35" i="18"/>
  <c r="F34" i="18"/>
  <c r="D32" i="18"/>
  <c r="F31" i="18"/>
  <c r="F30" i="18"/>
  <c r="F32" i="18" s="1"/>
  <c r="F35" i="18" s="1"/>
  <c r="F38" i="18" s="1"/>
  <c r="D28" i="18"/>
  <c r="F27" i="18"/>
  <c r="F28" i="18" s="1"/>
  <c r="F26" i="18"/>
  <c r="D24" i="18"/>
  <c r="F23" i="18"/>
  <c r="F22" i="18"/>
  <c r="F21" i="18"/>
  <c r="F24" i="18" s="1"/>
  <c r="D19" i="18"/>
  <c r="F18" i="18"/>
  <c r="F17" i="18"/>
  <c r="F16" i="18"/>
  <c r="D14" i="18"/>
  <c r="F13" i="18"/>
  <c r="F14" i="18" s="1"/>
  <c r="F12" i="18"/>
  <c r="D10" i="18"/>
  <c r="F9" i="18"/>
  <c r="F8" i="18"/>
  <c r="F10" i="18" s="1"/>
  <c r="D46" i="17"/>
  <c r="F45" i="17"/>
  <c r="F44" i="17"/>
  <c r="F46" i="17" s="1"/>
  <c r="D42" i="17"/>
  <c r="F41" i="17"/>
  <c r="F40" i="17"/>
  <c r="F42" i="17" s="1"/>
  <c r="D38" i="17"/>
  <c r="F37" i="17"/>
  <c r="F36" i="17"/>
  <c r="F38" i="17" s="1"/>
  <c r="D34" i="17"/>
  <c r="F33" i="17"/>
  <c r="F32" i="17"/>
  <c r="F31" i="17"/>
  <c r="F30" i="17"/>
  <c r="F29" i="17"/>
  <c r="F28" i="17"/>
  <c r="F27" i="17"/>
  <c r="F26" i="17"/>
  <c r="D24" i="17"/>
  <c r="F23" i="17"/>
  <c r="F22" i="17"/>
  <c r="F21" i="17"/>
  <c r="F24" i="17" s="1"/>
  <c r="F18" i="17"/>
  <c r="F17" i="17"/>
  <c r="F16" i="17"/>
  <c r="F15" i="17"/>
  <c r="F14" i="17"/>
  <c r="F13" i="17"/>
  <c r="D10" i="17"/>
  <c r="F9" i="17"/>
  <c r="F8" i="17"/>
  <c r="F10" i="17" s="1"/>
  <c r="F19" i="18" l="1"/>
  <c r="F43" i="18" s="1"/>
  <c r="D43" i="18"/>
  <c r="F41" i="18"/>
  <c r="F34" i="17"/>
  <c r="F48" i="17"/>
  <c r="D48" i="17"/>
  <c r="F22" i="16"/>
  <c r="F24" i="16" s="1"/>
  <c r="F31" i="15"/>
  <c r="F29" i="15"/>
  <c r="F18" i="15"/>
  <c r="D18" i="15"/>
  <c r="F12" i="15"/>
  <c r="F40" i="16"/>
  <c r="F37" i="16"/>
  <c r="D35" i="16"/>
  <c r="D38" i="16" s="1"/>
  <c r="D41" i="16" s="1"/>
  <c r="F34" i="16"/>
  <c r="F32" i="16"/>
  <c r="F35" i="16" s="1"/>
  <c r="D32" i="16"/>
  <c r="F31" i="16"/>
  <c r="F30" i="16"/>
  <c r="D28" i="16"/>
  <c r="F27" i="16"/>
  <c r="F26" i="16"/>
  <c r="D24" i="16"/>
  <c r="F23" i="16"/>
  <c r="F21" i="16"/>
  <c r="D19" i="16"/>
  <c r="F18" i="16"/>
  <c r="F17" i="16"/>
  <c r="F16" i="16"/>
  <c r="F19" i="16" s="1"/>
  <c r="F14" i="16"/>
  <c r="D14" i="16"/>
  <c r="F13" i="16"/>
  <c r="F12" i="16"/>
  <c r="D10" i="16"/>
  <c r="F9" i="16"/>
  <c r="F8" i="16"/>
  <c r="F10" i="16" s="1"/>
  <c r="F46" i="15"/>
  <c r="D46" i="15"/>
  <c r="F45" i="15"/>
  <c r="F44" i="15"/>
  <c r="D42" i="15"/>
  <c r="F41" i="15"/>
  <c r="F40" i="15"/>
  <c r="F42" i="15" s="1"/>
  <c r="F38" i="15"/>
  <c r="D38" i="15"/>
  <c r="F37" i="15"/>
  <c r="F36" i="15"/>
  <c r="D34" i="15"/>
  <c r="F33" i="15"/>
  <c r="F32" i="15"/>
  <c r="F30" i="15"/>
  <c r="F28" i="15"/>
  <c r="F27" i="15"/>
  <c r="F26" i="15"/>
  <c r="D24" i="15"/>
  <c r="F23" i="15"/>
  <c r="F22" i="15"/>
  <c r="F21" i="15"/>
  <c r="F20" i="15"/>
  <c r="F17" i="15"/>
  <c r="F16" i="15"/>
  <c r="F15" i="15"/>
  <c r="F14" i="15"/>
  <c r="F13" i="15"/>
  <c r="F10" i="15"/>
  <c r="D10" i="15"/>
  <c r="F9" i="15"/>
  <c r="F8" i="15"/>
  <c r="F28" i="16" l="1"/>
  <c r="F34" i="15"/>
  <c r="D48" i="15"/>
  <c r="F24" i="15"/>
  <c r="F38" i="16"/>
  <c r="F41" i="16" s="1"/>
  <c r="F43" i="16"/>
  <c r="D43" i="16"/>
  <c r="F31" i="13"/>
  <c r="D31" i="13"/>
  <c r="F25" i="13"/>
  <c r="F39" i="14"/>
  <c r="F36" i="14"/>
  <c r="D34" i="14"/>
  <c r="D37" i="14" s="1"/>
  <c r="D40" i="14" s="1"/>
  <c r="F33" i="14"/>
  <c r="F37" i="14" s="1"/>
  <c r="F40" i="14" s="1"/>
  <c r="D31" i="14"/>
  <c r="F30" i="14"/>
  <c r="F29" i="14"/>
  <c r="F31" i="14" s="1"/>
  <c r="F34" i="14" s="1"/>
  <c r="D27" i="14"/>
  <c r="F26" i="14"/>
  <c r="F25" i="14"/>
  <c r="F27" i="14" s="1"/>
  <c r="D23" i="14"/>
  <c r="F22" i="14"/>
  <c r="F21" i="14"/>
  <c r="F23" i="14" s="1"/>
  <c r="D19" i="14"/>
  <c r="F18" i="14"/>
  <c r="F17" i="14"/>
  <c r="F19" i="14" s="1"/>
  <c r="F16" i="14"/>
  <c r="D14" i="14"/>
  <c r="F13" i="14"/>
  <c r="F12" i="14"/>
  <c r="F14" i="14" s="1"/>
  <c r="D10" i="14"/>
  <c r="F9" i="14"/>
  <c r="F10" i="14" s="1"/>
  <c r="F8" i="14"/>
  <c r="D43" i="13"/>
  <c r="F42" i="13"/>
  <c r="F41" i="13"/>
  <c r="F43" i="13" s="1"/>
  <c r="D39" i="13"/>
  <c r="F38" i="13"/>
  <c r="F37" i="13"/>
  <c r="F39" i="13" s="1"/>
  <c r="D35" i="13"/>
  <c r="F34" i="13"/>
  <c r="F33" i="13"/>
  <c r="F35" i="13" s="1"/>
  <c r="F30" i="13"/>
  <c r="F29" i="13"/>
  <c r="F28" i="13"/>
  <c r="F27" i="13"/>
  <c r="F26" i="13"/>
  <c r="D23" i="13"/>
  <c r="F22" i="13"/>
  <c r="F21" i="13"/>
  <c r="F20" i="13"/>
  <c r="F19" i="13"/>
  <c r="D17" i="13"/>
  <c r="F16" i="13"/>
  <c r="F15" i="13"/>
  <c r="F14" i="13"/>
  <c r="F13" i="13"/>
  <c r="F12" i="13"/>
  <c r="D10" i="13"/>
  <c r="F9" i="13"/>
  <c r="F8" i="13"/>
  <c r="F10" i="13" s="1"/>
  <c r="F48" i="15" l="1"/>
  <c r="F23" i="13"/>
  <c r="F45" i="13" s="1"/>
  <c r="F17" i="13"/>
  <c r="D45" i="13"/>
  <c r="F42" i="14"/>
  <c r="D42" i="14"/>
  <c r="F44" i="11"/>
  <c r="D44" i="11"/>
  <c r="D34" i="12" l="1"/>
  <c r="D37" i="12" s="1"/>
  <c r="F23" i="11"/>
  <c r="D42" i="11"/>
  <c r="F41" i="11"/>
  <c r="F40" i="11"/>
  <c r="F42" i="11" s="1"/>
  <c r="F15" i="11"/>
  <c r="F39" i="12"/>
  <c r="F36" i="12"/>
  <c r="F40" i="12" s="1"/>
  <c r="F33" i="12"/>
  <c r="D31" i="12"/>
  <c r="F30" i="12"/>
  <c r="F29" i="12"/>
  <c r="F31" i="12" s="1"/>
  <c r="F34" i="12" s="1"/>
  <c r="F37" i="12" s="1"/>
  <c r="D27" i="12"/>
  <c r="F26" i="12"/>
  <c r="F27" i="12" s="1"/>
  <c r="F25" i="12"/>
  <c r="D23" i="12"/>
  <c r="F22" i="12"/>
  <c r="F21" i="12"/>
  <c r="F23" i="12" s="1"/>
  <c r="D19" i="12"/>
  <c r="F18" i="12"/>
  <c r="F17" i="12"/>
  <c r="F16" i="12"/>
  <c r="D14" i="12"/>
  <c r="F13" i="12"/>
  <c r="F12" i="12"/>
  <c r="F14" i="12" s="1"/>
  <c r="F10" i="12"/>
  <c r="D10" i="12"/>
  <c r="F9" i="12"/>
  <c r="F8" i="12"/>
  <c r="D38" i="11"/>
  <c r="F37" i="11"/>
  <c r="F36" i="11"/>
  <c r="D34" i="11"/>
  <c r="F33" i="11"/>
  <c r="F32" i="11"/>
  <c r="F34" i="11" s="1"/>
  <c r="D30" i="11"/>
  <c r="F29" i="11"/>
  <c r="F28" i="11"/>
  <c r="F27" i="11"/>
  <c r="F26" i="11"/>
  <c r="F25" i="11"/>
  <c r="D23" i="11"/>
  <c r="F22" i="11"/>
  <c r="F21" i="11"/>
  <c r="F20" i="11"/>
  <c r="F19" i="11"/>
  <c r="D17" i="11"/>
  <c r="F16" i="11"/>
  <c r="F14" i="11"/>
  <c r="F13" i="11"/>
  <c r="F17" i="11" s="1"/>
  <c r="F12" i="11"/>
  <c r="D10" i="11"/>
  <c r="F9" i="11"/>
  <c r="F8" i="11"/>
  <c r="F10" i="11" s="1"/>
  <c r="D40" i="12" l="1"/>
  <c r="D42" i="12"/>
  <c r="F19" i="12"/>
  <c r="F42" i="12" s="1"/>
  <c r="F38" i="11"/>
  <c r="F30" i="11"/>
  <c r="F39" i="10"/>
  <c r="F36" i="10"/>
  <c r="D34" i="10"/>
  <c r="D37" i="10" s="1"/>
  <c r="D40" i="10" s="1"/>
  <c r="F33" i="10"/>
  <c r="D31" i="10"/>
  <c r="F30" i="10"/>
  <c r="F29" i="10"/>
  <c r="F31" i="10" s="1"/>
  <c r="F34" i="10" s="1"/>
  <c r="D27" i="10"/>
  <c r="F26" i="10"/>
  <c r="F25" i="10"/>
  <c r="D23" i="10"/>
  <c r="F22" i="10"/>
  <c r="F21" i="10"/>
  <c r="F23" i="10" s="1"/>
  <c r="D19" i="10"/>
  <c r="F18" i="10"/>
  <c r="F17" i="10"/>
  <c r="F16" i="10"/>
  <c r="D14" i="10"/>
  <c r="F13" i="10"/>
  <c r="F12" i="10"/>
  <c r="F14" i="10" s="1"/>
  <c r="D10" i="10"/>
  <c r="F9" i="10"/>
  <c r="F10" i="10" s="1"/>
  <c r="F8" i="10"/>
  <c r="D22" i="9"/>
  <c r="D29" i="9"/>
  <c r="F29" i="9"/>
  <c r="F24" i="9"/>
  <c r="F22" i="9"/>
  <c r="F18" i="9"/>
  <c r="D37" i="9"/>
  <c r="F36" i="9"/>
  <c r="F35" i="9"/>
  <c r="F37" i="9" s="1"/>
  <c r="D33" i="9"/>
  <c r="F32" i="9"/>
  <c r="F31" i="9"/>
  <c r="F33" i="9" s="1"/>
  <c r="F28" i="9"/>
  <c r="F27" i="9"/>
  <c r="F26" i="9"/>
  <c r="F25" i="9"/>
  <c r="F21" i="9"/>
  <c r="F20" i="9"/>
  <c r="F19" i="9"/>
  <c r="D16" i="9"/>
  <c r="F15" i="9"/>
  <c r="F14" i="9"/>
  <c r="F13" i="9"/>
  <c r="F12" i="9"/>
  <c r="D10" i="9"/>
  <c r="F9" i="9"/>
  <c r="F8" i="9"/>
  <c r="F10" i="9" s="1"/>
  <c r="F27" i="10" l="1"/>
  <c r="F42" i="10" s="1"/>
  <c r="D42" i="10"/>
  <c r="F19" i="10"/>
  <c r="F37" i="10"/>
  <c r="F40" i="10" s="1"/>
  <c r="F39" i="9"/>
  <c r="F16" i="9"/>
  <c r="D39" i="9"/>
  <c r="F39" i="8"/>
  <c r="F36" i="8"/>
  <c r="D34" i="8"/>
  <c r="D37" i="8" s="1"/>
  <c r="D40" i="8" s="1"/>
  <c r="F33" i="8"/>
  <c r="D31" i="8"/>
  <c r="F30" i="8"/>
  <c r="F29" i="8"/>
  <c r="F31" i="8" s="1"/>
  <c r="F34" i="8" s="1"/>
  <c r="D27" i="8"/>
  <c r="F26" i="8"/>
  <c r="F25" i="8"/>
  <c r="F27" i="8" s="1"/>
  <c r="D23" i="8"/>
  <c r="F22" i="8"/>
  <c r="F21" i="8"/>
  <c r="F23" i="8" s="1"/>
  <c r="D19" i="8"/>
  <c r="F18" i="8"/>
  <c r="F17" i="8"/>
  <c r="F16" i="8"/>
  <c r="D14" i="8"/>
  <c r="F13" i="8"/>
  <c r="F12" i="8"/>
  <c r="D10" i="8"/>
  <c r="F9" i="8"/>
  <c r="F10" i="8" s="1"/>
  <c r="F8" i="8"/>
  <c r="D21" i="7"/>
  <c r="F18" i="7"/>
  <c r="F21" i="7" s="1"/>
  <c r="D35" i="7"/>
  <c r="F34" i="7"/>
  <c r="F33" i="7"/>
  <c r="D31" i="7"/>
  <c r="F30" i="7"/>
  <c r="F29" i="7"/>
  <c r="F31" i="7" s="1"/>
  <c r="D27" i="7"/>
  <c r="F26" i="7"/>
  <c r="F25" i="7"/>
  <c r="F24" i="7"/>
  <c r="F27" i="7" s="1"/>
  <c r="F23" i="7"/>
  <c r="F20" i="7"/>
  <c r="F19" i="7"/>
  <c r="D16" i="7"/>
  <c r="F15" i="7"/>
  <c r="F14" i="7"/>
  <c r="F13" i="7"/>
  <c r="F12" i="7"/>
  <c r="D10" i="7"/>
  <c r="D37" i="7" s="1"/>
  <c r="F9" i="7"/>
  <c r="F8" i="7"/>
  <c r="F10" i="7" s="1"/>
  <c r="F14" i="8" l="1"/>
  <c r="F19" i="8"/>
  <c r="F35" i="7"/>
  <c r="D42" i="8"/>
  <c r="F42" i="8"/>
  <c r="F37" i="8"/>
  <c r="F40" i="8" s="1"/>
  <c r="F16" i="7"/>
  <c r="F37" i="7" s="1"/>
  <c r="F39" i="6" l="1"/>
  <c r="D19" i="6" l="1"/>
  <c r="D37" i="6" l="1"/>
  <c r="D40" i="6" s="1"/>
  <c r="F36" i="6"/>
  <c r="F33" i="6"/>
  <c r="F16" i="6"/>
  <c r="D31" i="6"/>
  <c r="D34" i="6" s="1"/>
  <c r="F30" i="6"/>
  <c r="F29" i="6"/>
  <c r="F31" i="6" s="1"/>
  <c r="D27" i="6"/>
  <c r="F26" i="6"/>
  <c r="F25" i="6"/>
  <c r="D23" i="6"/>
  <c r="F22" i="6"/>
  <c r="F21" i="6"/>
  <c r="F18" i="6"/>
  <c r="F17" i="6"/>
  <c r="D14" i="6"/>
  <c r="F13" i="6"/>
  <c r="F12" i="6"/>
  <c r="D10" i="6"/>
  <c r="F9" i="6"/>
  <c r="F8" i="6"/>
  <c r="F10" i="6" s="1"/>
  <c r="F34" i="6" l="1"/>
  <c r="F37" i="6" s="1"/>
  <c r="F40" i="6" s="1"/>
  <c r="F19" i="6"/>
  <c r="D42" i="6"/>
  <c r="F27" i="6"/>
  <c r="F23" i="6"/>
  <c r="F14" i="6"/>
  <c r="D34" i="5"/>
  <c r="F33" i="5"/>
  <c r="F32" i="5"/>
  <c r="F34" i="5" s="1"/>
  <c r="D30" i="5"/>
  <c r="F29" i="5"/>
  <c r="F28" i="5"/>
  <c r="F30" i="5" s="1"/>
  <c r="D26" i="5"/>
  <c r="F25" i="5"/>
  <c r="F24" i="5"/>
  <c r="F23" i="5"/>
  <c r="F22" i="5"/>
  <c r="D20" i="5"/>
  <c r="F19" i="5"/>
  <c r="F18" i="5"/>
  <c r="D16" i="5"/>
  <c r="F15" i="5"/>
  <c r="F14" i="5"/>
  <c r="F13" i="5"/>
  <c r="F12" i="5"/>
  <c r="D10" i="5"/>
  <c r="F9" i="5"/>
  <c r="F8" i="5"/>
  <c r="F10" i="5" s="1"/>
  <c r="F42" i="6" l="1"/>
  <c r="F26" i="5"/>
  <c r="F20" i="5"/>
  <c r="F16" i="5"/>
  <c r="D36" i="5"/>
  <c r="F24" i="4"/>
  <c r="D34" i="4"/>
  <c r="F33" i="4"/>
  <c r="F32" i="4"/>
  <c r="D30" i="4"/>
  <c r="F29" i="4"/>
  <c r="F28" i="4"/>
  <c r="F30" i="4" s="1"/>
  <c r="D26" i="4"/>
  <c r="F25" i="4"/>
  <c r="F23" i="4"/>
  <c r="F22" i="4"/>
  <c r="D20" i="4"/>
  <c r="F19" i="4"/>
  <c r="F18" i="4"/>
  <c r="F20" i="4" s="1"/>
  <c r="D16" i="4"/>
  <c r="F15" i="4"/>
  <c r="F14" i="4"/>
  <c r="F13" i="4"/>
  <c r="F12" i="4"/>
  <c r="D10" i="4"/>
  <c r="F9" i="4"/>
  <c r="F8" i="4"/>
  <c r="F10" i="4" s="1"/>
  <c r="F36" i="5" l="1"/>
  <c r="F34" i="4"/>
  <c r="F26" i="4"/>
  <c r="F16" i="4"/>
  <c r="D36" i="4"/>
  <c r="D25" i="3"/>
  <c r="D16" i="3"/>
  <c r="F22" i="3"/>
  <c r="F25" i="3" s="1"/>
  <c r="F23" i="3"/>
  <c r="D33" i="3"/>
  <c r="F32" i="3"/>
  <c r="F31" i="3"/>
  <c r="F33" i="3" s="1"/>
  <c r="D29" i="3"/>
  <c r="F28" i="3"/>
  <c r="F27" i="3"/>
  <c r="F29" i="3" s="1"/>
  <c r="F24" i="3"/>
  <c r="D20" i="3"/>
  <c r="F19" i="3"/>
  <c r="F18" i="3"/>
  <c r="F20" i="3" s="1"/>
  <c r="F15" i="3"/>
  <c r="F14" i="3"/>
  <c r="F13" i="3"/>
  <c r="F12" i="3"/>
  <c r="D10" i="3"/>
  <c r="F9" i="3"/>
  <c r="F8" i="3"/>
  <c r="F10" i="3" s="1"/>
  <c r="F36" i="4" l="1"/>
  <c r="D35" i="3"/>
  <c r="F16" i="3"/>
  <c r="F35" i="3"/>
  <c r="D17" i="2"/>
  <c r="D34" i="2"/>
  <c r="F13" i="2"/>
  <c r="F16" i="2"/>
  <c r="F15" i="2"/>
  <c r="F12" i="2"/>
  <c r="D32" i="2"/>
  <c r="F31" i="2"/>
  <c r="F30" i="2"/>
  <c r="F32" i="2" s="1"/>
  <c r="D28" i="2"/>
  <c r="F27" i="2"/>
  <c r="F26" i="2"/>
  <c r="D24" i="2"/>
  <c r="F23" i="2"/>
  <c r="F24" i="2" s="1"/>
  <c r="D21" i="2"/>
  <c r="F20" i="2"/>
  <c r="F19" i="2"/>
  <c r="F21" i="2" s="1"/>
  <c r="F14" i="2"/>
  <c r="F17" i="2" s="1"/>
  <c r="D10" i="2"/>
  <c r="F9" i="2"/>
  <c r="F8" i="2"/>
  <c r="F10" i="2" l="1"/>
  <c r="F28" i="2"/>
  <c r="F21" i="1"/>
  <c r="F34" i="2" l="1"/>
  <c r="D31" i="1"/>
  <c r="F30" i="1"/>
  <c r="F29" i="1"/>
  <c r="F31" i="1" s="1"/>
  <c r="D27" i="1"/>
  <c r="F26" i="1"/>
  <c r="F25" i="1"/>
  <c r="F27" i="1" s="1"/>
  <c r="D23" i="1"/>
  <c r="F22" i="1"/>
  <c r="F20" i="1"/>
  <c r="F23" i="1" s="1"/>
  <c r="F16" i="1"/>
  <c r="F17" i="1"/>
  <c r="D18" i="1"/>
  <c r="D14" i="1"/>
  <c r="F13" i="1"/>
  <c r="F12" i="1"/>
  <c r="F14" i="1" s="1"/>
  <c r="F9" i="1"/>
  <c r="F8" i="1"/>
  <c r="F10" i="1" s="1"/>
  <c r="D10" i="1"/>
  <c r="F18" i="1" l="1"/>
  <c r="F33" i="1" s="1"/>
  <c r="D33" i="1"/>
  <c r="D64" i="73"/>
  <c r="D72" i="73" s="1"/>
  <c r="F53" i="97" l="1"/>
  <c r="D53" i="97"/>
</calcChain>
</file>

<file path=xl/sharedStrings.xml><?xml version="1.0" encoding="utf-8"?>
<sst xmlns="http://schemas.openxmlformats.org/spreadsheetml/2006/main" count="7213" uniqueCount="144">
  <si>
    <t>Projekt: ASTRA F3, EP Rheinfelden-Frick, Erhaltungskonzept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</si>
  <si>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</si>
  <si>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</si>
  <si>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</si>
  <si>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</si>
  <si>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</si>
  <si>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</si>
  <si>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</si>
  <si>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</si>
  <si>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</si>
  <si>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</si>
  <si>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</si>
  <si>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</si>
  <si>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</si>
  <si>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Aegerter &amp; Bosshardt AG</t>
  </si>
  <si>
    <t>Gesamtbelastung nach Mitarbeiter und Honorarklassen von 01.10.2018 bis 31.10.2018</t>
  </si>
  <si>
    <t>Schädler Beat</t>
  </si>
  <si>
    <t>Spieler Daniel</t>
  </si>
  <si>
    <t>Mendoza Maria</t>
  </si>
  <si>
    <t>Canetti Rosemarie</t>
  </si>
  <si>
    <t>Derezynski Françoise</t>
  </si>
  <si>
    <t>Weider Noëlle</t>
  </si>
  <si>
    <t xml:space="preserve"> --</t>
  </si>
  <si>
    <t>Gesamtbelastung nach Mitarbeiter und Honorarklassen von 01.11.2018 bis 30.11.2018</t>
  </si>
  <si>
    <t>Niedermeyer Friederike</t>
  </si>
  <si>
    <t>Suter Thomas</t>
  </si>
  <si>
    <t>Ruff Ute</t>
  </si>
  <si>
    <t>Tsoulfas Jessica</t>
  </si>
  <si>
    <t>Schär Cédric</t>
  </si>
  <si>
    <t>Gesamtbelastung nach Mitarbeiter und Honorarklassen von 01.12.2018 bis 31.12.2018</t>
  </si>
  <si>
    <t>Fischer Michel</t>
  </si>
  <si>
    <t>Lüthi Tobias</t>
  </si>
  <si>
    <t>Gesamtbelastung nach Mitarbeiter und Honorarklassen von 01.01.2019 bis 31.01.2019</t>
  </si>
  <si>
    <t>Schaub Anja</t>
  </si>
  <si>
    <t>Boschung Jan</t>
  </si>
  <si>
    <t>Gesamtbelastung nach Mitarbeiter und Honorarklassen von 01.02.2019 bis 28.02.2019</t>
  </si>
  <si>
    <t>Projekt: ASTRA F3, EP Rheinfelden-Frick, Digitalisierung</t>
  </si>
  <si>
    <t>Ortlieb Hans-Rudi</t>
  </si>
  <si>
    <t>Martin Dirk</t>
  </si>
  <si>
    <t>Barth Sandra</t>
  </si>
  <si>
    <t>G</t>
  </si>
  <si>
    <t>Christ Florian Michael</t>
  </si>
  <si>
    <t>G 3/4</t>
  </si>
  <si>
    <t>G 3//4</t>
  </si>
  <si>
    <t>G 1/2</t>
  </si>
  <si>
    <t>Gesamtbelastung nach Mitarbeiter und Honorarklassen von 01.03.2019 bis 31.03.2019</t>
  </si>
  <si>
    <t>Gesamtbelastung nach Mitarbeiter und Honorarklassen von 01.04.2019 bis 30.04.2019</t>
  </si>
  <si>
    <t>Beck Peter</t>
  </si>
  <si>
    <t>Beuret Agnès</t>
  </si>
  <si>
    <t>Meister Christine</t>
  </si>
  <si>
    <t>Büchler Kevin</t>
  </si>
  <si>
    <t>Eilers Brigitte</t>
  </si>
  <si>
    <t>Gesamtbelastung nach Mitarbeiter und Honorarklassen von 01.05.2019 bis 31.05.2019</t>
  </si>
  <si>
    <t>Christ Florian</t>
  </si>
  <si>
    <t>Beck Peter, Korrektur April</t>
  </si>
  <si>
    <t>Zenners Patrick</t>
  </si>
  <si>
    <t>Gesamtbelastung nach Mitarbeiter und Honorarklassen von 01.06.2019 bis 30.06.2019</t>
  </si>
  <si>
    <t>Hardmeyer Christian</t>
  </si>
  <si>
    <t>Gesamtbelastung nach Mitarbeiter und Honorarklassen von 01.07.2019 bis 31.07.2019</t>
  </si>
  <si>
    <t>Falzone Lorenzo</t>
  </si>
  <si>
    <t>Suter Sarah</t>
  </si>
  <si>
    <t>Enderlen Francis</t>
  </si>
  <si>
    <t>Gesamtbelastung nach Mitarbeiter und Honorarklassen von 01.08.2019 bis 31.08.2019</t>
  </si>
  <si>
    <t>Karabasoglu Emre</t>
  </si>
  <si>
    <t>Gesamtbelastung nach Mitarbeiter und Honorarklassen von 01.09.2019 bis 30.09.2019</t>
  </si>
  <si>
    <t>Gesamtbelastung nach Mitarbeiter und Honorarklassen von 01.10.2019 bis 31.10.2019</t>
  </si>
  <si>
    <t>Fuchs Christian</t>
  </si>
  <si>
    <t>Manz Selena</t>
  </si>
  <si>
    <t>Wagner Mika</t>
  </si>
  <si>
    <t>Tesan Laila</t>
  </si>
  <si>
    <t>Gesamtbelastung nach Mitarbeiter und Honorarklassen von 01.11.2019 bis 30.11.2019</t>
  </si>
  <si>
    <t>Davet Kilian</t>
  </si>
  <si>
    <t>Krenger Kyara</t>
  </si>
  <si>
    <t>Meier Lukas</t>
  </si>
  <si>
    <t>Gesamtbelastung nach Mitarbeiter und Honorarklassen von 01.12.2019 bis 31.12.2019</t>
  </si>
  <si>
    <t>Schmidlin Julian</t>
  </si>
  <si>
    <t>Gesamtbelastung nach Mitarbeiter und Honorarklassen von 01.01.2020 bis 31.01.2020</t>
  </si>
  <si>
    <t>Häner David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</si>
  <si>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</si>
  <si>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</si>
  <si>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</si>
  <si>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</si>
  <si>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Nef Regula</t>
  </si>
  <si>
    <t>Chroust Steffi</t>
  </si>
  <si>
    <t>Weber Fabian</t>
  </si>
  <si>
    <t>Boser Florian</t>
  </si>
  <si>
    <t>Sivasundaram Aschveni</t>
  </si>
  <si>
    <t>Gesamtbelastung nach Mitarbeiter und Honorarklassen von 01.06.2020 bis 30.06.2020</t>
  </si>
  <si>
    <t>Gesamtbelastung nach Mitarbeiter und Honorarklassen von 01.07.2020 bis 31.07.2020</t>
  </si>
  <si>
    <t>Brem Jakob</t>
  </si>
  <si>
    <t>Wieland Manuel</t>
  </si>
  <si>
    <t>Gesamtbelastung nach Mitarbeiter und Honorarklassen von 01.08.2020 bis 31.08.2020</t>
  </si>
  <si>
    <t>Projekt: ASTRA F3, EP Rheinfelden-Frick, Massnahmenkonzept</t>
  </si>
  <si>
    <t>Wyrsch Joël</t>
  </si>
  <si>
    <t>Weber Madeleine</t>
  </si>
  <si>
    <t>Projekt: ASTRA F3, EP Rheinfelden-Frick, Projektleitung (MK)</t>
  </si>
  <si>
    <t>Gesamtbelastung nach Mitarbeiter und Honorarklassen von 01.09.2020 bis 30.09.2020</t>
  </si>
  <si>
    <t>Delmas Marc</t>
  </si>
  <si>
    <t>Yelman Mahir</t>
  </si>
  <si>
    <t>Gesamtbelastung nach Mitarbeiter und Honorarklassen von 01.10.2020 bis 31.10.2020</t>
  </si>
  <si>
    <t>Schneider Martin</t>
  </si>
  <si>
    <t>Gesamtbelastung nach Mitarbeiter und Honorarklassen von 01.11.2020 bis 30.11.2020</t>
  </si>
  <si>
    <t>Schär Raphaël</t>
  </si>
  <si>
    <t>Projekt: ASTRA F3, EP Rheinfelden-Frick, AP SABA</t>
  </si>
  <si>
    <t>Name Vorname</t>
  </si>
  <si>
    <t>Gesamtbelastung nach Mitarbeiter und Honorarklassen von 01.12.2020 bis 31.12.2020</t>
  </si>
  <si>
    <t>Moser Tobias</t>
  </si>
  <si>
    <t>Schär Cedric</t>
  </si>
  <si>
    <t>Gesamtbelastung nach Mitarbeiter und Honorarklassen von 01.01.2021 bis 31.01.2021</t>
  </si>
  <si>
    <t>Gesamtbelastung nach Mitarbeiter und Honorarklassen von 01.02.2021 bis 28.02.2021</t>
  </si>
  <si>
    <t>Gesamtbelastung nach Mitarbeiter und Honorarklassen von 01.03.2021 bis 31.03.2021</t>
  </si>
  <si>
    <t>Honegger Mark</t>
  </si>
  <si>
    <t>Zimmermann Alec</t>
  </si>
  <si>
    <t>Gesamtbelastung nach Mitarbeiter und Honorarklassen von 01.04.2021 bis 30.04.2021</t>
  </si>
  <si>
    <t>Nicolosi Lucia</t>
  </si>
  <si>
    <t>Gesamtbelastung nach Mitarbeiter und Honorarklassen von 01.05.2021 bis 31.05.2021</t>
  </si>
  <si>
    <t>Bätscher Basil</t>
  </si>
  <si>
    <t>Chrysopoulos Viktorria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</si>
  <si>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</si>
  <si>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</si>
  <si>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</si>
  <si>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Gesamtbelastung nach Mitarbeiter und Honorarklassen von 01.09.2021 bis 30.09.2021</t>
  </si>
  <si>
    <t>Kern Etienne</t>
  </si>
  <si>
    <t>Projekt: ASTRA F3, EP Rheinfelden-Frick, GHGW</t>
  </si>
  <si>
    <t>Gesamtbelastung nach Mitarbeiter und Honorarklassen von 01.10.2021 bis 31.10.2021</t>
  </si>
  <si>
    <t>Iten Vanessa</t>
  </si>
  <si>
    <t>Di Maria Marcello</t>
  </si>
  <si>
    <t>Streiff Timon</t>
  </si>
  <si>
    <t>Gesamtbelastung nach Mitarbeiter und Honorarklassen von 01.11.2021 bis 30.11.2021</t>
  </si>
  <si>
    <t>Rizzo Arianna</t>
  </si>
  <si>
    <t>Gesamtbelastung nach Mitarbeiter und Honorarklassen von 01.12.2021 bis 31.12.2021</t>
  </si>
  <si>
    <t>Gesamtbelastung nach Mitarbeiter und Honorarklassen von 01.01.2022 bis 31.01.2022</t>
  </si>
  <si>
    <t>Meyer Ramona</t>
  </si>
  <si>
    <t>Gesamtbelastung nach Mitarbeiter und Honorarklassen von 01.02.2022 bis 28.02.2022</t>
  </si>
  <si>
    <t>Martin (Weider) Noëlle</t>
  </si>
  <si>
    <t>Wira Stephane</t>
  </si>
  <si>
    <t>Di Maura Miriam</t>
  </si>
  <si>
    <t>Gesamtbelastung nach Mitarbeiter und Honorarklassen von 01.03.2022 bis 31.03.2022</t>
  </si>
  <si>
    <t>Projekt: ASTRA F3, EP Rheinfelden-Frick, AP SABA inkl. SABA Mumpf</t>
  </si>
  <si>
    <t>Gesamtbelastung nach Mitarbeiter und Honorarklassen von 01.04.2022 bis 30.04.2022</t>
  </si>
  <si>
    <t>Breiter Michael</t>
  </si>
  <si>
    <t>Redlich Moritz</t>
  </si>
  <si>
    <t>Februar</t>
  </si>
  <si>
    <t>März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</si>
</sst>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calcChain" Target="calcChain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7" sqref="A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15</v>
      </c>
      <c r="B3" s="110"/>
      <c r="C3" s="110"/>
      <c r="D3" s="110"/>
      <c r="E3" s="110"/>
      <c r="F3" s="110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25</v>
      </c>
      <c r="E12" s="10">
        <v>122</v>
      </c>
      <c r="F12" s="14">
        <f>D12*E12</f>
        <v>3050</v>
      </c>
    </row>
    <row r="13" spans="1:6" x14ac:dyDescent="0.2">
      <c r="A13" t="s">
        <v>17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8</v>
      </c>
      <c r="C14" s="12" t="s">
        <v>7</v>
      </c>
      <c r="D14" s="12">
        <f>SUM(D12:D13)</f>
        <v>28.5</v>
      </c>
      <c r="E14" s="12"/>
      <c r="F14" s="15">
        <f>SUM(F12:F13)</f>
        <v>3477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18</v>
      </c>
      <c r="B16" s="11"/>
      <c r="C16" s="10" t="s">
        <v>9</v>
      </c>
      <c r="D16" s="10">
        <v>6.75</v>
      </c>
      <c r="E16" s="10">
        <v>95</v>
      </c>
      <c r="F16" s="14">
        <f>D16*E16</f>
        <v>641.25</v>
      </c>
    </row>
    <row r="17" spans="1:6" x14ac:dyDescent="0.2">
      <c r="A17" t="s">
        <v>22</v>
      </c>
      <c r="B17" s="11"/>
      <c r="C17" s="10" t="s">
        <v>9</v>
      </c>
      <c r="D17" s="10"/>
      <c r="E17" s="10">
        <v>95</v>
      </c>
      <c r="F17" s="14">
        <f>D17*E17</f>
        <v>0</v>
      </c>
    </row>
    <row r="18" spans="1:6" x14ac:dyDescent="0.2">
      <c r="B18" s="20" t="s">
        <v>8</v>
      </c>
      <c r="C18" s="12" t="s">
        <v>9</v>
      </c>
      <c r="D18" s="12">
        <f>SUM(D16:D17)</f>
        <v>6.75</v>
      </c>
      <c r="E18" s="12"/>
      <c r="F18" s="15">
        <f>SUM(F16:F17)</f>
        <v>641.25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19</v>
      </c>
      <c r="B20" s="11"/>
      <c r="C20" s="10" t="s">
        <v>10</v>
      </c>
      <c r="D20" s="10">
        <v>12.5</v>
      </c>
      <c r="E20" s="10">
        <v>86</v>
      </c>
      <c r="F20" s="14">
        <f>D20*E20</f>
        <v>1075</v>
      </c>
    </row>
    <row r="21" spans="1:6" x14ac:dyDescent="0.2">
      <c r="A21" t="s">
        <v>20</v>
      </c>
      <c r="B21" s="11"/>
      <c r="C21" s="10" t="s">
        <v>10</v>
      </c>
      <c r="D21" s="10">
        <v>2</v>
      </c>
      <c r="E21" s="10">
        <v>86</v>
      </c>
      <c r="F21" s="14">
        <f>D21*E21</f>
        <v>172</v>
      </c>
    </row>
    <row r="22" spans="1:6" x14ac:dyDescent="0.2">
      <c r="A22" t="s">
        <v>21</v>
      </c>
      <c r="B22" s="11"/>
      <c r="C22" s="10" t="s">
        <v>10</v>
      </c>
      <c r="D22" s="10">
        <v>2</v>
      </c>
      <c r="E22" s="10">
        <v>86</v>
      </c>
      <c r="F22" s="14">
        <f>D22*E22</f>
        <v>172</v>
      </c>
    </row>
    <row r="23" spans="1:6" x14ac:dyDescent="0.2">
      <c r="B23" s="20" t="s">
        <v>8</v>
      </c>
      <c r="C23" s="12" t="s">
        <v>10</v>
      </c>
      <c r="D23" s="12">
        <f>SUM(D20:D22)</f>
        <v>16.5</v>
      </c>
      <c r="E23" s="12"/>
      <c r="F23" s="15">
        <f>SUM(F20:F22)</f>
        <v>1419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22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13</v>
      </c>
      <c r="C33" s="2"/>
      <c r="D33" s="4">
        <f>SUM(D10+D14+D18+D23+D27+D31)</f>
        <v>51.75</v>
      </c>
      <c r="E33" s="2"/>
      <c r="F33" s="16">
        <f>SUM(F10+F14+F18+F23+F27+F31)</f>
        <v>5537.25</v>
      </c>
    </row>
  </sheetData>
  <mergeCells count="2">
    <mergeCell ref="A5:F5"/>
    <mergeCell ref="A3:F3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46</v>
      </c>
      <c r="B3" s="110"/>
      <c r="C3" s="110"/>
      <c r="D3" s="110"/>
      <c r="E3" s="110"/>
      <c r="F3" s="110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64.75</v>
      </c>
      <c r="E17" s="10">
        <v>95</v>
      </c>
      <c r="F17" s="14">
        <f>D17*E17</f>
        <v>6151.25</v>
      </c>
    </row>
    <row r="18" spans="1:6" x14ac:dyDescent="0.2">
      <c r="A18" t="s">
        <v>27</v>
      </c>
      <c r="B18" s="11"/>
      <c r="C18" s="10" t="s">
        <v>9</v>
      </c>
      <c r="D18" s="10">
        <v>18.75</v>
      </c>
      <c r="E18" s="10">
        <v>95</v>
      </c>
      <c r="F18" s="14">
        <f>D18*E18</f>
        <v>1781.25</v>
      </c>
    </row>
    <row r="19" spans="1:6" x14ac:dyDescent="0.2">
      <c r="B19" s="20" t="s">
        <v>8</v>
      </c>
      <c r="C19" s="12" t="s">
        <v>9</v>
      </c>
      <c r="D19" s="12">
        <f>SUM(D16:D18)</f>
        <v>86</v>
      </c>
      <c r="E19" s="12"/>
      <c r="F19" s="15">
        <f>SUM(F16:F18)</f>
        <v>8170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3.5</v>
      </c>
      <c r="E21" s="10">
        <v>86</v>
      </c>
      <c r="F21" s="14">
        <f>D21*E21</f>
        <v>301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3.5</v>
      </c>
      <c r="E23" s="12"/>
      <c r="F23" s="15">
        <f>SUM(F21:F22)</f>
        <v>301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32.25</v>
      </c>
      <c r="E25" s="10">
        <v>62</v>
      </c>
      <c r="F25" s="14">
        <f>D25*E25</f>
        <v>1999.5</v>
      </c>
    </row>
    <row r="26" spans="1:6" x14ac:dyDescent="0.2">
      <c r="A26" t="s">
        <v>51</v>
      </c>
      <c r="B26" s="11"/>
      <c r="C26" s="10" t="s">
        <v>11</v>
      </c>
      <c r="D26" s="10">
        <v>4.5</v>
      </c>
      <c r="E26" s="10">
        <v>62</v>
      </c>
      <c r="F26" s="14">
        <f>D26*E26</f>
        <v>279</v>
      </c>
    </row>
    <row r="27" spans="1:6" x14ac:dyDescent="0.2">
      <c r="B27" s="20" t="s">
        <v>8</v>
      </c>
      <c r="C27" s="12" t="s">
        <v>11</v>
      </c>
      <c r="D27" s="12">
        <f>SUM(D25:D26)</f>
        <v>36.75</v>
      </c>
      <c r="E27" s="12"/>
      <c r="F27" s="15">
        <f>SUM(F25:F26)</f>
        <v>2278.5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2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2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2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2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2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2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2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126.25</v>
      </c>
      <c r="E42" s="2"/>
      <c r="F42" s="16">
        <f>SUM(F10+F14+F19+F23+F27+F31)</f>
        <v>10749.5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137</v>
      </c>
      <c r="B3" s="110"/>
      <c r="C3" s="110"/>
      <c r="D3" s="110"/>
      <c r="E3" s="110"/>
      <c r="F3" s="11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9" t="s">
        <v>138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25.5</v>
      </c>
      <c r="E14" s="10">
        <v>122</v>
      </c>
      <c r="F14" s="14">
        <f t="shared" si="0"/>
        <v>3111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16.75</v>
      </c>
      <c r="E18" s="10">
        <v>122</v>
      </c>
      <c r="F18" s="14">
        <f t="shared" si="0"/>
        <v>2043.5</v>
      </c>
    </row>
    <row r="19" spans="1:6" x14ac:dyDescent="0.2">
      <c r="B19" s="20" t="s">
        <v>8</v>
      </c>
      <c r="C19" s="12" t="s">
        <v>7</v>
      </c>
      <c r="D19" s="12">
        <f>SUM(D12:D18)</f>
        <v>42.25</v>
      </c>
      <c r="E19" s="12"/>
      <c r="F19" s="15">
        <f>SUM(F12:F18)</f>
        <v>5154.5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5.5</v>
      </c>
      <c r="E22" s="10">
        <v>95</v>
      </c>
      <c r="F22" s="14">
        <f t="shared" si="1"/>
        <v>522.5</v>
      </c>
    </row>
    <row r="23" spans="1:6" x14ac:dyDescent="0.2">
      <c r="A23" t="s">
        <v>18</v>
      </c>
      <c r="B23" s="11"/>
      <c r="C23" s="10" t="s">
        <v>9</v>
      </c>
      <c r="D23" s="10">
        <v>4.25</v>
      </c>
      <c r="E23" s="10">
        <v>95</v>
      </c>
      <c r="F23" s="14">
        <f t="shared" si="1"/>
        <v>403.75</v>
      </c>
    </row>
    <row r="24" spans="1:6" x14ac:dyDescent="0.2">
      <c r="B24" s="20" t="s">
        <v>8</v>
      </c>
      <c r="C24" s="12" t="s">
        <v>9</v>
      </c>
      <c r="D24" s="12">
        <f>SUM(D21:D23)</f>
        <v>9.75</v>
      </c>
      <c r="E24" s="12"/>
      <c r="F24" s="15">
        <f>SUM(F21:F23)</f>
        <v>926.25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39.75</v>
      </c>
      <c r="E31" s="10">
        <v>86</v>
      </c>
      <c r="F31" s="14">
        <f t="shared" si="2"/>
        <v>3418.5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135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39.75</v>
      </c>
      <c r="E35" s="12"/>
      <c r="F35" s="15">
        <f>SUM(F26:F34)</f>
        <v>3418.5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3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1</v>
      </c>
      <c r="E40" s="10">
        <v>50</v>
      </c>
      <c r="F40" s="14">
        <f>D40*E40</f>
        <v>50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4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1</v>
      </c>
      <c r="E42" s="12"/>
      <c r="F42" s="15">
        <f>SUM(F40:F41)</f>
        <v>50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5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5"/>
        <v>0</v>
      </c>
    </row>
    <row r="46" spans="1:6" x14ac:dyDescent="0.2">
      <c r="A46" t="s">
        <v>127</v>
      </c>
      <c r="B46" s="11"/>
      <c r="C46" s="10" t="s">
        <v>44</v>
      </c>
      <c r="D46" s="10">
        <v>0</v>
      </c>
      <c r="E46" s="10">
        <v>4</v>
      </c>
      <c r="F46" s="14">
        <f t="shared" si="5"/>
        <v>0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5"/>
        <v>0</v>
      </c>
    </row>
    <row r="48" spans="1:6" x14ac:dyDescent="0.2">
      <c r="B48" s="105" t="s">
        <v>8</v>
      </c>
      <c r="C48" s="10" t="s">
        <v>44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105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0</v>
      </c>
      <c r="E50" s="10">
        <v>6</v>
      </c>
      <c r="F50" s="14">
        <f t="shared" ref="F50" si="6">D50*E50</f>
        <v>0</v>
      </c>
    </row>
    <row r="51" spans="1:6" x14ac:dyDescent="0.2">
      <c r="B51" s="105" t="s">
        <v>8</v>
      </c>
      <c r="C51" s="10" t="s">
        <v>42</v>
      </c>
      <c r="D51" s="4">
        <f>SUM(D50)</f>
        <v>0</v>
      </c>
      <c r="E51" s="4"/>
      <c r="F51" s="16">
        <f>SUM(F50)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92.75</v>
      </c>
      <c r="E53" s="2"/>
      <c r="F53" s="72">
        <f>F10+F19+F24+F35+F38+F42+F48+F51</f>
        <v>9549.25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139</v>
      </c>
      <c r="B3" s="110"/>
      <c r="C3" s="110"/>
      <c r="D3" s="110"/>
      <c r="E3" s="110"/>
      <c r="F3" s="11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15.25</v>
      </c>
      <c r="E13" s="10">
        <v>122</v>
      </c>
      <c r="F13" s="14">
        <f t="shared" si="0"/>
        <v>1860.5</v>
      </c>
    </row>
    <row r="14" spans="1:6" x14ac:dyDescent="0.2">
      <c r="A14" t="s">
        <v>16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16.25</v>
      </c>
      <c r="E16" s="12"/>
      <c r="F16" s="15">
        <f>SUM(F12:F15)</f>
        <v>1982.5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16.25</v>
      </c>
      <c r="E23" s="2"/>
      <c r="F23" s="72">
        <f>F10+F16+F20</f>
        <v>1982.5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topLeftCell="A28" workbookViewId="0">
      <selection activeCell="A27" sqref="A27:XF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139</v>
      </c>
      <c r="B3" s="110"/>
      <c r="C3" s="110"/>
      <c r="D3" s="110"/>
      <c r="E3" s="110"/>
      <c r="F3" s="11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1.25</v>
      </c>
      <c r="E17" s="10">
        <v>122</v>
      </c>
      <c r="F17" s="14">
        <f t="shared" si="0"/>
        <v>152.5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0.5</v>
      </c>
      <c r="E19" s="10">
        <v>122</v>
      </c>
      <c r="F19" s="14">
        <f t="shared" si="0"/>
        <v>61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1.75</v>
      </c>
      <c r="E21" s="12"/>
      <c r="F21" s="15">
        <f>SUM(F12:F20)</f>
        <v>213.5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9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 t="s">
        <v>142</v>
      </c>
      <c r="C25" s="10" t="s">
        <v>9</v>
      </c>
      <c r="D25" s="10">
        <v>-3.5</v>
      </c>
      <c r="E25" s="10">
        <v>95</v>
      </c>
      <c r="F25" s="14">
        <f t="shared" si="1"/>
        <v>-332.5</v>
      </c>
    </row>
    <row r="26" spans="1:6" x14ac:dyDescent="0.2">
      <c r="A26" t="s">
        <v>38</v>
      </c>
      <c r="B26" s="11" t="s">
        <v>143</v>
      </c>
      <c r="C26" s="10" t="s">
        <v>9</v>
      </c>
      <c r="D26" s="10">
        <v>-8.75</v>
      </c>
      <c r="E26" s="10">
        <v>95</v>
      </c>
      <c r="F26" s="14">
        <f t="shared" ref="F26" si="2">D26*E26</f>
        <v>-831.25</v>
      </c>
    </row>
    <row r="27" spans="1:6" x14ac:dyDescent="0.2">
      <c r="A27" t="s">
        <v>18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98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A29" t="s">
        <v>90</v>
      </c>
      <c r="B29" s="11"/>
      <c r="C29" s="10" t="s">
        <v>9</v>
      </c>
      <c r="D29" s="10">
        <v>0</v>
      </c>
      <c r="E29" s="10">
        <v>95</v>
      </c>
      <c r="F29" s="14">
        <f t="shared" si="1"/>
        <v>0</v>
      </c>
    </row>
    <row r="30" spans="1:6" x14ac:dyDescent="0.2">
      <c r="B30" s="20" t="s">
        <v>8</v>
      </c>
      <c r="C30" s="12" t="s">
        <v>9</v>
      </c>
      <c r="D30" s="12">
        <f>SUM(D23:D29)</f>
        <v>-12.25</v>
      </c>
      <c r="E30" s="12"/>
      <c r="F30" s="15">
        <f>SUM(F23:F29)</f>
        <v>-1163.75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57</v>
      </c>
      <c r="B32" s="11"/>
      <c r="C32" s="10" t="s">
        <v>10</v>
      </c>
      <c r="D32" s="10">
        <v>0</v>
      </c>
      <c r="E32" s="10">
        <v>86</v>
      </c>
      <c r="F32" s="14">
        <f t="shared" ref="F32:F45" si="3">D32*E32</f>
        <v>0</v>
      </c>
    </row>
    <row r="33" spans="1:6" x14ac:dyDescent="0.2">
      <c r="A33" t="s">
        <v>97</v>
      </c>
      <c r="B33" s="11"/>
      <c r="C33" s="10" t="s">
        <v>10</v>
      </c>
      <c r="D33" s="10">
        <v>0</v>
      </c>
      <c r="E33" s="10">
        <v>86</v>
      </c>
      <c r="F33" s="14">
        <f t="shared" si="3"/>
        <v>0</v>
      </c>
    </row>
    <row r="34" spans="1:6" x14ac:dyDescent="0.2">
      <c r="A34" t="s">
        <v>48</v>
      </c>
      <c r="B34" s="11"/>
      <c r="C34" s="10" t="s">
        <v>10</v>
      </c>
      <c r="D34" s="10">
        <v>0</v>
      </c>
      <c r="E34" s="10">
        <v>86</v>
      </c>
      <c r="F34" s="14">
        <f t="shared" si="3"/>
        <v>0</v>
      </c>
    </row>
    <row r="35" spans="1:6" x14ac:dyDescent="0.2">
      <c r="A35" t="s">
        <v>117</v>
      </c>
      <c r="B35" s="11"/>
      <c r="C35" s="10" t="s">
        <v>10</v>
      </c>
      <c r="D35" s="10">
        <v>0</v>
      </c>
      <c r="E35" s="10">
        <v>86</v>
      </c>
      <c r="F35" s="14">
        <f t="shared" si="3"/>
        <v>0</v>
      </c>
    </row>
    <row r="36" spans="1:6" x14ac:dyDescent="0.2">
      <c r="A36" t="s">
        <v>30</v>
      </c>
      <c r="B36" s="11"/>
      <c r="C36" s="10" t="s">
        <v>10</v>
      </c>
      <c r="D36" s="10">
        <v>0</v>
      </c>
      <c r="E36" s="10">
        <v>86</v>
      </c>
      <c r="F36" s="14">
        <f t="shared" si="3"/>
        <v>0</v>
      </c>
    </row>
    <row r="37" spans="1:6" x14ac:dyDescent="0.2">
      <c r="A37" t="s">
        <v>31</v>
      </c>
      <c r="B37" s="11"/>
      <c r="C37" s="10" t="s">
        <v>10</v>
      </c>
      <c r="D37" s="10">
        <v>2</v>
      </c>
      <c r="E37" s="10">
        <v>86</v>
      </c>
      <c r="F37" s="14">
        <f t="shared" si="3"/>
        <v>172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3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3"/>
        <v>0</v>
      </c>
    </row>
    <row r="40" spans="1:6" x14ac:dyDescent="0.2">
      <c r="A40" t="s">
        <v>132</v>
      </c>
      <c r="B40" s="11"/>
      <c r="C40" s="10" t="s">
        <v>10</v>
      </c>
      <c r="D40" s="10">
        <v>0</v>
      </c>
      <c r="E40" s="10">
        <v>86</v>
      </c>
      <c r="F40" s="14">
        <f t="shared" si="3"/>
        <v>0</v>
      </c>
    </row>
    <row r="41" spans="1:6" x14ac:dyDescent="0.2">
      <c r="A41" t="s">
        <v>114</v>
      </c>
      <c r="B41" s="11"/>
      <c r="C41" s="10" t="s">
        <v>10</v>
      </c>
      <c r="D41" s="10">
        <v>12.25</v>
      </c>
      <c r="E41" s="10">
        <v>86</v>
      </c>
      <c r="F41" s="14">
        <f t="shared" si="3"/>
        <v>1053.5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3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3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3"/>
        <v>0</v>
      </c>
    </row>
    <row r="45" spans="1:6" x14ac:dyDescent="0.2">
      <c r="A45" t="s">
        <v>134</v>
      </c>
      <c r="B45" s="11"/>
      <c r="C45" s="10" t="s">
        <v>10</v>
      </c>
      <c r="D45" s="10">
        <v>0</v>
      </c>
      <c r="E45" s="10">
        <v>86</v>
      </c>
      <c r="F45" s="14">
        <f t="shared" si="3"/>
        <v>0</v>
      </c>
    </row>
    <row r="46" spans="1:6" x14ac:dyDescent="0.2">
      <c r="B46" s="20" t="s">
        <v>8</v>
      </c>
      <c r="C46" s="12" t="s">
        <v>10</v>
      </c>
      <c r="D46" s="12">
        <f>SUM(D32:D45)</f>
        <v>14.25</v>
      </c>
      <c r="E46" s="12"/>
      <c r="F46" s="15">
        <f>SUM(F32:F45)</f>
        <v>1225.5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ref="F51:F56" si="4">D51*E51</f>
        <v>0</v>
      </c>
    </row>
    <row r="52" spans="1:6" x14ac:dyDescent="0.2">
      <c r="A52" t="s">
        <v>34</v>
      </c>
      <c r="B52" s="11"/>
      <c r="C52" s="10" t="s">
        <v>12</v>
      </c>
      <c r="D52" s="10">
        <v>0</v>
      </c>
      <c r="E52" s="10">
        <v>50</v>
      </c>
      <c r="F52" s="14">
        <f>D52*E52</f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10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10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5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5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B63" s="10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10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SUM(D10+D21+D30+D46+D49+D57+D69+D63)</f>
        <v>3.75</v>
      </c>
      <c r="E71" s="2"/>
      <c r="F71" s="16">
        <f>SUM(F10+F21+F30+F46+F49+F57++F63+F69)</f>
        <v>275.25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5"/>
  <sheetViews>
    <sheetView topLeftCell="A10" workbookViewId="0">
      <selection activeCell="D53" sqref="D5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139</v>
      </c>
      <c r="B3" s="110"/>
      <c r="C3" s="110"/>
      <c r="D3" s="110"/>
      <c r="E3" s="110"/>
      <c r="F3" s="110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09" t="s">
        <v>138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29.5</v>
      </c>
      <c r="E18" s="10">
        <v>122</v>
      </c>
      <c r="F18" s="14">
        <f t="shared" si="0"/>
        <v>3599</v>
      </c>
    </row>
    <row r="19" spans="1:6" x14ac:dyDescent="0.2">
      <c r="B19" s="20" t="s">
        <v>8</v>
      </c>
      <c r="C19" s="12" t="s">
        <v>7</v>
      </c>
      <c r="D19" s="12">
        <f>SUM(D12:D18)</f>
        <v>34.75</v>
      </c>
      <c r="E19" s="12"/>
      <c r="F19" s="15">
        <f>SUM(F12:F18)</f>
        <v>4239.5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19</v>
      </c>
      <c r="E22" s="10">
        <v>95</v>
      </c>
      <c r="F22" s="14">
        <f t="shared" si="1"/>
        <v>1805</v>
      </c>
    </row>
    <row r="23" spans="1:6" x14ac:dyDescent="0.2">
      <c r="A23" t="s">
        <v>18</v>
      </c>
      <c r="B23" s="11"/>
      <c r="C23" s="10" t="s">
        <v>9</v>
      </c>
      <c r="D23" s="10">
        <v>9</v>
      </c>
      <c r="E23" s="10">
        <v>95</v>
      </c>
      <c r="F23" s="14">
        <f t="shared" si="1"/>
        <v>855</v>
      </c>
    </row>
    <row r="24" spans="1:6" x14ac:dyDescent="0.2">
      <c r="B24" s="20" t="s">
        <v>8</v>
      </c>
      <c r="C24" s="12" t="s">
        <v>9</v>
      </c>
      <c r="D24" s="12">
        <f>SUM(D21:D23)</f>
        <v>28</v>
      </c>
      <c r="E24" s="12"/>
      <c r="F24" s="15">
        <f>SUM(F21:F23)</f>
        <v>2660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5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125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140</v>
      </c>
      <c r="B33" s="11"/>
      <c r="C33" s="10" t="s">
        <v>10</v>
      </c>
      <c r="D33" s="10">
        <v>26</v>
      </c>
      <c r="E33" s="10">
        <v>86</v>
      </c>
      <c r="F33" s="14">
        <f t="shared" ref="F33" si="3">D33*E33</f>
        <v>2236</v>
      </c>
    </row>
    <row r="34" spans="1:6" x14ac:dyDescent="0.2">
      <c r="A34" t="s">
        <v>33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135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B36" s="20" t="s">
        <v>8</v>
      </c>
      <c r="C36" s="12" t="s">
        <v>10</v>
      </c>
      <c r="D36" s="12">
        <f>SUM(D26:D35)</f>
        <v>26</v>
      </c>
      <c r="E36" s="12"/>
      <c r="F36" s="15">
        <f>SUM(F26:F35)</f>
        <v>2236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107</v>
      </c>
      <c r="B38" s="11"/>
      <c r="C38" s="10" t="s">
        <v>11</v>
      </c>
      <c r="D38" s="10">
        <v>0</v>
      </c>
      <c r="E38" s="10">
        <v>62</v>
      </c>
      <c r="F38" s="14">
        <f t="shared" ref="F38" si="4">D38*E38</f>
        <v>0</v>
      </c>
    </row>
    <row r="39" spans="1:6" x14ac:dyDescent="0.2">
      <c r="B39" s="20" t="s">
        <v>8</v>
      </c>
      <c r="C39" s="12" t="s">
        <v>11</v>
      </c>
      <c r="D39" s="12">
        <f>SUM(D38)</f>
        <v>0</v>
      </c>
      <c r="E39" s="12"/>
      <c r="F39" s="15">
        <f>SUM(F38)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41</v>
      </c>
      <c r="B42" s="11"/>
      <c r="C42" s="10" t="s">
        <v>12</v>
      </c>
      <c r="D42" s="10">
        <v>0</v>
      </c>
      <c r="E42" s="10">
        <v>50</v>
      </c>
      <c r="F42" s="14">
        <f t="shared" ref="F42" si="5">D42*E42</f>
        <v>0</v>
      </c>
    </row>
    <row r="43" spans="1:6" x14ac:dyDescent="0.2">
      <c r="A43" t="s">
        <v>141</v>
      </c>
      <c r="B43" s="11"/>
      <c r="C43" s="10" t="s">
        <v>12</v>
      </c>
      <c r="D43" s="10">
        <v>7.75</v>
      </c>
      <c r="E43" s="10">
        <v>50</v>
      </c>
      <c r="F43" s="14">
        <f t="shared" ref="F43" si="6">D43*E43</f>
        <v>387.5</v>
      </c>
    </row>
    <row r="44" spans="1:6" x14ac:dyDescent="0.2">
      <c r="B44" s="20" t="s">
        <v>8</v>
      </c>
      <c r="C44" s="12" t="s">
        <v>12</v>
      </c>
      <c r="D44" s="12">
        <f>SUM(D41:D43)</f>
        <v>7.75</v>
      </c>
      <c r="E44" s="12"/>
      <c r="F44" s="15">
        <f>SUM(F41:F43)</f>
        <v>387.5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116</v>
      </c>
      <c r="B46" s="11"/>
      <c r="C46" s="10" t="s">
        <v>44</v>
      </c>
      <c r="D46" s="10">
        <v>0</v>
      </c>
      <c r="E46" s="10">
        <v>4</v>
      </c>
      <c r="F46" s="14">
        <f t="shared" ref="F46:F49" si="7">D46*E46</f>
        <v>0</v>
      </c>
    </row>
    <row r="47" spans="1:6" x14ac:dyDescent="0.2">
      <c r="A47" t="s">
        <v>129</v>
      </c>
      <c r="B47" s="11"/>
      <c r="C47" s="10" t="s">
        <v>44</v>
      </c>
      <c r="D47" s="10">
        <v>26.25</v>
      </c>
      <c r="E47" s="10">
        <v>4</v>
      </c>
      <c r="F47" s="14">
        <f t="shared" si="7"/>
        <v>105</v>
      </c>
    </row>
    <row r="48" spans="1:6" x14ac:dyDescent="0.2">
      <c r="A48" t="s">
        <v>127</v>
      </c>
      <c r="B48" s="11"/>
      <c r="C48" s="10" t="s">
        <v>44</v>
      </c>
      <c r="D48" s="10">
        <v>0</v>
      </c>
      <c r="E48" s="10">
        <v>4</v>
      </c>
      <c r="F48" s="14">
        <f t="shared" si="7"/>
        <v>0</v>
      </c>
    </row>
    <row r="49" spans="1:6" x14ac:dyDescent="0.2">
      <c r="A49" t="s">
        <v>112</v>
      </c>
      <c r="B49" s="11"/>
      <c r="C49" s="10" t="s">
        <v>44</v>
      </c>
      <c r="D49" s="10">
        <v>0</v>
      </c>
      <c r="E49" s="10">
        <v>4</v>
      </c>
      <c r="F49" s="14">
        <f t="shared" si="7"/>
        <v>0</v>
      </c>
    </row>
    <row r="50" spans="1:6" x14ac:dyDescent="0.2">
      <c r="B50" s="107" t="s">
        <v>8</v>
      </c>
      <c r="C50" s="10" t="s">
        <v>44</v>
      </c>
      <c r="D50" s="4">
        <f>SUM(D46:D49)</f>
        <v>26.25</v>
      </c>
      <c r="E50" s="4"/>
      <c r="F50" s="16">
        <f>SUM(F46:F49)</f>
        <v>105</v>
      </c>
    </row>
    <row r="51" spans="1:6" x14ac:dyDescent="0.2">
      <c r="B51" s="107"/>
      <c r="C51" s="10"/>
      <c r="D51" s="4"/>
      <c r="E51" s="4"/>
      <c r="F51" s="16"/>
    </row>
    <row r="52" spans="1:6" x14ac:dyDescent="0.2">
      <c r="A52" t="s">
        <v>68</v>
      </c>
      <c r="B52" s="11"/>
      <c r="C52" s="10" t="s">
        <v>42</v>
      </c>
      <c r="D52" s="10">
        <v>34.25</v>
      </c>
      <c r="E52" s="10">
        <v>6</v>
      </c>
      <c r="F52" s="14">
        <f t="shared" ref="F52" si="8">D52*E52</f>
        <v>205.5</v>
      </c>
    </row>
    <row r="53" spans="1:6" x14ac:dyDescent="0.2">
      <c r="B53" s="107" t="s">
        <v>8</v>
      </c>
      <c r="C53" s="10" t="s">
        <v>42</v>
      </c>
      <c r="D53" s="4">
        <f>SUM(D52)</f>
        <v>34.25</v>
      </c>
      <c r="E53" s="4"/>
      <c r="F53" s="16">
        <f>SUM(F52)</f>
        <v>205.5</v>
      </c>
    </row>
    <row r="54" spans="1:6" x14ac:dyDescent="0.2">
      <c r="A54" s="6"/>
      <c r="B54" s="6"/>
      <c r="C54" s="7"/>
      <c r="D54" s="7"/>
      <c r="E54" s="7"/>
      <c r="F54" s="17"/>
    </row>
    <row r="55" spans="1:6" ht="19.5" customHeight="1" x14ac:dyDescent="0.2">
      <c r="A55" s="2" t="s">
        <v>13</v>
      </c>
      <c r="C55" s="2"/>
      <c r="D55" s="4">
        <f>D10+D19+D36+D24+D39+D44+D50+D53</f>
        <v>157</v>
      </c>
      <c r="E55" s="2"/>
      <c r="F55" s="72">
        <f>F10+F19+F24+F36+F39+F44+F50+F53</f>
        <v>9833.5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G20" sqref="G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52</v>
      </c>
      <c r="B3" s="110"/>
      <c r="C3" s="110"/>
      <c r="D3" s="110"/>
      <c r="E3" s="110"/>
      <c r="F3" s="110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26</v>
      </c>
      <c r="B13" s="11"/>
      <c r="C13" s="10" t="s">
        <v>7</v>
      </c>
      <c r="D13" s="10">
        <v>30.75</v>
      </c>
      <c r="E13" s="10">
        <v>122</v>
      </c>
      <c r="F13" s="14">
        <f>D13*E13</f>
        <v>3751.5</v>
      </c>
    </row>
    <row r="14" spans="1:6" x14ac:dyDescent="0.2">
      <c r="A14" t="s">
        <v>16</v>
      </c>
      <c r="B14" s="11"/>
      <c r="C14" s="10" t="s">
        <v>7</v>
      </c>
      <c r="D14" s="10">
        <v>16.75</v>
      </c>
      <c r="E14" s="10">
        <v>122</v>
      </c>
      <c r="F14" s="14">
        <f>D14*E14</f>
        <v>2043.5</v>
      </c>
    </row>
    <row r="15" spans="1:6" x14ac:dyDescent="0.2">
      <c r="A15" t="s">
        <v>17</v>
      </c>
      <c r="B15" s="11"/>
      <c r="C15" s="10" t="s">
        <v>7</v>
      </c>
      <c r="D15" s="10">
        <v>25.25</v>
      </c>
      <c r="E15" s="10">
        <v>122</v>
      </c>
      <c r="F15" s="14">
        <f>D15*E15</f>
        <v>3080.5</v>
      </c>
    </row>
    <row r="16" spans="1:6" x14ac:dyDescent="0.2">
      <c r="A16" t="s">
        <v>54</v>
      </c>
      <c r="B16" s="11"/>
      <c r="C16" s="10" t="s">
        <v>7</v>
      </c>
      <c r="D16" s="10">
        <v>1.25</v>
      </c>
      <c r="E16" s="10">
        <v>122</v>
      </c>
      <c r="F16" s="14">
        <f>D16*E16</f>
        <v>152.5</v>
      </c>
    </row>
    <row r="17" spans="1:6" x14ac:dyDescent="0.2">
      <c r="B17" s="20" t="s">
        <v>8</v>
      </c>
      <c r="C17" s="12" t="s">
        <v>7</v>
      </c>
      <c r="D17" s="12">
        <f>SUM(D12:D16)</f>
        <v>84</v>
      </c>
      <c r="E17" s="12"/>
      <c r="F17" s="15">
        <f>SUM(F12:F16)</f>
        <v>10248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54</v>
      </c>
      <c r="B19" s="11"/>
      <c r="C19" s="10" t="s">
        <v>9</v>
      </c>
      <c r="D19" s="10">
        <v>-1.25</v>
      </c>
      <c r="E19" s="10">
        <v>95</v>
      </c>
      <c r="F19" s="14">
        <f>D19*E19</f>
        <v>-118.75</v>
      </c>
    </row>
    <row r="20" spans="1:6" x14ac:dyDescent="0.2">
      <c r="A20" t="s">
        <v>38</v>
      </c>
      <c r="B20" s="11"/>
      <c r="C20" s="10" t="s">
        <v>9</v>
      </c>
      <c r="D20" s="10">
        <v>13</v>
      </c>
      <c r="E20" s="10">
        <v>95</v>
      </c>
      <c r="F20" s="14">
        <f>D20*E20</f>
        <v>1235</v>
      </c>
    </row>
    <row r="21" spans="1:6" x14ac:dyDescent="0.2">
      <c r="A21" t="s">
        <v>18</v>
      </c>
      <c r="B21" s="11"/>
      <c r="C21" s="10" t="s">
        <v>9</v>
      </c>
      <c r="D21" s="10">
        <v>1</v>
      </c>
      <c r="E21" s="10">
        <v>95</v>
      </c>
      <c r="F21" s="14">
        <f>D21*E21</f>
        <v>95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12.75</v>
      </c>
      <c r="E23" s="12"/>
      <c r="F23" s="15">
        <f>SUM(F19:F22)</f>
        <v>1211.25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37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48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31</v>
      </c>
      <c r="B27" s="11"/>
      <c r="C27" s="10" t="s">
        <v>10</v>
      </c>
      <c r="D27" s="10">
        <v>0</v>
      </c>
      <c r="E27" s="10">
        <v>86</v>
      </c>
      <c r="F27" s="14">
        <f>D27*E27</f>
        <v>0</v>
      </c>
    </row>
    <row r="28" spans="1:6" x14ac:dyDescent="0.2">
      <c r="A28" t="s">
        <v>49</v>
      </c>
      <c r="B28" s="11"/>
      <c r="C28" s="10" t="s">
        <v>10</v>
      </c>
      <c r="D28" s="10">
        <v>0</v>
      </c>
      <c r="E28" s="10">
        <v>86</v>
      </c>
      <c r="F28" s="14">
        <f>D28*E28</f>
        <v>0</v>
      </c>
    </row>
    <row r="29" spans="1:6" x14ac:dyDescent="0.2">
      <c r="A29" t="s">
        <v>21</v>
      </c>
      <c r="B29" s="11"/>
      <c r="C29" s="10" t="s">
        <v>10</v>
      </c>
      <c r="D29" s="10">
        <v>7.5</v>
      </c>
      <c r="E29" s="10">
        <v>86</v>
      </c>
      <c r="F29" s="14">
        <f>D29*E29</f>
        <v>645</v>
      </c>
    </row>
    <row r="30" spans="1:6" x14ac:dyDescent="0.2">
      <c r="B30" s="20" t="s">
        <v>8</v>
      </c>
      <c r="C30" s="12" t="s">
        <v>10</v>
      </c>
      <c r="D30" s="12">
        <f>SUM(D25:D29)</f>
        <v>7.5</v>
      </c>
      <c r="E30" s="12"/>
      <c r="F30" s="15">
        <f>SUM(F25:F29)</f>
        <v>645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28</v>
      </c>
      <c r="B32" s="11"/>
      <c r="C32" s="10" t="s">
        <v>11</v>
      </c>
      <c r="D32" s="10">
        <v>3.5</v>
      </c>
      <c r="E32" s="10">
        <v>62</v>
      </c>
      <c r="F32" s="14">
        <f>D32*E32</f>
        <v>217</v>
      </c>
    </row>
    <row r="33" spans="1:6" x14ac:dyDescent="0.2">
      <c r="A33" t="s">
        <v>22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B34" s="20" t="s">
        <v>8</v>
      </c>
      <c r="C34" s="12" t="s">
        <v>11</v>
      </c>
      <c r="D34" s="12">
        <f>SUM(D32:D33)</f>
        <v>3.5</v>
      </c>
      <c r="E34" s="12"/>
      <c r="F34" s="15">
        <f>SUM(F32:F33)</f>
        <v>217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8.25</v>
      </c>
      <c r="E36" s="10">
        <v>50</v>
      </c>
      <c r="F36" s="14">
        <f>D36*E36</f>
        <v>412.5</v>
      </c>
    </row>
    <row r="37" spans="1:6" x14ac:dyDescent="0.2">
      <c r="A37" t="s">
        <v>22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B38" s="34" t="s">
        <v>8</v>
      </c>
      <c r="C38" s="4" t="s">
        <v>12</v>
      </c>
      <c r="D38" s="4">
        <f>SUM(D36:D37)</f>
        <v>8.25</v>
      </c>
      <c r="E38" s="4"/>
      <c r="F38" s="16">
        <f>SUM(F36:F37)</f>
        <v>412.5</v>
      </c>
    </row>
    <row r="39" spans="1:6" x14ac:dyDescent="0.2">
      <c r="B39" s="34"/>
      <c r="C39" s="4"/>
      <c r="D39" s="4"/>
      <c r="E39" s="4"/>
      <c r="F39" s="16"/>
    </row>
    <row r="40" spans="1:6" x14ac:dyDescent="0.2">
      <c r="A40" t="s">
        <v>53</v>
      </c>
      <c r="B40" s="11"/>
      <c r="C40" s="10" t="s">
        <v>42</v>
      </c>
      <c r="D40" s="10">
        <v>4</v>
      </c>
      <c r="E40" s="10">
        <v>6</v>
      </c>
      <c r="F40" s="14">
        <f>D40*E40</f>
        <v>24</v>
      </c>
    </row>
    <row r="41" spans="1:6" x14ac:dyDescent="0.2">
      <c r="A41" t="s">
        <v>22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B42" s="34" t="s">
        <v>8</v>
      </c>
      <c r="C42" s="10" t="s">
        <v>42</v>
      </c>
      <c r="D42" s="4">
        <f>SUM(D40:D41)</f>
        <v>4</v>
      </c>
      <c r="E42" s="4"/>
      <c r="F42" s="16">
        <f>SUM(F40:F41)</f>
        <v>24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SUM(D10+D17+D23+D30+D34+D38+D42)</f>
        <v>120</v>
      </c>
      <c r="E44" s="2"/>
      <c r="F44" s="16">
        <f>SUM(F10+F17+F23+F30+F34+F38+F42)</f>
        <v>12757.75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52</v>
      </c>
      <c r="B3" s="110"/>
      <c r="C3" s="110"/>
      <c r="D3" s="110"/>
      <c r="E3" s="110"/>
      <c r="F3" s="110"/>
    </row>
    <row r="4" spans="1:6" x14ac:dyDescent="0.2">
      <c r="A4" s="34"/>
      <c r="B4" s="35"/>
      <c r="C4" s="35"/>
      <c r="D4" s="35"/>
      <c r="E4" s="35"/>
      <c r="F4" s="35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1.5</v>
      </c>
      <c r="E14" s="12"/>
      <c r="F14" s="15">
        <f>SUM(F12:F13)</f>
        <v>183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75.5</v>
      </c>
      <c r="E17" s="10">
        <v>95</v>
      </c>
      <c r="F17" s="14">
        <f>D17*E17</f>
        <v>7172.5</v>
      </c>
    </row>
    <row r="18" spans="1:6" x14ac:dyDescent="0.2">
      <c r="A18" t="s">
        <v>27</v>
      </c>
      <c r="B18" s="11"/>
      <c r="C18" s="10" t="s">
        <v>9</v>
      </c>
      <c r="D18" s="10">
        <v>73</v>
      </c>
      <c r="E18" s="10">
        <v>95</v>
      </c>
      <c r="F18" s="14">
        <f>D18*E18</f>
        <v>6935</v>
      </c>
    </row>
    <row r="19" spans="1:6" x14ac:dyDescent="0.2">
      <c r="B19" s="20" t="s">
        <v>8</v>
      </c>
      <c r="C19" s="12" t="s">
        <v>9</v>
      </c>
      <c r="D19" s="12">
        <f>SUM(D16:D18)</f>
        <v>148.5</v>
      </c>
      <c r="E19" s="12"/>
      <c r="F19" s="15">
        <f>SUM(F16:F18)</f>
        <v>14107.5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75.5</v>
      </c>
      <c r="E21" s="10">
        <v>86</v>
      </c>
      <c r="F21" s="14">
        <f>D21*E21</f>
        <v>6493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75.5</v>
      </c>
      <c r="E23" s="12"/>
      <c r="F23" s="15">
        <f>SUM(F21:F22)</f>
        <v>6493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91</v>
      </c>
      <c r="E25" s="10">
        <v>62</v>
      </c>
      <c r="F25" s="14">
        <f>D25*E25</f>
        <v>5642</v>
      </c>
    </row>
    <row r="26" spans="1:6" x14ac:dyDescent="0.2">
      <c r="A26" t="s">
        <v>51</v>
      </c>
      <c r="B26" s="11"/>
      <c r="C26" s="10" t="s">
        <v>11</v>
      </c>
      <c r="D26" s="10">
        <v>82.5</v>
      </c>
      <c r="E26" s="10">
        <v>62</v>
      </c>
      <c r="F26" s="14">
        <f>D26*E26</f>
        <v>5115</v>
      </c>
    </row>
    <row r="27" spans="1:6" x14ac:dyDescent="0.2">
      <c r="B27" s="20" t="s">
        <v>8</v>
      </c>
      <c r="C27" s="12" t="s">
        <v>11</v>
      </c>
      <c r="D27" s="12">
        <f>SUM(D25:D26)</f>
        <v>173.5</v>
      </c>
      <c r="E27" s="12"/>
      <c r="F27" s="15">
        <f>SUM(F25:F26)</f>
        <v>10757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68</v>
      </c>
      <c r="E29" s="10">
        <v>50</v>
      </c>
      <c r="F29" s="14">
        <f>D29*E29</f>
        <v>3400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4" t="s">
        <v>8</v>
      </c>
      <c r="C31" s="4" t="s">
        <v>12</v>
      </c>
      <c r="D31" s="4">
        <f>SUM(D29:D30)</f>
        <v>68</v>
      </c>
      <c r="E31" s="4"/>
      <c r="F31" s="16">
        <f>SUM(F29:F30)</f>
        <v>3400</v>
      </c>
    </row>
    <row r="32" spans="1:6" x14ac:dyDescent="0.2">
      <c r="B32" s="34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4" t="s">
        <v>8</v>
      </c>
      <c r="C34" s="4" t="s">
        <v>40</v>
      </c>
      <c r="D34" s="4">
        <f>SUM(D33)</f>
        <v>0</v>
      </c>
      <c r="E34" s="4"/>
      <c r="F34" s="16">
        <f>SUM(F31:F33)</f>
        <v>3400</v>
      </c>
    </row>
    <row r="35" spans="1:6" x14ac:dyDescent="0.2">
      <c r="B35" s="34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4" t="s">
        <v>8</v>
      </c>
      <c r="C37" s="4" t="s">
        <v>43</v>
      </c>
      <c r="D37" s="4">
        <f>SUM(D33:D36)</f>
        <v>0</v>
      </c>
      <c r="E37" s="4"/>
      <c r="F37" s="16">
        <f>SUM(F33:F36)</f>
        <v>3400</v>
      </c>
    </row>
    <row r="38" spans="1:6" x14ac:dyDescent="0.2">
      <c r="B38" s="34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4" t="s">
        <v>8</v>
      </c>
      <c r="C40" s="4" t="s">
        <v>44</v>
      </c>
      <c r="D40" s="4">
        <f>SUM(D36:D39)</f>
        <v>0</v>
      </c>
      <c r="E40" s="4"/>
      <c r="F40" s="16">
        <f>SUM(F36:F39)</f>
        <v>3400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467</v>
      </c>
      <c r="E42" s="2"/>
      <c r="F42" s="16">
        <f>SUM(F10+F14+F19+F23+F27+F31)</f>
        <v>34940.5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56</v>
      </c>
      <c r="B3" s="110"/>
      <c r="C3" s="110"/>
      <c r="D3" s="110"/>
      <c r="E3" s="110"/>
      <c r="F3" s="110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2.75</v>
      </c>
      <c r="E12" s="10">
        <v>122</v>
      </c>
      <c r="F12" s="14">
        <f>D12*E12</f>
        <v>335.5</v>
      </c>
    </row>
    <row r="13" spans="1:6" x14ac:dyDescent="0.2">
      <c r="A13" t="s">
        <v>26</v>
      </c>
      <c r="B13" s="11"/>
      <c r="C13" s="10" t="s">
        <v>7</v>
      </c>
      <c r="D13" s="10">
        <v>9</v>
      </c>
      <c r="E13" s="10">
        <v>122</v>
      </c>
      <c r="F13" s="14">
        <f>D13*E13</f>
        <v>1098</v>
      </c>
    </row>
    <row r="14" spans="1:6" x14ac:dyDescent="0.2">
      <c r="A14" t="s">
        <v>16</v>
      </c>
      <c r="B14" s="11"/>
      <c r="C14" s="10" t="s">
        <v>7</v>
      </c>
      <c r="D14" s="10">
        <v>15</v>
      </c>
      <c r="E14" s="10">
        <v>122</v>
      </c>
      <c r="F14" s="14">
        <f>D14*E14</f>
        <v>1830</v>
      </c>
    </row>
    <row r="15" spans="1:6" x14ac:dyDescent="0.2">
      <c r="A15" t="s">
        <v>17</v>
      </c>
      <c r="B15" s="11"/>
      <c r="C15" s="10" t="s">
        <v>7</v>
      </c>
      <c r="D15" s="10">
        <v>38.5</v>
      </c>
      <c r="E15" s="10">
        <v>122</v>
      </c>
      <c r="F15" s="14">
        <f>D15*E15</f>
        <v>4697</v>
      </c>
    </row>
    <row r="16" spans="1:6" x14ac:dyDescent="0.2">
      <c r="B16" s="11"/>
      <c r="C16" s="10" t="s">
        <v>7</v>
      </c>
      <c r="D16" s="10"/>
      <c r="E16" s="10">
        <v>122</v>
      </c>
      <c r="F16" s="14">
        <f>D16*E16</f>
        <v>0</v>
      </c>
    </row>
    <row r="17" spans="1:6" x14ac:dyDescent="0.2">
      <c r="B17" s="20" t="s">
        <v>8</v>
      </c>
      <c r="C17" s="12" t="s">
        <v>7</v>
      </c>
      <c r="D17" s="12">
        <f>SUM(D12:D16)</f>
        <v>65.25</v>
      </c>
      <c r="E17" s="12"/>
      <c r="F17" s="15">
        <f>SUM(F12:F16)</f>
        <v>7960.5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47</v>
      </c>
      <c r="B19" s="11"/>
      <c r="C19" s="10" t="s">
        <v>9</v>
      </c>
      <c r="D19" s="10">
        <v>3</v>
      </c>
      <c r="E19" s="10">
        <v>95</v>
      </c>
      <c r="F19" s="14">
        <f>D19*E19</f>
        <v>285</v>
      </c>
    </row>
    <row r="20" spans="1:6" x14ac:dyDescent="0.2">
      <c r="A20" t="s">
        <v>38</v>
      </c>
      <c r="B20" s="11"/>
      <c r="C20" s="10" t="s">
        <v>9</v>
      </c>
      <c r="D20" s="10">
        <v>9</v>
      </c>
      <c r="E20" s="10">
        <v>95</v>
      </c>
      <c r="F20" s="14">
        <f>D20*E20</f>
        <v>855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>D21*E21</f>
        <v>0</v>
      </c>
    </row>
    <row r="22" spans="1:6" x14ac:dyDescent="0.2">
      <c r="A22" t="s">
        <v>27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B23" s="20" t="s">
        <v>8</v>
      </c>
      <c r="C23" s="12" t="s">
        <v>9</v>
      </c>
      <c r="D23" s="12">
        <f>SUM(D19:D22)</f>
        <v>12</v>
      </c>
      <c r="E23" s="12"/>
      <c r="F23" s="15">
        <f>SUM(F19:F22)</f>
        <v>1140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57</v>
      </c>
      <c r="B25" s="11"/>
      <c r="C25" s="10" t="s">
        <v>10</v>
      </c>
      <c r="D25" s="10">
        <v>14</v>
      </c>
      <c r="E25" s="10">
        <v>86</v>
      </c>
      <c r="F25" s="14">
        <f t="shared" ref="F25:F30" si="0">D25*E25</f>
        <v>1204</v>
      </c>
    </row>
    <row r="26" spans="1:6" x14ac:dyDescent="0.2">
      <c r="A26" t="s">
        <v>37</v>
      </c>
      <c r="B26" s="11"/>
      <c r="C26" s="10" t="s">
        <v>10</v>
      </c>
      <c r="D26" s="10">
        <v>0</v>
      </c>
      <c r="E26" s="10">
        <v>86</v>
      </c>
      <c r="F26" s="14">
        <f t="shared" si="0"/>
        <v>0</v>
      </c>
    </row>
    <row r="27" spans="1:6" x14ac:dyDescent="0.2">
      <c r="A27" t="s">
        <v>48</v>
      </c>
      <c r="B27" s="11"/>
      <c r="C27" s="10" t="s">
        <v>10</v>
      </c>
      <c r="D27" s="10">
        <v>0</v>
      </c>
      <c r="E27" s="10">
        <v>86</v>
      </c>
      <c r="F27" s="14">
        <f t="shared" si="0"/>
        <v>0</v>
      </c>
    </row>
    <row r="28" spans="1:6" x14ac:dyDescent="0.2">
      <c r="A28" t="s">
        <v>31</v>
      </c>
      <c r="B28" s="11"/>
      <c r="C28" s="10" t="s">
        <v>10</v>
      </c>
      <c r="D28" s="10">
        <v>0</v>
      </c>
      <c r="E28" s="10">
        <v>86</v>
      </c>
      <c r="F28" s="14">
        <f t="shared" si="0"/>
        <v>0</v>
      </c>
    </row>
    <row r="29" spans="1:6" x14ac:dyDescent="0.2">
      <c r="A29" t="s">
        <v>49</v>
      </c>
      <c r="B29" s="11"/>
      <c r="C29" s="10" t="s">
        <v>10</v>
      </c>
      <c r="D29" s="10">
        <v>0</v>
      </c>
      <c r="E29" s="10">
        <v>86</v>
      </c>
      <c r="F29" s="14">
        <f t="shared" si="0"/>
        <v>0</v>
      </c>
    </row>
    <row r="30" spans="1:6" x14ac:dyDescent="0.2">
      <c r="A30" t="s">
        <v>21</v>
      </c>
      <c r="B30" s="11"/>
      <c r="C30" s="10" t="s">
        <v>10</v>
      </c>
      <c r="D30" s="10">
        <v>0.5</v>
      </c>
      <c r="E30" s="10">
        <v>86</v>
      </c>
      <c r="F30" s="14">
        <f t="shared" si="0"/>
        <v>43</v>
      </c>
    </row>
    <row r="31" spans="1:6" x14ac:dyDescent="0.2">
      <c r="B31" s="20" t="s">
        <v>8</v>
      </c>
      <c r="C31" s="12" t="s">
        <v>10</v>
      </c>
      <c r="D31" s="12">
        <f>SUM(D25:D30)</f>
        <v>14.5</v>
      </c>
      <c r="E31" s="12"/>
      <c r="F31" s="15">
        <f>SUM(F25:F30)</f>
        <v>1247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28</v>
      </c>
      <c r="B33" s="11"/>
      <c r="C33" s="10" t="s">
        <v>11</v>
      </c>
      <c r="D33" s="10">
        <v>0</v>
      </c>
      <c r="E33" s="10">
        <v>62</v>
      </c>
      <c r="F33" s="14">
        <f>D33*E33</f>
        <v>0</v>
      </c>
    </row>
    <row r="34" spans="1:6" x14ac:dyDescent="0.2">
      <c r="A34" t="s">
        <v>22</v>
      </c>
      <c r="B34" s="11"/>
      <c r="C34" s="10" t="s">
        <v>11</v>
      </c>
      <c r="D34" s="10">
        <v>0</v>
      </c>
      <c r="E34" s="10">
        <v>62</v>
      </c>
      <c r="F34" s="14">
        <f>D34*E34</f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>D37*E37</f>
        <v>0</v>
      </c>
    </row>
    <row r="38" spans="1:6" x14ac:dyDescent="0.2">
      <c r="A38" t="s">
        <v>22</v>
      </c>
      <c r="B38" s="11"/>
      <c r="C38" s="10" t="s">
        <v>12</v>
      </c>
      <c r="D38" s="10">
        <v>0</v>
      </c>
      <c r="E38" s="10">
        <v>50</v>
      </c>
      <c r="F38" s="14">
        <f>D38*E38</f>
        <v>0</v>
      </c>
    </row>
    <row r="39" spans="1:6" x14ac:dyDescent="0.2">
      <c r="B39" s="36" t="s">
        <v>8</v>
      </c>
      <c r="C39" s="4" t="s">
        <v>12</v>
      </c>
      <c r="D39" s="4">
        <f>SUM(D37:D38)</f>
        <v>0</v>
      </c>
      <c r="E39" s="4"/>
      <c r="F39" s="16">
        <f>SUM(F37:F38)</f>
        <v>0</v>
      </c>
    </row>
    <row r="40" spans="1:6" x14ac:dyDescent="0.2">
      <c r="B40" s="36"/>
      <c r="C40" s="4"/>
      <c r="D40" s="4"/>
      <c r="E40" s="4"/>
      <c r="F40" s="16"/>
    </row>
    <row r="41" spans="1:6" x14ac:dyDescent="0.2">
      <c r="A41" t="s">
        <v>53</v>
      </c>
      <c r="B41" s="11"/>
      <c r="C41" s="10" t="s">
        <v>42</v>
      </c>
      <c r="D41" s="10">
        <v>0</v>
      </c>
      <c r="E41" s="10">
        <v>6</v>
      </c>
      <c r="F41" s="14">
        <f>D41*E41</f>
        <v>0</v>
      </c>
    </row>
    <row r="42" spans="1:6" x14ac:dyDescent="0.2">
      <c r="A42" t="s">
        <v>22</v>
      </c>
      <c r="B42" s="11"/>
      <c r="C42" s="10" t="s">
        <v>42</v>
      </c>
      <c r="D42" s="10">
        <v>0</v>
      </c>
      <c r="E42" s="10">
        <v>6</v>
      </c>
      <c r="F42" s="14">
        <f>D42*E42</f>
        <v>0</v>
      </c>
    </row>
    <row r="43" spans="1:6" x14ac:dyDescent="0.2">
      <c r="B43" s="36" t="s">
        <v>8</v>
      </c>
      <c r="C43" s="10" t="s">
        <v>42</v>
      </c>
      <c r="D43" s="4">
        <f>SUM(D41:D42)</f>
        <v>0</v>
      </c>
      <c r="E43" s="4"/>
      <c r="F43" s="16">
        <f>SUM(F41:F42)</f>
        <v>0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SUM(D10+D17+D23+D31+D35+D39+D43)</f>
        <v>91.75</v>
      </c>
      <c r="E45" s="2"/>
      <c r="F45" s="16">
        <f>SUM(F10+F17+F23+F31+F35+F39+F43)</f>
        <v>10347.5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D30" sqref="D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56</v>
      </c>
      <c r="B3" s="110"/>
      <c r="C3" s="110"/>
      <c r="D3" s="110"/>
      <c r="E3" s="110"/>
      <c r="F3" s="110"/>
    </row>
    <row r="4" spans="1:6" x14ac:dyDescent="0.2">
      <c r="A4" s="36"/>
      <c r="B4" s="37"/>
      <c r="C4" s="37"/>
      <c r="D4" s="37"/>
      <c r="E4" s="37"/>
      <c r="F4" s="37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85.75</v>
      </c>
      <c r="E17" s="10">
        <v>95</v>
      </c>
      <c r="F17" s="14">
        <f>D17*E17</f>
        <v>8146.25</v>
      </c>
    </row>
    <row r="18" spans="1:6" x14ac:dyDescent="0.2">
      <c r="A18" t="s">
        <v>27</v>
      </c>
      <c r="B18" s="11"/>
      <c r="C18" s="10" t="s">
        <v>9</v>
      </c>
      <c r="D18" s="10">
        <v>29</v>
      </c>
      <c r="E18" s="10">
        <v>95</v>
      </c>
      <c r="F18" s="14">
        <f>D18*E18</f>
        <v>2755</v>
      </c>
    </row>
    <row r="19" spans="1:6" x14ac:dyDescent="0.2">
      <c r="B19" s="20" t="s">
        <v>8</v>
      </c>
      <c r="C19" s="12" t="s">
        <v>9</v>
      </c>
      <c r="D19" s="12">
        <f>SUM(D16:D18)</f>
        <v>114.75</v>
      </c>
      <c r="E19" s="12"/>
      <c r="F19" s="15">
        <f>SUM(F16:F18)</f>
        <v>10901.25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71.5</v>
      </c>
      <c r="E21" s="10">
        <v>86</v>
      </c>
      <c r="F21" s="14">
        <f>D21*E21</f>
        <v>6149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71.5</v>
      </c>
      <c r="E23" s="12"/>
      <c r="F23" s="15">
        <f>SUM(F21:F22)</f>
        <v>6149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31</v>
      </c>
      <c r="E25" s="10">
        <v>62</v>
      </c>
      <c r="F25" s="14">
        <f>D25*E25</f>
        <v>1922</v>
      </c>
    </row>
    <row r="26" spans="1:6" x14ac:dyDescent="0.2">
      <c r="A26" t="s">
        <v>51</v>
      </c>
      <c r="B26" s="11"/>
      <c r="C26" s="10" t="s">
        <v>11</v>
      </c>
      <c r="D26" s="10">
        <v>12.25</v>
      </c>
      <c r="E26" s="10">
        <v>62</v>
      </c>
      <c r="F26" s="14">
        <f>D26*E26</f>
        <v>759.5</v>
      </c>
    </row>
    <row r="27" spans="1:6" x14ac:dyDescent="0.2">
      <c r="B27" s="20" t="s">
        <v>8</v>
      </c>
      <c r="C27" s="12" t="s">
        <v>11</v>
      </c>
      <c r="D27" s="12">
        <f>SUM(D25:D26)</f>
        <v>43.25</v>
      </c>
      <c r="E27" s="12"/>
      <c r="F27" s="15">
        <f>SUM(F25:F26)</f>
        <v>2681.5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55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6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6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6" t="s">
        <v>8</v>
      </c>
      <c r="C34" s="4" t="s">
        <v>40</v>
      </c>
      <c r="D34" s="4">
        <f>SUM(D33)</f>
        <v>0</v>
      </c>
      <c r="E34" s="4"/>
      <c r="F34" s="16">
        <f>SUM(F31:F33)</f>
        <v>0</v>
      </c>
    </row>
    <row r="35" spans="1:6" x14ac:dyDescent="0.2">
      <c r="B35" s="36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6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6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6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229.5</v>
      </c>
      <c r="E42" s="2"/>
      <c r="F42" s="16">
        <f>SUM(F10+F14+F19+F23+F27+F31)</f>
        <v>19731.75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41" sqref="A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58</v>
      </c>
      <c r="B3" s="110"/>
      <c r="C3" s="110"/>
      <c r="D3" s="110"/>
      <c r="E3" s="110"/>
      <c r="F3" s="110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1</v>
      </c>
      <c r="E12" s="10">
        <v>122</v>
      </c>
      <c r="F12" s="14">
        <f t="shared" ref="F12:F17" si="0">D12*E12</f>
        <v>122</v>
      </c>
    </row>
    <row r="13" spans="1:6" x14ac:dyDescent="0.2">
      <c r="A13" t="s">
        <v>24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26</v>
      </c>
      <c r="B14" s="11"/>
      <c r="C14" s="10" t="s">
        <v>7</v>
      </c>
      <c r="D14" s="10">
        <v>104.25</v>
      </c>
      <c r="E14" s="10">
        <v>122</v>
      </c>
      <c r="F14" s="14">
        <f t="shared" si="0"/>
        <v>12718.5</v>
      </c>
    </row>
    <row r="15" spans="1:6" x14ac:dyDescent="0.2">
      <c r="A15" t="s">
        <v>16</v>
      </c>
      <c r="B15" s="11"/>
      <c r="C15" s="10" t="s">
        <v>7</v>
      </c>
      <c r="D15" s="10">
        <v>10</v>
      </c>
      <c r="E15" s="10">
        <v>122</v>
      </c>
      <c r="F15" s="14">
        <f t="shared" si="0"/>
        <v>1220</v>
      </c>
    </row>
    <row r="16" spans="1:6" x14ac:dyDescent="0.2">
      <c r="A16" t="s">
        <v>17</v>
      </c>
      <c r="B16" s="11"/>
      <c r="C16" s="10" t="s">
        <v>7</v>
      </c>
      <c r="D16" s="10">
        <v>90.25</v>
      </c>
      <c r="E16" s="10">
        <v>122</v>
      </c>
      <c r="F16" s="14">
        <f t="shared" si="0"/>
        <v>11010.5</v>
      </c>
    </row>
    <row r="17" spans="1:6" x14ac:dyDescent="0.2">
      <c r="B17" s="11"/>
      <c r="C17" s="10" t="s">
        <v>7</v>
      </c>
      <c r="D17" s="10"/>
      <c r="E17" s="10">
        <v>122</v>
      </c>
      <c r="F17" s="14">
        <f t="shared" si="0"/>
        <v>0</v>
      </c>
    </row>
    <row r="18" spans="1:6" x14ac:dyDescent="0.2">
      <c r="B18" s="20" t="s">
        <v>8</v>
      </c>
      <c r="C18" s="12" t="s">
        <v>7</v>
      </c>
      <c r="D18" s="12">
        <f>SUM(D12:D17)</f>
        <v>206.5</v>
      </c>
      <c r="E18" s="12"/>
      <c r="F18" s="15">
        <f>SUM(F12:F17)</f>
        <v>25193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47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38</v>
      </c>
      <c r="B21" s="11"/>
      <c r="C21" s="10" t="s">
        <v>9</v>
      </c>
      <c r="D21" s="10">
        <v>40.25</v>
      </c>
      <c r="E21" s="10">
        <v>95</v>
      </c>
      <c r="F21" s="14">
        <f>D21*E21</f>
        <v>3823.75</v>
      </c>
    </row>
    <row r="22" spans="1:6" x14ac:dyDescent="0.2">
      <c r="A22" t="s">
        <v>18</v>
      </c>
      <c r="B22" s="11"/>
      <c r="C22" s="10" t="s">
        <v>9</v>
      </c>
      <c r="D22" s="10">
        <v>2</v>
      </c>
      <c r="E22" s="10">
        <v>95</v>
      </c>
      <c r="F22" s="14">
        <f>D22*E22</f>
        <v>190</v>
      </c>
    </row>
    <row r="23" spans="1:6" x14ac:dyDescent="0.2">
      <c r="A23" t="s">
        <v>27</v>
      </c>
      <c r="B23" s="11"/>
      <c r="C23" s="10" t="s">
        <v>9</v>
      </c>
      <c r="D23" s="10">
        <v>4</v>
      </c>
      <c r="E23" s="10">
        <v>95</v>
      </c>
      <c r="F23" s="14">
        <f>D23*E23</f>
        <v>380</v>
      </c>
    </row>
    <row r="24" spans="1:6" x14ac:dyDescent="0.2">
      <c r="B24" s="20" t="s">
        <v>8</v>
      </c>
      <c r="C24" s="12" t="s">
        <v>9</v>
      </c>
      <c r="D24" s="12">
        <f>SUM(D20:D23)</f>
        <v>46.25</v>
      </c>
      <c r="E24" s="12"/>
      <c r="F24" s="15">
        <f>SUM(F20:F23)</f>
        <v>4393.75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2.75</v>
      </c>
      <c r="E28" s="10">
        <v>86</v>
      </c>
      <c r="F28" s="14">
        <f t="shared" si="1"/>
        <v>236.5</v>
      </c>
    </row>
    <row r="29" spans="1:6" x14ac:dyDescent="0.2">
      <c r="A29" t="s">
        <v>30</v>
      </c>
      <c r="B29" s="11"/>
      <c r="C29" s="10" t="s">
        <v>10</v>
      </c>
      <c r="D29" s="10">
        <v>1</v>
      </c>
      <c r="E29" s="10">
        <v>86</v>
      </c>
      <c r="F29" s="14">
        <f t="shared" ref="F29" si="2">D29*E29</f>
        <v>86</v>
      </c>
    </row>
    <row r="30" spans="1:6" x14ac:dyDescent="0.2">
      <c r="A30" t="s">
        <v>31</v>
      </c>
      <c r="B30" s="11"/>
      <c r="C30" s="10" t="s">
        <v>10</v>
      </c>
      <c r="D30" s="10">
        <v>2</v>
      </c>
      <c r="E30" s="10">
        <v>86</v>
      </c>
      <c r="F30" s="14">
        <f t="shared" si="1"/>
        <v>172</v>
      </c>
    </row>
    <row r="31" spans="1:6" x14ac:dyDescent="0.2">
      <c r="A31" t="s">
        <v>60</v>
      </c>
      <c r="B31" s="11"/>
      <c r="C31" s="10" t="s">
        <v>10</v>
      </c>
      <c r="D31" s="10">
        <v>1.75</v>
      </c>
      <c r="E31" s="10">
        <v>86</v>
      </c>
      <c r="F31" s="14">
        <f t="shared" ref="F31" si="3">D31*E31</f>
        <v>150.5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1.25</v>
      </c>
      <c r="E33" s="10">
        <v>86</v>
      </c>
      <c r="F33" s="14">
        <f t="shared" si="1"/>
        <v>107.5</v>
      </c>
    </row>
    <row r="34" spans="1:6" x14ac:dyDescent="0.2">
      <c r="B34" s="20" t="s">
        <v>8</v>
      </c>
      <c r="C34" s="12" t="s">
        <v>10</v>
      </c>
      <c r="D34" s="12">
        <f>SUM(D26:D33)</f>
        <v>8.75</v>
      </c>
      <c r="E34" s="12"/>
      <c r="F34" s="15">
        <f>SUM(F26:F33)</f>
        <v>752.5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21</v>
      </c>
      <c r="E40" s="10">
        <v>50</v>
      </c>
      <c r="F40" s="14">
        <f>D40*E40</f>
        <v>1050</v>
      </c>
    </row>
    <row r="41" spans="1:6" x14ac:dyDescent="0.2">
      <c r="A41" t="s">
        <v>22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B42" s="38" t="s">
        <v>8</v>
      </c>
      <c r="C42" s="4" t="s">
        <v>12</v>
      </c>
      <c r="D42" s="4">
        <f>SUM(D40:D41)</f>
        <v>21</v>
      </c>
      <c r="E42" s="4"/>
      <c r="F42" s="16">
        <f>SUM(F40:F41)</f>
        <v>1050</v>
      </c>
    </row>
    <row r="43" spans="1:6" x14ac:dyDescent="0.2">
      <c r="B43" s="38"/>
      <c r="C43" s="4"/>
      <c r="D43" s="4"/>
      <c r="E43" s="4"/>
      <c r="F43" s="16"/>
    </row>
    <row r="44" spans="1:6" x14ac:dyDescent="0.2">
      <c r="A44" t="s">
        <v>53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38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SUM(D10+D18+D24+D34+D38+D42+D46)</f>
        <v>282.5</v>
      </c>
      <c r="E48" s="2"/>
      <c r="F48" s="16">
        <f>SUM(F10+F18+F24+F34+F38+F42+F46)</f>
        <v>31389.25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A23" sqref="A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58</v>
      </c>
      <c r="B3" s="110"/>
      <c r="C3" s="110"/>
      <c r="D3" s="110"/>
      <c r="E3" s="110"/>
      <c r="F3" s="110"/>
    </row>
    <row r="4" spans="1:6" x14ac:dyDescent="0.2">
      <c r="A4" s="38"/>
      <c r="B4" s="39"/>
      <c r="C4" s="39"/>
      <c r="D4" s="39"/>
      <c r="E4" s="39"/>
      <c r="F4" s="39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31.5</v>
      </c>
      <c r="E16" s="10">
        <v>95</v>
      </c>
      <c r="F16" s="14">
        <f>D16*E16</f>
        <v>2992.5</v>
      </c>
    </row>
    <row r="17" spans="1:6" x14ac:dyDescent="0.2">
      <c r="A17" t="s">
        <v>18</v>
      </c>
      <c r="B17" s="11"/>
      <c r="C17" s="10" t="s">
        <v>9</v>
      </c>
      <c r="D17" s="10">
        <v>97.25</v>
      </c>
      <c r="E17" s="10">
        <v>95</v>
      </c>
      <c r="F17" s="14">
        <f>D17*E17</f>
        <v>9238.75</v>
      </c>
    </row>
    <row r="18" spans="1:6" x14ac:dyDescent="0.2">
      <c r="A18" t="s">
        <v>27</v>
      </c>
      <c r="B18" s="11"/>
      <c r="C18" s="10" t="s">
        <v>9</v>
      </c>
      <c r="D18" s="10">
        <v>30</v>
      </c>
      <c r="E18" s="10">
        <v>95</v>
      </c>
      <c r="F18" s="14">
        <f>D18*E18</f>
        <v>2850</v>
      </c>
    </row>
    <row r="19" spans="1:6" x14ac:dyDescent="0.2">
      <c r="B19" s="20" t="s">
        <v>8</v>
      </c>
      <c r="C19" s="12" t="s">
        <v>9</v>
      </c>
      <c r="D19" s="12">
        <f>SUM(D16:D18)</f>
        <v>158.75</v>
      </c>
      <c r="E19" s="12"/>
      <c r="F19" s="15">
        <f>SUM(F16:F18)</f>
        <v>15081.25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30.25</v>
      </c>
      <c r="E21" s="10">
        <v>86</v>
      </c>
      <c r="F21" s="14">
        <f>D21*E21</f>
        <v>2601.5</v>
      </c>
    </row>
    <row r="22" spans="1:6" x14ac:dyDescent="0.2">
      <c r="A22" t="s">
        <v>61</v>
      </c>
      <c r="B22" s="11"/>
      <c r="C22" s="10" t="s">
        <v>10</v>
      </c>
      <c r="D22" s="10">
        <v>20.5</v>
      </c>
      <c r="E22" s="10">
        <v>86</v>
      </c>
      <c r="F22" s="14">
        <f>D22*E22</f>
        <v>1763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50.75</v>
      </c>
      <c r="E24" s="12"/>
      <c r="F24" s="15">
        <f>SUM(F21:F23)</f>
        <v>4364.5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59.25</v>
      </c>
      <c r="E26" s="10">
        <v>62</v>
      </c>
      <c r="F26" s="14">
        <f>D26*E26</f>
        <v>3673.5</v>
      </c>
    </row>
    <row r="27" spans="1:6" x14ac:dyDescent="0.2">
      <c r="A27" t="s">
        <v>51</v>
      </c>
      <c r="B27" s="11"/>
      <c r="C27" s="10" t="s">
        <v>11</v>
      </c>
      <c r="D27" s="10">
        <v>50</v>
      </c>
      <c r="E27" s="10">
        <v>62</v>
      </c>
      <c r="F27" s="14">
        <f>D27*E27</f>
        <v>3100</v>
      </c>
    </row>
    <row r="28" spans="1:6" x14ac:dyDescent="0.2">
      <c r="B28" s="20" t="s">
        <v>8</v>
      </c>
      <c r="C28" s="12" t="s">
        <v>11</v>
      </c>
      <c r="D28" s="12">
        <f>SUM(D26:D27)</f>
        <v>109.25</v>
      </c>
      <c r="E28" s="12"/>
      <c r="F28" s="15">
        <f>SUM(F26:F27)</f>
        <v>6773.5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38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B33" s="38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38" t="s">
        <v>8</v>
      </c>
      <c r="C35" s="4" t="s">
        <v>40</v>
      </c>
      <c r="D35" s="4">
        <f>SUM(D34)</f>
        <v>0</v>
      </c>
      <c r="E35" s="4"/>
      <c r="F35" s="16">
        <f>SUM(F32:F34)</f>
        <v>0</v>
      </c>
    </row>
    <row r="36" spans="1:6" x14ac:dyDescent="0.2">
      <c r="B36" s="38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38" t="s">
        <v>8</v>
      </c>
      <c r="C38" s="4" t="s">
        <v>43</v>
      </c>
      <c r="D38" s="4">
        <f>SUM(D34:D37)</f>
        <v>0</v>
      </c>
      <c r="E38" s="4"/>
      <c r="F38" s="16">
        <f>SUM(F34:F37)</f>
        <v>0</v>
      </c>
    </row>
    <row r="39" spans="1:6" x14ac:dyDescent="0.2">
      <c r="B39" s="38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38" t="s">
        <v>8</v>
      </c>
      <c r="C41" s="4" t="s">
        <v>44</v>
      </c>
      <c r="D41" s="4">
        <f>SUM(D37:D40)</f>
        <v>0</v>
      </c>
      <c r="E41" s="4"/>
      <c r="F41" s="16">
        <f>SUM(F37:F40)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318.75</v>
      </c>
      <c r="E43" s="2"/>
      <c r="F43" s="16">
        <f>SUM(F10+F14+F19+F24+F28+F32)</f>
        <v>26219.25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4" workbookViewId="0">
      <selection activeCell="F48" sqref="F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62</v>
      </c>
      <c r="B3" s="110"/>
      <c r="C3" s="110"/>
      <c r="D3" s="110"/>
      <c r="E3" s="110"/>
      <c r="F3" s="110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0.25</v>
      </c>
      <c r="E12" s="10">
        <v>122</v>
      </c>
      <c r="F12" s="14">
        <f>D12*E12</f>
        <v>30.5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8" si="0">D13*E13</f>
        <v>0</v>
      </c>
    </row>
    <row r="14" spans="1:6" x14ac:dyDescent="0.2">
      <c r="A14" t="s">
        <v>24</v>
      </c>
      <c r="B14" s="11"/>
      <c r="C14" s="10" t="s">
        <v>7</v>
      </c>
      <c r="D14" s="10">
        <v>3.75</v>
      </c>
      <c r="E14" s="10">
        <v>122</v>
      </c>
      <c r="F14" s="14">
        <f t="shared" si="0"/>
        <v>457.5</v>
      </c>
    </row>
    <row r="15" spans="1:6" x14ac:dyDescent="0.2">
      <c r="A15" t="s">
        <v>26</v>
      </c>
      <c r="B15" s="11"/>
      <c r="C15" s="10" t="s">
        <v>7</v>
      </c>
      <c r="D15" s="10">
        <v>38.75</v>
      </c>
      <c r="E15" s="10">
        <v>122</v>
      </c>
      <c r="F15" s="14">
        <f t="shared" si="0"/>
        <v>4727.5</v>
      </c>
    </row>
    <row r="16" spans="1:6" x14ac:dyDescent="0.2">
      <c r="A16" t="s">
        <v>16</v>
      </c>
      <c r="B16" s="11"/>
      <c r="C16" s="10" t="s">
        <v>7</v>
      </c>
      <c r="D16" s="10">
        <v>18</v>
      </c>
      <c r="E16" s="10">
        <v>122</v>
      </c>
      <c r="F16" s="14">
        <f t="shared" si="0"/>
        <v>2196</v>
      </c>
    </row>
    <row r="17" spans="1:6" x14ac:dyDescent="0.2">
      <c r="A17" t="s">
        <v>17</v>
      </c>
      <c r="B17" s="11"/>
      <c r="C17" s="10" t="s">
        <v>7</v>
      </c>
      <c r="D17" s="10">
        <v>79.75</v>
      </c>
      <c r="E17" s="10">
        <v>122</v>
      </c>
      <c r="F17" s="14">
        <f t="shared" si="0"/>
        <v>9729.5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140.5</v>
      </c>
      <c r="E19" s="12"/>
      <c r="F19" s="15">
        <f>SUM(F12:F18)</f>
        <v>17141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33</v>
      </c>
      <c r="E21" s="10">
        <v>95</v>
      </c>
      <c r="F21" s="14">
        <f>D21*E21</f>
        <v>3135</v>
      </c>
    </row>
    <row r="22" spans="1:6" x14ac:dyDescent="0.2">
      <c r="A22" t="s">
        <v>18</v>
      </c>
      <c r="B22" s="11"/>
      <c r="C22" s="10" t="s">
        <v>9</v>
      </c>
      <c r="D22" s="10">
        <v>1.5</v>
      </c>
      <c r="E22" s="10">
        <v>95</v>
      </c>
      <c r="F22" s="14">
        <f>D22*E22</f>
        <v>142.5</v>
      </c>
    </row>
    <row r="23" spans="1:6" x14ac:dyDescent="0.2">
      <c r="A23" t="s">
        <v>27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34.5</v>
      </c>
      <c r="E24" s="12"/>
      <c r="F24" s="15">
        <f>SUM(F21:F23)</f>
        <v>3277.5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3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4.25</v>
      </c>
      <c r="E30" s="10">
        <v>86</v>
      </c>
      <c r="F30" s="14">
        <f t="shared" si="1"/>
        <v>365.5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5.75</v>
      </c>
      <c r="E34" s="12"/>
      <c r="F34" s="15">
        <f>SUM(F26:F33)</f>
        <v>494.5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8.5</v>
      </c>
      <c r="E40" s="10">
        <v>50</v>
      </c>
      <c r="F40" s="14">
        <f>D40*E40</f>
        <v>425</v>
      </c>
    </row>
    <row r="41" spans="1:6" x14ac:dyDescent="0.2">
      <c r="A41" t="s">
        <v>53</v>
      </c>
      <c r="B41" s="11"/>
      <c r="C41" s="10" t="s">
        <v>12</v>
      </c>
      <c r="D41" s="10">
        <v>38.25</v>
      </c>
      <c r="E41" s="10">
        <v>50</v>
      </c>
      <c r="F41" s="14">
        <f>D41*E41</f>
        <v>1912.5</v>
      </c>
    </row>
    <row r="42" spans="1:6" x14ac:dyDescent="0.2">
      <c r="B42" s="40" t="s">
        <v>8</v>
      </c>
      <c r="C42" s="4" t="s">
        <v>12</v>
      </c>
      <c r="D42" s="4">
        <f>SUM(D40:D41)</f>
        <v>46.75</v>
      </c>
      <c r="E42" s="4"/>
      <c r="F42" s="16">
        <f>SUM(F40:F41)</f>
        <v>2337.5</v>
      </c>
    </row>
    <row r="43" spans="1:6" x14ac:dyDescent="0.2">
      <c r="B43" s="40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0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227.5</v>
      </c>
      <c r="E48" s="2"/>
      <c r="F48" s="16">
        <f>SUM(F10+F19+F24+F34+F38+F42+F46)</f>
        <v>23250.5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I26" sqref="I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62</v>
      </c>
      <c r="B3" s="110"/>
      <c r="C3" s="110"/>
      <c r="D3" s="110"/>
      <c r="E3" s="110"/>
      <c r="F3" s="110"/>
    </row>
    <row r="4" spans="1:6" x14ac:dyDescent="0.2">
      <c r="A4" s="40"/>
      <c r="B4" s="41"/>
      <c r="C4" s="41"/>
      <c r="D4" s="41"/>
      <c r="E4" s="41"/>
      <c r="F4" s="41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9.5</v>
      </c>
      <c r="E16" s="10">
        <v>95</v>
      </c>
      <c r="F16" s="14">
        <f>D16*E16</f>
        <v>902.5</v>
      </c>
    </row>
    <row r="17" spans="1:6" x14ac:dyDescent="0.2">
      <c r="A17" t="s">
        <v>18</v>
      </c>
      <c r="B17" s="11"/>
      <c r="C17" s="10" t="s">
        <v>9</v>
      </c>
      <c r="D17" s="10">
        <v>56.75</v>
      </c>
      <c r="E17" s="10">
        <v>95</v>
      </c>
      <c r="F17" s="14">
        <f>D17*E17</f>
        <v>5391.25</v>
      </c>
    </row>
    <row r="18" spans="1:6" x14ac:dyDescent="0.2">
      <c r="A18" t="s">
        <v>27</v>
      </c>
      <c r="B18" s="11"/>
      <c r="C18" s="10" t="s">
        <v>9</v>
      </c>
      <c r="D18" s="10">
        <v>5</v>
      </c>
      <c r="E18" s="10">
        <v>95</v>
      </c>
      <c r="F18" s="14">
        <f>D18*E18</f>
        <v>475</v>
      </c>
    </row>
    <row r="19" spans="1:6" x14ac:dyDescent="0.2">
      <c r="B19" s="20" t="s">
        <v>8</v>
      </c>
      <c r="C19" s="12" t="s">
        <v>9</v>
      </c>
      <c r="D19" s="12">
        <f>SUM(D16:D18)</f>
        <v>71.25</v>
      </c>
      <c r="E19" s="12"/>
      <c r="F19" s="15">
        <f>SUM(F16:F18)</f>
        <v>6768.75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22</v>
      </c>
      <c r="E21" s="10">
        <v>86</v>
      </c>
      <c r="F21" s="14">
        <f>D21*E21</f>
        <v>1892</v>
      </c>
    </row>
    <row r="22" spans="1:6" x14ac:dyDescent="0.2">
      <c r="A22" t="s">
        <v>61</v>
      </c>
      <c r="B22" s="11"/>
      <c r="C22" s="10" t="s">
        <v>10</v>
      </c>
      <c r="D22" s="10">
        <v>8</v>
      </c>
      <c r="E22" s="10">
        <v>86</v>
      </c>
      <c r="F22" s="14">
        <f>D22*E22</f>
        <v>688</v>
      </c>
    </row>
    <row r="23" spans="1:6" x14ac:dyDescent="0.2">
      <c r="A23" t="s">
        <v>21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8</v>
      </c>
      <c r="C24" s="12" t="s">
        <v>10</v>
      </c>
      <c r="D24" s="12">
        <f>SUM(D21:D23)</f>
        <v>30</v>
      </c>
      <c r="E24" s="12"/>
      <c r="F24" s="15">
        <f>SUM(F21:F23)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39</v>
      </c>
      <c r="B26" s="11"/>
      <c r="C26" s="10" t="s">
        <v>11</v>
      </c>
      <c r="D26" s="10">
        <v>95</v>
      </c>
      <c r="E26" s="10">
        <v>62</v>
      </c>
      <c r="F26" s="14">
        <f>D26*E26</f>
        <v>5890</v>
      </c>
    </row>
    <row r="27" spans="1:6" x14ac:dyDescent="0.2">
      <c r="A27" t="s">
        <v>51</v>
      </c>
      <c r="B27" s="11"/>
      <c r="C27" s="10" t="s">
        <v>11</v>
      </c>
      <c r="D27" s="10">
        <v>26</v>
      </c>
      <c r="E27" s="10">
        <v>62</v>
      </c>
      <c r="F27" s="14">
        <f>D27*E27</f>
        <v>1612</v>
      </c>
    </row>
    <row r="28" spans="1:6" x14ac:dyDescent="0.2">
      <c r="B28" s="20" t="s">
        <v>8</v>
      </c>
      <c r="C28" s="12" t="s">
        <v>11</v>
      </c>
      <c r="D28" s="12">
        <f>SUM(D26:D27)</f>
        <v>121</v>
      </c>
      <c r="E28" s="12"/>
      <c r="F28" s="15">
        <f>SUM(F26:F27)</f>
        <v>7502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55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63</v>
      </c>
      <c r="B31" s="11"/>
      <c r="C31" s="10" t="s">
        <v>12</v>
      </c>
      <c r="D31" s="10">
        <v>51</v>
      </c>
      <c r="E31" s="10">
        <v>50</v>
      </c>
      <c r="F31" s="14">
        <f>D31*E31</f>
        <v>2550</v>
      </c>
    </row>
    <row r="32" spans="1:6" x14ac:dyDescent="0.2">
      <c r="B32" s="40" t="s">
        <v>8</v>
      </c>
      <c r="C32" s="4" t="s">
        <v>12</v>
      </c>
      <c r="D32" s="4">
        <f>SUM(D30:D31)</f>
        <v>51</v>
      </c>
      <c r="E32" s="4"/>
      <c r="F32" s="16">
        <f>SUM(F30:F31)</f>
        <v>2550</v>
      </c>
    </row>
    <row r="33" spans="1:6" x14ac:dyDescent="0.2">
      <c r="B33" s="40"/>
      <c r="C33" s="4"/>
      <c r="D33" s="4"/>
      <c r="E33" s="4"/>
      <c r="F33" s="16"/>
    </row>
    <row r="34" spans="1:6" x14ac:dyDescent="0.2">
      <c r="A34" t="s">
        <v>22</v>
      </c>
      <c r="B34" s="11"/>
      <c r="C34" s="10" t="s">
        <v>40</v>
      </c>
      <c r="D34" s="10">
        <v>0</v>
      </c>
      <c r="E34" s="10">
        <v>8</v>
      </c>
      <c r="F34" s="14">
        <f>D34*E34</f>
        <v>0</v>
      </c>
    </row>
    <row r="35" spans="1:6" x14ac:dyDescent="0.2">
      <c r="B35" s="40" t="s">
        <v>8</v>
      </c>
      <c r="C35" s="4" t="s">
        <v>40</v>
      </c>
      <c r="D35" s="4">
        <f>SUM(D34)</f>
        <v>0</v>
      </c>
      <c r="E35" s="4"/>
      <c r="F35" s="16">
        <f>SUM(F32:F34)</f>
        <v>2550</v>
      </c>
    </row>
    <row r="36" spans="1:6" x14ac:dyDescent="0.2">
      <c r="B36" s="40"/>
      <c r="C36" s="4"/>
      <c r="D36" s="4"/>
      <c r="E36" s="4"/>
      <c r="F36" s="16"/>
    </row>
    <row r="37" spans="1:6" x14ac:dyDescent="0.2">
      <c r="B37" s="11"/>
      <c r="C37" s="10" t="s">
        <v>42</v>
      </c>
      <c r="D37" s="10">
        <v>0</v>
      </c>
      <c r="E37" s="10">
        <v>6</v>
      </c>
      <c r="F37" s="14">
        <f>D37*E37</f>
        <v>0</v>
      </c>
    </row>
    <row r="38" spans="1:6" x14ac:dyDescent="0.2">
      <c r="B38" s="40" t="s">
        <v>8</v>
      </c>
      <c r="C38" s="4" t="s">
        <v>43</v>
      </c>
      <c r="D38" s="4">
        <f>SUM(D34:D37)</f>
        <v>0</v>
      </c>
      <c r="E38" s="4"/>
      <c r="F38" s="16">
        <f>SUM(F34:F37)</f>
        <v>2550</v>
      </c>
    </row>
    <row r="39" spans="1:6" x14ac:dyDescent="0.2">
      <c r="B39" s="40"/>
      <c r="C39" s="4"/>
      <c r="D39" s="4"/>
      <c r="E39" s="4"/>
      <c r="F39" s="16"/>
    </row>
    <row r="40" spans="1:6" x14ac:dyDescent="0.2">
      <c r="A40" t="s">
        <v>22</v>
      </c>
      <c r="B40" s="11"/>
      <c r="C40" s="10" t="s">
        <v>44</v>
      </c>
      <c r="D40" s="10">
        <v>0</v>
      </c>
      <c r="E40" s="10">
        <v>4</v>
      </c>
      <c r="F40" s="14">
        <f>D40*E40</f>
        <v>0</v>
      </c>
    </row>
    <row r="41" spans="1:6" x14ac:dyDescent="0.2">
      <c r="B41" s="40" t="s">
        <v>8</v>
      </c>
      <c r="C41" s="4" t="s">
        <v>44</v>
      </c>
      <c r="D41" s="4">
        <f>SUM(D37:D40)</f>
        <v>0</v>
      </c>
      <c r="E41" s="4"/>
      <c r="F41" s="16">
        <f>SUM(F37:F40)</f>
        <v>2550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SUM(D10+D14+D19+D24+D28+D32+D38)</f>
        <v>273.25</v>
      </c>
      <c r="E43" s="2"/>
      <c r="F43" s="16">
        <f>SUM(F10+F14+F19+F24+F28+F32)</f>
        <v>19400.75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64</v>
      </c>
      <c r="B3" s="110"/>
      <c r="C3" s="110"/>
      <c r="D3" s="110"/>
      <c r="E3" s="110"/>
      <c r="F3" s="110"/>
    </row>
    <row r="4" spans="1:6" x14ac:dyDescent="0.2">
      <c r="A4" s="44"/>
      <c r="B4" s="45"/>
      <c r="C4" s="45"/>
      <c r="D4" s="45"/>
      <c r="E4" s="45"/>
      <c r="F4" s="45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ref="F13:F18" si="0">D13*E13</f>
        <v>122</v>
      </c>
    </row>
    <row r="14" spans="1:6" x14ac:dyDescent="0.2">
      <c r="A14" t="s">
        <v>24</v>
      </c>
      <c r="B14" s="11"/>
      <c r="C14" s="10" t="s">
        <v>7</v>
      </c>
      <c r="D14" s="10">
        <v>9.25</v>
      </c>
      <c r="E14" s="10">
        <v>122</v>
      </c>
      <c r="F14" s="14">
        <f t="shared" si="0"/>
        <v>1128.5</v>
      </c>
    </row>
    <row r="15" spans="1:6" x14ac:dyDescent="0.2">
      <c r="A15" t="s">
        <v>26</v>
      </c>
      <c r="B15" s="11"/>
      <c r="C15" s="10" t="s">
        <v>7</v>
      </c>
      <c r="D15" s="10">
        <v>62.5</v>
      </c>
      <c r="E15" s="10">
        <v>122</v>
      </c>
      <c r="F15" s="14">
        <f t="shared" si="0"/>
        <v>7625</v>
      </c>
    </row>
    <row r="16" spans="1:6" x14ac:dyDescent="0.2">
      <c r="A16" t="s">
        <v>16</v>
      </c>
      <c r="B16" s="11"/>
      <c r="C16" s="10" t="s">
        <v>7</v>
      </c>
      <c r="D16" s="10">
        <v>28.5</v>
      </c>
      <c r="E16" s="10">
        <v>122</v>
      </c>
      <c r="F16" s="14">
        <f t="shared" si="0"/>
        <v>3477</v>
      </c>
    </row>
    <row r="17" spans="1:6" x14ac:dyDescent="0.2">
      <c r="A17" t="s">
        <v>17</v>
      </c>
      <c r="B17" s="11"/>
      <c r="C17" s="10" t="s">
        <v>7</v>
      </c>
      <c r="D17" s="10">
        <v>21</v>
      </c>
      <c r="E17" s="10">
        <v>122</v>
      </c>
      <c r="F17" s="14">
        <f t="shared" si="0"/>
        <v>2562</v>
      </c>
    </row>
    <row r="18" spans="1:6" x14ac:dyDescent="0.2">
      <c r="B18" s="11"/>
      <c r="C18" s="10" t="s">
        <v>7</v>
      </c>
      <c r="D18" s="10"/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126.25</v>
      </c>
      <c r="E19" s="12"/>
      <c r="F19" s="15">
        <f>SUM(F12:F18)</f>
        <v>15402.5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38</v>
      </c>
      <c r="B21" s="11"/>
      <c r="C21" s="10" t="s">
        <v>9</v>
      </c>
      <c r="D21" s="10">
        <v>25.25</v>
      </c>
      <c r="E21" s="10">
        <v>95</v>
      </c>
      <c r="F21" s="14">
        <f>D21*E21</f>
        <v>2398.75</v>
      </c>
    </row>
    <row r="22" spans="1:6" x14ac:dyDescent="0.2">
      <c r="A22" t="s">
        <v>18</v>
      </c>
      <c r="B22" s="11"/>
      <c r="C22" s="10" t="s">
        <v>9</v>
      </c>
      <c r="D22" s="10">
        <v>3.75</v>
      </c>
      <c r="E22" s="10">
        <v>95</v>
      </c>
      <c r="F22" s="14">
        <f>D22*E22</f>
        <v>356.25</v>
      </c>
    </row>
    <row r="23" spans="1:6" x14ac:dyDescent="0.2"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20" t="s">
        <v>8</v>
      </c>
      <c r="C24" s="12" t="s">
        <v>9</v>
      </c>
      <c r="D24" s="12">
        <f>SUM(D21:D23)</f>
        <v>29</v>
      </c>
      <c r="E24" s="12"/>
      <c r="F24" s="15">
        <f>SUM(F21:F23)</f>
        <v>2755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47.25</v>
      </c>
      <c r="E26" s="10">
        <v>86</v>
      </c>
      <c r="F26" s="14">
        <f t="shared" ref="F26:F33" si="1">D26*E26</f>
        <v>4063.5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10</v>
      </c>
      <c r="E30" s="10">
        <v>86</v>
      </c>
      <c r="F30" s="14">
        <f t="shared" si="1"/>
        <v>860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49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21</v>
      </c>
      <c r="B33" s="11"/>
      <c r="C33" s="10" t="s">
        <v>10</v>
      </c>
      <c r="D33" s="10">
        <v>1.5</v>
      </c>
      <c r="E33" s="10">
        <v>86</v>
      </c>
      <c r="F33" s="14">
        <f t="shared" si="1"/>
        <v>129</v>
      </c>
    </row>
    <row r="34" spans="1:6" x14ac:dyDescent="0.2">
      <c r="B34" s="20" t="s">
        <v>8</v>
      </c>
      <c r="C34" s="12" t="s">
        <v>10</v>
      </c>
      <c r="D34" s="12">
        <f>SUM(D26:D33)</f>
        <v>58.75</v>
      </c>
      <c r="E34" s="12"/>
      <c r="F34" s="15">
        <f>SUM(F26:F33)</f>
        <v>5052.5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28</v>
      </c>
      <c r="B36" s="11"/>
      <c r="C36" s="10" t="s">
        <v>11</v>
      </c>
      <c r="D36" s="10">
        <v>0</v>
      </c>
      <c r="E36" s="10">
        <v>62</v>
      </c>
      <c r="F36" s="14">
        <f>D36*E36</f>
        <v>0</v>
      </c>
    </row>
    <row r="37" spans="1:6" x14ac:dyDescent="0.2">
      <c r="A37" t="s">
        <v>22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48</v>
      </c>
      <c r="E41" s="10">
        <v>50</v>
      </c>
      <c r="F41" s="14">
        <f>D41*E41</f>
        <v>2400</v>
      </c>
    </row>
    <row r="42" spans="1:6" x14ac:dyDescent="0.2">
      <c r="B42" s="44" t="s">
        <v>8</v>
      </c>
      <c r="C42" s="4" t="s">
        <v>12</v>
      </c>
      <c r="D42" s="4">
        <f>SUM(D40:D41)</f>
        <v>48</v>
      </c>
      <c r="E42" s="4"/>
      <c r="F42" s="16">
        <f>SUM(F40:F41)</f>
        <v>2400</v>
      </c>
    </row>
    <row r="43" spans="1:6" x14ac:dyDescent="0.2">
      <c r="B43" s="44"/>
      <c r="C43" s="4"/>
      <c r="D43" s="4"/>
      <c r="E43" s="4"/>
      <c r="F43" s="16"/>
    </row>
    <row r="44" spans="1:6" x14ac:dyDescent="0.2">
      <c r="A44" t="s">
        <v>22</v>
      </c>
      <c r="B44" s="11"/>
      <c r="C44" s="10" t="s">
        <v>42</v>
      </c>
      <c r="D44" s="10">
        <v>0</v>
      </c>
      <c r="E44" s="10">
        <v>6</v>
      </c>
      <c r="F44" s="14">
        <f>D44*E44</f>
        <v>0</v>
      </c>
    </row>
    <row r="45" spans="1:6" x14ac:dyDescent="0.2">
      <c r="A45" t="s">
        <v>22</v>
      </c>
      <c r="B45" s="11"/>
      <c r="C45" s="10" t="s">
        <v>42</v>
      </c>
      <c r="D45" s="10">
        <v>0</v>
      </c>
      <c r="E45" s="10">
        <v>6</v>
      </c>
      <c r="F45" s="14">
        <f>D45*E45</f>
        <v>0</v>
      </c>
    </row>
    <row r="46" spans="1:6" x14ac:dyDescent="0.2">
      <c r="B46" s="44" t="s">
        <v>8</v>
      </c>
      <c r="C46" s="10" t="s">
        <v>42</v>
      </c>
      <c r="D46" s="4">
        <f>SUM(D44:D45)</f>
        <v>0</v>
      </c>
      <c r="E46" s="4"/>
      <c r="F46" s="16">
        <f>SUM(F44:F45)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SUM(D10+D19+D24+D34+D38+D42+D46)</f>
        <v>262</v>
      </c>
      <c r="E48" s="2"/>
      <c r="F48" s="16">
        <f>SUM(F10+F19+F24+F34+F38+F42+F46)</f>
        <v>25610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42" sqref="G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23</v>
      </c>
      <c r="B3" s="110"/>
      <c r="C3" s="110"/>
      <c r="D3" s="110"/>
      <c r="E3" s="110"/>
      <c r="F3" s="110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26</v>
      </c>
      <c r="B13" s="11"/>
      <c r="C13" s="10" t="s">
        <v>7</v>
      </c>
      <c r="D13" s="10">
        <v>4.5</v>
      </c>
      <c r="E13" s="10">
        <v>122</v>
      </c>
      <c r="F13" s="14">
        <f>D13*E13</f>
        <v>549</v>
      </c>
    </row>
    <row r="14" spans="1:6" x14ac:dyDescent="0.2">
      <c r="A14" t="s">
        <v>16</v>
      </c>
      <c r="B14" s="11"/>
      <c r="C14" s="10" t="s">
        <v>7</v>
      </c>
      <c r="D14" s="10">
        <v>31.5</v>
      </c>
      <c r="E14" s="10">
        <v>122</v>
      </c>
      <c r="F14" s="14">
        <f>D14*E14</f>
        <v>3843</v>
      </c>
    </row>
    <row r="15" spans="1:6" x14ac:dyDescent="0.2">
      <c r="A15" t="s">
        <v>17</v>
      </c>
      <c r="B15" s="11"/>
      <c r="C15" s="10" t="s">
        <v>7</v>
      </c>
      <c r="D15" s="10">
        <v>16.5</v>
      </c>
      <c r="E15" s="10">
        <v>122</v>
      </c>
      <c r="F15" s="14">
        <f>D15*E15</f>
        <v>2013</v>
      </c>
    </row>
    <row r="16" spans="1:6" x14ac:dyDescent="0.2">
      <c r="A16" t="s">
        <v>25</v>
      </c>
      <c r="B16" s="11"/>
      <c r="C16" s="10" t="s">
        <v>7</v>
      </c>
      <c r="D16" s="10">
        <v>1</v>
      </c>
      <c r="E16" s="10">
        <v>122</v>
      </c>
      <c r="F16" s="14">
        <f>D16*E16</f>
        <v>122</v>
      </c>
    </row>
    <row r="17" spans="1:6" x14ac:dyDescent="0.2">
      <c r="B17" s="20" t="s">
        <v>8</v>
      </c>
      <c r="C17" s="12" t="s">
        <v>7</v>
      </c>
      <c r="D17" s="12">
        <f>SUM(D12:D16)</f>
        <v>60.5</v>
      </c>
      <c r="E17" s="12"/>
      <c r="F17" s="15">
        <f>SUM(F12:F16)</f>
        <v>7381</v>
      </c>
    </row>
    <row r="18" spans="1:6" x14ac:dyDescent="0.2">
      <c r="B18" s="11"/>
      <c r="C18" s="10"/>
      <c r="D18" s="10"/>
      <c r="E18" s="10"/>
      <c r="F18" s="14"/>
    </row>
    <row r="19" spans="1:6" x14ac:dyDescent="0.2">
      <c r="A19" t="s">
        <v>18</v>
      </c>
      <c r="B19" s="11"/>
      <c r="C19" s="10" t="s">
        <v>9</v>
      </c>
      <c r="D19" s="10">
        <v>34.5</v>
      </c>
      <c r="E19" s="10">
        <v>95</v>
      </c>
      <c r="F19" s="14">
        <f>D19*E19</f>
        <v>3277.5</v>
      </c>
    </row>
    <row r="20" spans="1:6" x14ac:dyDescent="0.2">
      <c r="A20" t="s">
        <v>27</v>
      </c>
      <c r="B20" s="11"/>
      <c r="C20" s="10" t="s">
        <v>9</v>
      </c>
      <c r="D20" s="10">
        <v>49</v>
      </c>
      <c r="E20" s="10">
        <v>95</v>
      </c>
      <c r="F20" s="14">
        <f>D20*E20</f>
        <v>4655</v>
      </c>
    </row>
    <row r="21" spans="1:6" x14ac:dyDescent="0.2">
      <c r="B21" s="20" t="s">
        <v>8</v>
      </c>
      <c r="C21" s="12" t="s">
        <v>9</v>
      </c>
      <c r="D21" s="12">
        <f>SUM(D19:D20)</f>
        <v>83.5</v>
      </c>
      <c r="E21" s="12"/>
      <c r="F21" s="15">
        <f>SUM(F19:F20)</f>
        <v>7932.5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21</v>
      </c>
      <c r="B23" s="11"/>
      <c r="C23" s="10" t="s">
        <v>10</v>
      </c>
      <c r="D23" s="10">
        <v>19</v>
      </c>
      <c r="E23" s="10">
        <v>86</v>
      </c>
      <c r="F23" s="14">
        <f>D23*E23</f>
        <v>1634</v>
      </c>
    </row>
    <row r="24" spans="1:6" x14ac:dyDescent="0.2">
      <c r="B24" s="20" t="s">
        <v>8</v>
      </c>
      <c r="C24" s="12" t="s">
        <v>10</v>
      </c>
      <c r="D24" s="12">
        <f>SUM(D23:D23)</f>
        <v>19</v>
      </c>
      <c r="E24" s="12"/>
      <c r="F24" s="15">
        <f>SUM(F23:F23)</f>
        <v>1634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28</v>
      </c>
      <c r="B26" s="11"/>
      <c r="C26" s="10" t="s">
        <v>11</v>
      </c>
      <c r="D26" s="10">
        <v>15</v>
      </c>
      <c r="E26" s="10">
        <v>62</v>
      </c>
      <c r="F26" s="14">
        <f>D26*E26</f>
        <v>930</v>
      </c>
    </row>
    <row r="27" spans="1:6" x14ac:dyDescent="0.2">
      <c r="A27" t="s">
        <v>22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8</v>
      </c>
      <c r="C28" s="12" t="s">
        <v>11</v>
      </c>
      <c r="D28" s="12">
        <f>SUM(D26:D27)</f>
        <v>15</v>
      </c>
      <c r="E28" s="12"/>
      <c r="F28" s="15">
        <f>SUM(F26:F27)</f>
        <v>930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21" t="s">
        <v>8</v>
      </c>
      <c r="C32" s="4" t="s">
        <v>12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13</v>
      </c>
      <c r="C34" s="2"/>
      <c r="D34" s="4">
        <f>SUM(D10+D17+D21+D24+D28+D32)</f>
        <v>178</v>
      </c>
      <c r="E34" s="2"/>
      <c r="F34" s="16">
        <f>SUM(F10+F17+F21+F24+F28+F32)</f>
        <v>17877.5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A18" sqref="A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64</v>
      </c>
      <c r="B3" s="110"/>
      <c r="C3" s="110"/>
      <c r="D3" s="110"/>
      <c r="E3" s="110"/>
      <c r="F3" s="110"/>
    </row>
    <row r="4" spans="1:6" x14ac:dyDescent="0.2">
      <c r="A4" s="42"/>
      <c r="B4" s="43"/>
      <c r="C4" s="43"/>
      <c r="D4" s="43"/>
      <c r="E4" s="43"/>
      <c r="F4" s="43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22</v>
      </c>
      <c r="E16" s="10">
        <v>95</v>
      </c>
      <c r="F16" s="14">
        <f>D16*E16</f>
        <v>2090</v>
      </c>
    </row>
    <row r="17" spans="1:6" x14ac:dyDescent="0.2">
      <c r="A17" t="s">
        <v>18</v>
      </c>
      <c r="B17" s="11"/>
      <c r="C17" s="10" t="s">
        <v>9</v>
      </c>
      <c r="D17" s="10">
        <v>99.25</v>
      </c>
      <c r="E17" s="10">
        <v>95</v>
      </c>
      <c r="F17" s="14">
        <f>D17*E17</f>
        <v>9428.75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121.25</v>
      </c>
      <c r="E19" s="12"/>
      <c r="F19" s="15">
        <f>SUM(F16:F18)</f>
        <v>11518.75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25</v>
      </c>
      <c r="E21" s="10">
        <v>86</v>
      </c>
      <c r="F21" s="14">
        <f>D21*E21</f>
        <v>2150</v>
      </c>
    </row>
    <row r="22" spans="1:6" x14ac:dyDescent="0.2">
      <c r="A22" t="s">
        <v>61</v>
      </c>
      <c r="B22" s="11"/>
      <c r="C22" s="10" t="s">
        <v>10</v>
      </c>
      <c r="D22" s="10">
        <v>43.5</v>
      </c>
      <c r="E22" s="10">
        <v>86</v>
      </c>
      <c r="F22" s="14">
        <f>D22*E22</f>
        <v>3741</v>
      </c>
    </row>
    <row r="23" spans="1:6" x14ac:dyDescent="0.2">
      <c r="A23" t="s">
        <v>31</v>
      </c>
      <c r="B23" s="11"/>
      <c r="C23" s="10" t="s">
        <v>10</v>
      </c>
      <c r="D23" s="10">
        <v>36</v>
      </c>
      <c r="E23" s="10">
        <v>86</v>
      </c>
      <c r="F23" s="14">
        <f>D23*E23</f>
        <v>3096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104.5</v>
      </c>
      <c r="E25" s="12"/>
      <c r="F25" s="15">
        <f>SUM(F21:F24)</f>
        <v>8987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16.5</v>
      </c>
      <c r="E27" s="10">
        <v>62</v>
      </c>
      <c r="F27" s="14">
        <f>D27*E27</f>
        <v>1023</v>
      </c>
    </row>
    <row r="28" spans="1:6" x14ac:dyDescent="0.2">
      <c r="A28" t="s">
        <v>51</v>
      </c>
      <c r="B28" s="11"/>
      <c r="C28" s="10" t="s">
        <v>11</v>
      </c>
      <c r="D28" s="10">
        <v>1.5</v>
      </c>
      <c r="E28" s="10">
        <v>62</v>
      </c>
      <c r="F28" s="14">
        <f>D28*E28</f>
        <v>93</v>
      </c>
    </row>
    <row r="29" spans="1:6" x14ac:dyDescent="0.2">
      <c r="B29" s="20" t="s">
        <v>8</v>
      </c>
      <c r="C29" s="12" t="s">
        <v>11</v>
      </c>
      <c r="D29" s="12">
        <f>SUM(D27:D28)</f>
        <v>18</v>
      </c>
      <c r="E29" s="12"/>
      <c r="F29" s="15">
        <f>SUM(F27:F28)</f>
        <v>1116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34.25</v>
      </c>
      <c r="E32" s="10">
        <v>50</v>
      </c>
      <c r="F32" s="14">
        <f>D32*E32</f>
        <v>1712.5</v>
      </c>
    </row>
    <row r="33" spans="1:6" x14ac:dyDescent="0.2">
      <c r="B33" s="42" t="s">
        <v>8</v>
      </c>
      <c r="C33" s="4" t="s">
        <v>12</v>
      </c>
      <c r="D33" s="4">
        <f>SUM(D31:D32)</f>
        <v>34.25</v>
      </c>
      <c r="E33" s="4"/>
      <c r="F33" s="16">
        <f>SUM(F31:F32)</f>
        <v>1712.5</v>
      </c>
    </row>
    <row r="34" spans="1:6" x14ac:dyDescent="0.2">
      <c r="B34" s="42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2" t="s">
        <v>8</v>
      </c>
      <c r="C36" s="4" t="s">
        <v>40</v>
      </c>
      <c r="D36" s="4">
        <f>SUM(D35)</f>
        <v>0</v>
      </c>
      <c r="E36" s="4"/>
      <c r="F36" s="16">
        <f>SUM(F33:F35)</f>
        <v>1712.5</v>
      </c>
    </row>
    <row r="37" spans="1:6" x14ac:dyDescent="0.2">
      <c r="B37" s="42"/>
      <c r="C37" s="4"/>
      <c r="D37" s="4"/>
      <c r="E37" s="4"/>
      <c r="F37" s="16"/>
    </row>
    <row r="38" spans="1:6" x14ac:dyDescent="0.2"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B39" s="42" t="s">
        <v>8</v>
      </c>
      <c r="C39" s="4" t="s">
        <v>43</v>
      </c>
      <c r="D39" s="4">
        <f>SUM(D35:D38)</f>
        <v>0</v>
      </c>
      <c r="E39" s="4"/>
      <c r="F39" s="16">
        <f>SUM(F35:F38)</f>
        <v>1712.5</v>
      </c>
    </row>
    <row r="40" spans="1:6" x14ac:dyDescent="0.2">
      <c r="B40" s="42"/>
      <c r="C40" s="4"/>
      <c r="D40" s="4"/>
      <c r="E40" s="4"/>
      <c r="F40" s="16"/>
    </row>
    <row r="41" spans="1:6" x14ac:dyDescent="0.2">
      <c r="A41" t="s">
        <v>22</v>
      </c>
      <c r="B41" s="11"/>
      <c r="C41" s="10" t="s">
        <v>44</v>
      </c>
      <c r="D41" s="10">
        <v>0</v>
      </c>
      <c r="E41" s="10">
        <v>4</v>
      </c>
      <c r="F41" s="14">
        <f>D41*E41</f>
        <v>0</v>
      </c>
    </row>
    <row r="42" spans="1:6" x14ac:dyDescent="0.2">
      <c r="B42" s="42" t="s">
        <v>8</v>
      </c>
      <c r="C42" s="4" t="s">
        <v>44</v>
      </c>
      <c r="D42" s="4">
        <f>SUM(D38:D41)</f>
        <v>0</v>
      </c>
      <c r="E42" s="4"/>
      <c r="F42" s="16">
        <f>SUM(F38:F41)</f>
        <v>1712.5</v>
      </c>
    </row>
    <row r="43" spans="1:6" x14ac:dyDescent="0.2">
      <c r="A43" s="6"/>
      <c r="B43" s="6"/>
      <c r="C43" s="7"/>
      <c r="D43" s="7"/>
      <c r="E43" s="7"/>
      <c r="F43" s="17"/>
    </row>
    <row r="44" spans="1:6" ht="19.5" customHeight="1" x14ac:dyDescent="0.2">
      <c r="A44" s="2" t="s">
        <v>13</v>
      </c>
      <c r="C44" s="2"/>
      <c r="D44" s="4">
        <f>SUM(D10+D14+D19+D25+D29+D33+D39)</f>
        <v>278</v>
      </c>
      <c r="E44" s="2"/>
      <c r="F44" s="16">
        <f>SUM(F10+F14+F19+F25+F29+F33)</f>
        <v>23334.25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5" workbookViewId="0">
      <selection activeCell="I20" sqref="I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65</v>
      </c>
      <c r="B3" s="110"/>
      <c r="C3" s="110"/>
      <c r="D3" s="110"/>
      <c r="E3" s="110"/>
      <c r="F3" s="110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59</v>
      </c>
      <c r="B13" s="11"/>
      <c r="C13" s="10" t="s">
        <v>7</v>
      </c>
      <c r="D13" s="10">
        <v>5.5</v>
      </c>
      <c r="E13" s="10">
        <v>122</v>
      </c>
      <c r="F13" s="14">
        <f t="shared" ref="F13:F19" si="0">D13*E13</f>
        <v>671</v>
      </c>
    </row>
    <row r="14" spans="1:6" x14ac:dyDescent="0.2">
      <c r="A14" t="s">
        <v>66</v>
      </c>
      <c r="B14" s="11"/>
      <c r="C14" s="10" t="s">
        <v>7</v>
      </c>
      <c r="D14" s="10">
        <v>1.25</v>
      </c>
      <c r="E14" s="10">
        <v>122</v>
      </c>
      <c r="F14" s="14">
        <f t="shared" ref="F14" si="1">D14*E14</f>
        <v>152.5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41</v>
      </c>
      <c r="E16" s="10">
        <v>122</v>
      </c>
      <c r="F16" s="14">
        <f t="shared" si="0"/>
        <v>5002</v>
      </c>
    </row>
    <row r="17" spans="1:6" x14ac:dyDescent="0.2">
      <c r="A17" t="s">
        <v>16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17</v>
      </c>
      <c r="B18" s="11"/>
      <c r="C18" s="10" t="s">
        <v>7</v>
      </c>
      <c r="D18" s="10">
        <v>14.75</v>
      </c>
      <c r="E18" s="10">
        <v>122</v>
      </c>
      <c r="F18" s="14">
        <f t="shared" si="0"/>
        <v>1799.5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83.5</v>
      </c>
      <c r="E20" s="12"/>
      <c r="F20" s="15">
        <f>SUM(F12:F19)</f>
        <v>10187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12</v>
      </c>
      <c r="E22" s="10">
        <v>95</v>
      </c>
      <c r="F22" s="14">
        <f>D22*E22</f>
        <v>1140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12</v>
      </c>
      <c r="E25" s="12"/>
      <c r="F25" s="15">
        <f>SUM(F22:F24)</f>
        <v>1140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12.25</v>
      </c>
      <c r="E27" s="10">
        <v>86</v>
      </c>
      <c r="F27" s="14">
        <f t="shared" ref="F27:F34" si="2">D27*E27</f>
        <v>1053.5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48</v>
      </c>
      <c r="B29" s="11"/>
      <c r="C29" s="10" t="s">
        <v>10</v>
      </c>
      <c r="D29" s="10">
        <v>9.5</v>
      </c>
      <c r="E29" s="10">
        <v>86</v>
      </c>
      <c r="F29" s="14">
        <f t="shared" si="2"/>
        <v>817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A31" t="s">
        <v>31</v>
      </c>
      <c r="B31" s="11"/>
      <c r="C31" s="10" t="s">
        <v>10</v>
      </c>
      <c r="D31" s="10">
        <v>33</v>
      </c>
      <c r="E31" s="10">
        <v>86</v>
      </c>
      <c r="F31" s="14">
        <f t="shared" si="2"/>
        <v>2838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SUM(D27:D34)</f>
        <v>55.75</v>
      </c>
      <c r="E35" s="12"/>
      <c r="F35" s="15">
        <f>SUM(F27:F34)</f>
        <v>4794.5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A38" t="s">
        <v>22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3</v>
      </c>
      <c r="E41" s="10">
        <v>50</v>
      </c>
      <c r="F41" s="14">
        <f>D41*E41</f>
        <v>150</v>
      </c>
    </row>
    <row r="42" spans="1:6" x14ac:dyDescent="0.2">
      <c r="A42" t="s">
        <v>53</v>
      </c>
      <c r="B42" s="11"/>
      <c r="C42" s="10" t="s">
        <v>12</v>
      </c>
      <c r="D42" s="10">
        <v>8.25</v>
      </c>
      <c r="E42" s="10">
        <v>50</v>
      </c>
      <c r="F42" s="14">
        <f>D42*E42</f>
        <v>412.5</v>
      </c>
    </row>
    <row r="43" spans="1:6" x14ac:dyDescent="0.2">
      <c r="A43" t="s">
        <v>63</v>
      </c>
      <c r="B43" s="11"/>
      <c r="C43" s="10" t="s">
        <v>12</v>
      </c>
      <c r="D43" s="10">
        <v>5</v>
      </c>
      <c r="E43" s="10">
        <v>50</v>
      </c>
      <c r="F43" s="14">
        <f>D43*E43</f>
        <v>250</v>
      </c>
    </row>
    <row r="44" spans="1:6" x14ac:dyDescent="0.2">
      <c r="B44" s="46" t="s">
        <v>8</v>
      </c>
      <c r="C44" s="4" t="s">
        <v>12</v>
      </c>
      <c r="D44" s="4">
        <f>SUM(D41:D43)</f>
        <v>16.25</v>
      </c>
      <c r="E44" s="4"/>
      <c r="F44" s="16">
        <f>SUM(F41:F43)</f>
        <v>812.5</v>
      </c>
    </row>
    <row r="45" spans="1:6" x14ac:dyDescent="0.2">
      <c r="B45" s="46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B48" s="46" t="s">
        <v>8</v>
      </c>
      <c r="C48" s="10" t="s">
        <v>42</v>
      </c>
      <c r="D48" s="4">
        <f>SUM(D46:D47)</f>
        <v>0</v>
      </c>
      <c r="E48" s="4"/>
      <c r="F48" s="16">
        <f>SUM(F46:F47)</f>
        <v>0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SUM(D10+D20+D25+D35+D39+D44+D48)</f>
        <v>167.5</v>
      </c>
      <c r="E50" s="2"/>
      <c r="F50" s="16">
        <f>SUM(F10+F20+F25+F35+F39+F44+F48)</f>
        <v>16934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65</v>
      </c>
      <c r="B3" s="110"/>
      <c r="C3" s="110"/>
      <c r="D3" s="110"/>
      <c r="E3" s="110"/>
      <c r="F3" s="110"/>
    </row>
    <row r="4" spans="1:6" x14ac:dyDescent="0.2">
      <c r="A4" s="46"/>
      <c r="B4" s="47"/>
      <c r="C4" s="47"/>
      <c r="D4" s="47"/>
      <c r="E4" s="47"/>
      <c r="F4" s="47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102.75</v>
      </c>
      <c r="E17" s="10">
        <v>95</v>
      </c>
      <c r="F17" s="14">
        <f>D17*E17</f>
        <v>9761.25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102.75</v>
      </c>
      <c r="E19" s="12"/>
      <c r="F19" s="15">
        <f>SUM(F16:F18)</f>
        <v>9761.25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9.75</v>
      </c>
      <c r="E21" s="10">
        <v>86</v>
      </c>
      <c r="F21" s="14">
        <f>D21*E21</f>
        <v>838.5</v>
      </c>
    </row>
    <row r="22" spans="1:6" x14ac:dyDescent="0.2">
      <c r="A22" t="s">
        <v>61</v>
      </c>
      <c r="B22" s="11"/>
      <c r="C22" s="10" t="s">
        <v>10</v>
      </c>
      <c r="D22" s="10">
        <v>21.5</v>
      </c>
      <c r="E22" s="10">
        <v>86</v>
      </c>
      <c r="F22" s="14">
        <f>D22*E22</f>
        <v>1849</v>
      </c>
    </row>
    <row r="23" spans="1:6" x14ac:dyDescent="0.2">
      <c r="A23" t="s">
        <v>31</v>
      </c>
      <c r="B23" s="11"/>
      <c r="C23" s="10" t="s">
        <v>10</v>
      </c>
      <c r="D23" s="10">
        <v>13</v>
      </c>
      <c r="E23" s="10">
        <v>86</v>
      </c>
      <c r="F23" s="14">
        <f>D23*E23</f>
        <v>1118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44.25</v>
      </c>
      <c r="E25" s="12"/>
      <c r="F25" s="15">
        <f>SUM(F21:F24)</f>
        <v>3805.5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10.5</v>
      </c>
      <c r="E27" s="10">
        <v>62</v>
      </c>
      <c r="F27" s="14">
        <f>D27*E27</f>
        <v>651</v>
      </c>
    </row>
    <row r="28" spans="1:6" x14ac:dyDescent="0.2">
      <c r="A28" t="s">
        <v>51</v>
      </c>
      <c r="B28" s="11"/>
      <c r="C28" s="10" t="s">
        <v>11</v>
      </c>
      <c r="D28" s="10">
        <v>5.25</v>
      </c>
      <c r="E28" s="10">
        <v>62</v>
      </c>
      <c r="F28" s="14">
        <f>D28*E28</f>
        <v>325.5</v>
      </c>
    </row>
    <row r="29" spans="1:6" x14ac:dyDescent="0.2">
      <c r="B29" s="20" t="s">
        <v>8</v>
      </c>
      <c r="C29" s="12" t="s">
        <v>11</v>
      </c>
      <c r="D29" s="12">
        <f>SUM(D27:D28)</f>
        <v>15.75</v>
      </c>
      <c r="E29" s="12"/>
      <c r="F29" s="15">
        <f>SUM(F27:F28)</f>
        <v>976.5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38.25</v>
      </c>
      <c r="E32" s="10">
        <v>50</v>
      </c>
      <c r="F32" s="14">
        <f>D32*E32</f>
        <v>1912.5</v>
      </c>
    </row>
    <row r="33" spans="1:6" x14ac:dyDescent="0.2">
      <c r="B33" s="46" t="s">
        <v>8</v>
      </c>
      <c r="C33" s="4" t="s">
        <v>12</v>
      </c>
      <c r="D33" s="4">
        <f>SUM(D31:D32)</f>
        <v>38.25</v>
      </c>
      <c r="E33" s="4"/>
      <c r="F33" s="16">
        <f>SUM(F31:F32)</f>
        <v>1912.5</v>
      </c>
    </row>
    <row r="34" spans="1:6" x14ac:dyDescent="0.2">
      <c r="B34" s="46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6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6"/>
      <c r="C37" s="4"/>
      <c r="D37" s="4"/>
      <c r="E37" s="4"/>
      <c r="F37" s="16"/>
    </row>
    <row r="38" spans="1:6" x14ac:dyDescent="0.2">
      <c r="A38" t="s">
        <v>69</v>
      </c>
      <c r="B38" s="11"/>
      <c r="C38" s="10" t="s">
        <v>42</v>
      </c>
      <c r="D38" s="10">
        <v>5.75</v>
      </c>
      <c r="E38" s="10">
        <v>6</v>
      </c>
      <c r="F38" s="14">
        <f>D38*E38</f>
        <v>34.5</v>
      </c>
    </row>
    <row r="39" spans="1:6" x14ac:dyDescent="0.2">
      <c r="B39" s="46" t="s">
        <v>8</v>
      </c>
      <c r="C39" s="4" t="s">
        <v>43</v>
      </c>
      <c r="D39" s="4">
        <f>SUM(D38)</f>
        <v>5.75</v>
      </c>
      <c r="E39" s="4"/>
      <c r="F39" s="16">
        <f>SUM(F38)</f>
        <v>34.5</v>
      </c>
    </row>
    <row r="40" spans="1:6" x14ac:dyDescent="0.2">
      <c r="B40" s="46"/>
      <c r="C40" s="4"/>
      <c r="D40" s="4"/>
      <c r="E40" s="4"/>
      <c r="F40" s="16"/>
    </row>
    <row r="41" spans="1:6" x14ac:dyDescent="0.2">
      <c r="A41" t="s">
        <v>67</v>
      </c>
      <c r="B41" s="11"/>
      <c r="C41" s="10" t="s">
        <v>44</v>
      </c>
      <c r="D41" s="10">
        <v>11.5</v>
      </c>
      <c r="E41" s="10">
        <v>4</v>
      </c>
      <c r="F41" s="14">
        <f>D41*E41</f>
        <v>46</v>
      </c>
    </row>
    <row r="42" spans="1:6" x14ac:dyDescent="0.2">
      <c r="A42" t="s">
        <v>68</v>
      </c>
      <c r="B42" s="11"/>
      <c r="C42" s="10" t="s">
        <v>44</v>
      </c>
      <c r="D42" s="10">
        <v>11.5</v>
      </c>
      <c r="E42" s="10">
        <v>4</v>
      </c>
      <c r="F42" s="14">
        <f>D42*E42</f>
        <v>46</v>
      </c>
    </row>
    <row r="43" spans="1:6" x14ac:dyDescent="0.2">
      <c r="B43" s="46" t="s">
        <v>8</v>
      </c>
      <c r="C43" s="4" t="s">
        <v>44</v>
      </c>
      <c r="D43" s="4">
        <f>SUM(D41:D42)</f>
        <v>23</v>
      </c>
      <c r="E43" s="4"/>
      <c r="F43" s="16">
        <f>SUM(F41:F42)</f>
        <v>92</v>
      </c>
    </row>
    <row r="44" spans="1:6" x14ac:dyDescent="0.2">
      <c r="A44" s="6"/>
      <c r="B44" s="6"/>
      <c r="C44" s="7"/>
      <c r="D44" s="7"/>
      <c r="E44" s="7"/>
      <c r="F44" s="17"/>
    </row>
    <row r="45" spans="1:6" ht="19.5" customHeight="1" x14ac:dyDescent="0.2">
      <c r="A45" s="2" t="s">
        <v>13</v>
      </c>
      <c r="C45" s="2"/>
      <c r="D45" s="4">
        <f>SUM(D10+D14+D19+D25+D29+D33+D39+D43)</f>
        <v>229.75</v>
      </c>
      <c r="E45" s="2"/>
      <c r="F45" s="16">
        <f>SUM(F10+F14+F19+F25+F29+F33+F36+F39+F43)</f>
        <v>16582.25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70</v>
      </c>
      <c r="B3" s="110"/>
      <c r="C3" s="110"/>
      <c r="D3" s="110"/>
      <c r="E3" s="110"/>
      <c r="F3" s="110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19</v>
      </c>
      <c r="E13" s="10">
        <v>122</v>
      </c>
      <c r="F13" s="14">
        <f t="shared" ref="F13:F19" si="0">D13*E13</f>
        <v>2318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11.25</v>
      </c>
      <c r="E15" s="10">
        <v>122</v>
      </c>
      <c r="F15" s="14">
        <f t="shared" si="0"/>
        <v>1372.5</v>
      </c>
    </row>
    <row r="16" spans="1:6" x14ac:dyDescent="0.2">
      <c r="A16" t="s">
        <v>26</v>
      </c>
      <c r="B16" s="11"/>
      <c r="C16" s="10" t="s">
        <v>7</v>
      </c>
      <c r="D16" s="10">
        <v>64.75</v>
      </c>
      <c r="E16" s="10">
        <v>122</v>
      </c>
      <c r="F16" s="14">
        <f t="shared" si="0"/>
        <v>7899.5</v>
      </c>
    </row>
    <row r="17" spans="1:6" x14ac:dyDescent="0.2">
      <c r="A17" t="s">
        <v>16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17</v>
      </c>
      <c r="B18" s="11"/>
      <c r="C18" s="10" t="s">
        <v>7</v>
      </c>
      <c r="D18" s="10">
        <v>9.25</v>
      </c>
      <c r="E18" s="10">
        <v>122</v>
      </c>
      <c r="F18" s="14">
        <f t="shared" si="0"/>
        <v>1128.5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146</v>
      </c>
      <c r="E20" s="12"/>
      <c r="F20" s="15">
        <f>SUM(F12:F19)</f>
        <v>17812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23.5</v>
      </c>
      <c r="E22" s="10">
        <v>95</v>
      </c>
      <c r="F22" s="14">
        <f>D22*E22</f>
        <v>2232.5</v>
      </c>
    </row>
    <row r="23" spans="1:6" x14ac:dyDescent="0.2">
      <c r="A23" t="s">
        <v>18</v>
      </c>
      <c r="B23" s="11"/>
      <c r="C23" s="10" t="s">
        <v>9</v>
      </c>
      <c r="D23" s="10">
        <v>66.75</v>
      </c>
      <c r="E23" s="10">
        <v>95</v>
      </c>
      <c r="F23" s="14">
        <f>D23*E23</f>
        <v>6341.25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90.25</v>
      </c>
      <c r="E25" s="12"/>
      <c r="F25" s="15">
        <f>SUM(F22:F24)</f>
        <v>8573.75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3.5</v>
      </c>
      <c r="E27" s="10">
        <v>86</v>
      </c>
      <c r="F27" s="14">
        <f t="shared" ref="F27:F35" si="1">D27*E27</f>
        <v>301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48.25</v>
      </c>
      <c r="E31" s="10">
        <v>86</v>
      </c>
      <c r="F31" s="14">
        <f t="shared" si="1"/>
        <v>4149.5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38.25</v>
      </c>
      <c r="E33" s="10">
        <v>86</v>
      </c>
      <c r="F33" s="14">
        <f t="shared" ref="F33" si="2">D33*E33</f>
        <v>3289.5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9.5</v>
      </c>
      <c r="E35" s="10">
        <v>86</v>
      </c>
      <c r="F35" s="14">
        <f t="shared" si="1"/>
        <v>817</v>
      </c>
    </row>
    <row r="36" spans="1:6" x14ac:dyDescent="0.2">
      <c r="B36" s="20" t="s">
        <v>8</v>
      </c>
      <c r="C36" s="12" t="s">
        <v>10</v>
      </c>
      <c r="D36" s="12">
        <f>SUM(D27:D35)</f>
        <v>99.5</v>
      </c>
      <c r="E36" s="12"/>
      <c r="F36" s="15">
        <f>SUM(F27:F35)</f>
        <v>8557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48" t="s">
        <v>8</v>
      </c>
      <c r="C45" s="4" t="s">
        <v>12</v>
      </c>
      <c r="D45" s="4">
        <f>SUM(D42:D44)</f>
        <v>0</v>
      </c>
      <c r="E45" s="4"/>
      <c r="F45" s="16">
        <f>SUM(F42:F44)</f>
        <v>0</v>
      </c>
    </row>
    <row r="46" spans="1:6" x14ac:dyDescent="0.2">
      <c r="B46" s="48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48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335.75</v>
      </c>
      <c r="E51" s="2"/>
      <c r="F51" s="16">
        <f>SUM(F10+F20+F25+F36+F40+F45+F49)</f>
        <v>34942.75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H42" sqref="H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70</v>
      </c>
      <c r="B3" s="110"/>
      <c r="C3" s="110"/>
      <c r="D3" s="110"/>
      <c r="E3" s="110"/>
      <c r="F3" s="110"/>
    </row>
    <row r="4" spans="1:6" x14ac:dyDescent="0.2">
      <c r="A4" s="48"/>
      <c r="B4" s="49"/>
      <c r="C4" s="49"/>
      <c r="D4" s="49"/>
      <c r="E4" s="49"/>
      <c r="F4" s="49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14.75</v>
      </c>
      <c r="E17" s="10">
        <v>95</v>
      </c>
      <c r="F17" s="14">
        <f>D17*E17</f>
        <v>1401.25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14.75</v>
      </c>
      <c r="E19" s="12"/>
      <c r="F19" s="15">
        <f>SUM(F16:F18)</f>
        <v>1401.25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0.5</v>
      </c>
      <c r="E23" s="10">
        <v>86</v>
      </c>
      <c r="F23" s="14">
        <f>D23*E23</f>
        <v>43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0.5</v>
      </c>
      <c r="E25" s="12"/>
      <c r="F25" s="15">
        <f>SUM(F21:F24)</f>
        <v>43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4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4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4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4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10.25</v>
      </c>
      <c r="E38" s="10">
        <v>6</v>
      </c>
      <c r="F38" s="14">
        <f>D38*E38</f>
        <v>61.5</v>
      </c>
    </row>
    <row r="39" spans="1:6" x14ac:dyDescent="0.2">
      <c r="A39" t="s">
        <v>69</v>
      </c>
      <c r="B39" s="11"/>
      <c r="C39" s="10" t="s">
        <v>42</v>
      </c>
      <c r="D39" s="10">
        <v>10</v>
      </c>
      <c r="E39" s="10">
        <v>6</v>
      </c>
      <c r="F39" s="14">
        <f>D39*E39</f>
        <v>60</v>
      </c>
    </row>
    <row r="40" spans="1:6" x14ac:dyDescent="0.2">
      <c r="B40" s="48" t="s">
        <v>8</v>
      </c>
      <c r="C40" s="4" t="s">
        <v>43</v>
      </c>
      <c r="D40" s="4">
        <f>SUM(D38:D39)</f>
        <v>20.25</v>
      </c>
      <c r="E40" s="4"/>
      <c r="F40" s="16">
        <f>SUM(F38:F39)</f>
        <v>121.5</v>
      </c>
    </row>
    <row r="41" spans="1:6" x14ac:dyDescent="0.2">
      <c r="B41" s="4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10.5</v>
      </c>
      <c r="E42" s="10">
        <v>4</v>
      </c>
      <c r="F42" s="14">
        <f>D42*E42</f>
        <v>42</v>
      </c>
    </row>
    <row r="43" spans="1:6" x14ac:dyDescent="0.2">
      <c r="A43" t="s">
        <v>67</v>
      </c>
      <c r="B43" s="11"/>
      <c r="C43" s="10" t="s">
        <v>44</v>
      </c>
      <c r="D43" s="10">
        <v>10.25</v>
      </c>
      <c r="E43" s="10">
        <v>4</v>
      </c>
      <c r="F43" s="14">
        <f>D43*E43</f>
        <v>41</v>
      </c>
    </row>
    <row r="44" spans="1:6" x14ac:dyDescent="0.2">
      <c r="A44" t="s">
        <v>68</v>
      </c>
      <c r="B44" s="11"/>
      <c r="C44" s="10" t="s">
        <v>44</v>
      </c>
      <c r="D44" s="10">
        <v>4.25</v>
      </c>
      <c r="E44" s="10">
        <v>4</v>
      </c>
      <c r="F44" s="14">
        <f>D44*E44</f>
        <v>17</v>
      </c>
    </row>
    <row r="45" spans="1:6" x14ac:dyDescent="0.2">
      <c r="B45" s="48" t="s">
        <v>8</v>
      </c>
      <c r="C45" s="4" t="s">
        <v>44</v>
      </c>
      <c r="D45" s="4">
        <f>SUM(D42:D44)</f>
        <v>25</v>
      </c>
      <c r="E45" s="4"/>
      <c r="F45" s="16">
        <f>SUM(F42:F44)</f>
        <v>100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60.5</v>
      </c>
      <c r="E47" s="2"/>
      <c r="F47" s="16">
        <f>SUM(F10+F14+F19+F25+F29+F33+F36+F40+F45)</f>
        <v>1665.75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opLeftCell="A13" workbookViewId="0">
      <selection activeCell="L47" sqref="L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74</v>
      </c>
      <c r="B3" s="110"/>
      <c r="C3" s="110"/>
      <c r="D3" s="110"/>
      <c r="E3" s="110"/>
      <c r="F3" s="110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36.25</v>
      </c>
      <c r="E13" s="10">
        <v>122</v>
      </c>
      <c r="F13" s="14">
        <f t="shared" ref="F13:F19" si="0">D13*E13</f>
        <v>4422.5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24</v>
      </c>
      <c r="E15" s="10">
        <v>122</v>
      </c>
      <c r="F15" s="14">
        <f t="shared" si="0"/>
        <v>2928</v>
      </c>
    </row>
    <row r="16" spans="1:6" x14ac:dyDescent="0.2">
      <c r="A16" t="s">
        <v>26</v>
      </c>
      <c r="B16" s="11"/>
      <c r="C16" s="10" t="s">
        <v>7</v>
      </c>
      <c r="D16" s="10">
        <v>60.5</v>
      </c>
      <c r="E16" s="10">
        <v>122</v>
      </c>
      <c r="F16" s="14">
        <f t="shared" si="0"/>
        <v>7381</v>
      </c>
    </row>
    <row r="17" spans="1:6" x14ac:dyDescent="0.2">
      <c r="A17" t="s">
        <v>16</v>
      </c>
      <c r="B17" s="11"/>
      <c r="C17" s="10" t="s">
        <v>7</v>
      </c>
      <c r="D17" s="10">
        <v>9</v>
      </c>
      <c r="E17" s="10">
        <v>122</v>
      </c>
      <c r="F17" s="14">
        <f t="shared" si="0"/>
        <v>1098</v>
      </c>
    </row>
    <row r="18" spans="1:6" x14ac:dyDescent="0.2">
      <c r="A18" t="s">
        <v>17</v>
      </c>
      <c r="B18" s="11"/>
      <c r="C18" s="10" t="s">
        <v>7</v>
      </c>
      <c r="D18" s="10">
        <v>0.5</v>
      </c>
      <c r="E18" s="10">
        <v>122</v>
      </c>
      <c r="F18" s="14">
        <f t="shared" si="0"/>
        <v>61</v>
      </c>
    </row>
    <row r="19" spans="1:6" x14ac:dyDescent="0.2">
      <c r="B19" s="11"/>
      <c r="C19" s="10" t="s">
        <v>7</v>
      </c>
      <c r="D19" s="10"/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130.25</v>
      </c>
      <c r="E20" s="12"/>
      <c r="F20" s="15">
        <f>SUM(F12:F19)</f>
        <v>15890.5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27.5</v>
      </c>
      <c r="E22" s="10">
        <v>95</v>
      </c>
      <c r="F22" s="14">
        <f>D22*E22</f>
        <v>2612.5</v>
      </c>
    </row>
    <row r="23" spans="1:6" x14ac:dyDescent="0.2">
      <c r="A23" t="s">
        <v>18</v>
      </c>
      <c r="B23" s="11"/>
      <c r="C23" s="10" t="s">
        <v>9</v>
      </c>
      <c r="D23" s="10">
        <v>38.25</v>
      </c>
      <c r="E23" s="10">
        <v>95</v>
      </c>
      <c r="F23" s="14">
        <f>D23*E23</f>
        <v>3633.75</v>
      </c>
    </row>
    <row r="24" spans="1:6" x14ac:dyDescent="0.2"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B25" s="20" t="s">
        <v>8</v>
      </c>
      <c r="C25" s="12" t="s">
        <v>9</v>
      </c>
      <c r="D25" s="12">
        <f>SUM(D22:D24)</f>
        <v>65.75</v>
      </c>
      <c r="E25" s="12"/>
      <c r="F25" s="15">
        <f>SUM(F22:F24)</f>
        <v>6246.25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16.5</v>
      </c>
      <c r="E27" s="10">
        <v>86</v>
      </c>
      <c r="F27" s="14">
        <f t="shared" ref="F27:F35" si="1">D27*E27</f>
        <v>1419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30.5</v>
      </c>
      <c r="E31" s="10">
        <v>86</v>
      </c>
      <c r="F31" s="14">
        <f t="shared" si="1"/>
        <v>2623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38</v>
      </c>
      <c r="E33" s="10">
        <v>86</v>
      </c>
      <c r="F33" s="14">
        <f t="shared" si="1"/>
        <v>3268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B36" s="20" t="s">
        <v>8</v>
      </c>
      <c r="C36" s="12" t="s">
        <v>10</v>
      </c>
      <c r="D36" s="12">
        <f>SUM(D27:D35)</f>
        <v>85</v>
      </c>
      <c r="E36" s="12"/>
      <c r="F36" s="15">
        <f>SUM(F27:F35)</f>
        <v>7310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A39" t="s">
        <v>22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SUM(D38:D39)</f>
        <v>0</v>
      </c>
      <c r="E40" s="12"/>
      <c r="F40" s="15">
        <f>SUM(F38:F39)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5.5</v>
      </c>
      <c r="E43" s="10">
        <v>50</v>
      </c>
      <c r="F43" s="14">
        <f>D43*E43</f>
        <v>275</v>
      </c>
    </row>
    <row r="44" spans="1:6" x14ac:dyDescent="0.2">
      <c r="A44" t="s">
        <v>75</v>
      </c>
      <c r="B44" s="11"/>
      <c r="C44" s="10" t="s">
        <v>12</v>
      </c>
      <c r="D44" s="10">
        <v>5</v>
      </c>
      <c r="E44" s="10">
        <v>50</v>
      </c>
      <c r="F44" s="14">
        <f>D44*E44</f>
        <v>250</v>
      </c>
    </row>
    <row r="45" spans="1:6" x14ac:dyDescent="0.2">
      <c r="B45" s="50" t="s">
        <v>8</v>
      </c>
      <c r="C45" s="4" t="s">
        <v>12</v>
      </c>
      <c r="D45" s="4">
        <f>SUM(D42:D44)</f>
        <v>10.5</v>
      </c>
      <c r="E45" s="4"/>
      <c r="F45" s="16">
        <f>SUM(F42:F44)</f>
        <v>525</v>
      </c>
    </row>
    <row r="46" spans="1:6" x14ac:dyDescent="0.2">
      <c r="B46" s="50"/>
      <c r="C46" s="4"/>
      <c r="D46" s="4"/>
      <c r="E46" s="4"/>
      <c r="F46" s="16"/>
    </row>
    <row r="47" spans="1:6" x14ac:dyDescent="0.2">
      <c r="A47" t="s">
        <v>22</v>
      </c>
      <c r="B47" s="11"/>
      <c r="C47" s="10" t="s">
        <v>42</v>
      </c>
      <c r="D47" s="10">
        <v>0</v>
      </c>
      <c r="E47" s="10">
        <v>6</v>
      </c>
      <c r="F47" s="14">
        <f>D47*E47</f>
        <v>0</v>
      </c>
    </row>
    <row r="48" spans="1:6" x14ac:dyDescent="0.2">
      <c r="A48" t="s">
        <v>22</v>
      </c>
      <c r="B48" s="11"/>
      <c r="C48" s="10" t="s">
        <v>42</v>
      </c>
      <c r="D48" s="10">
        <v>0</v>
      </c>
      <c r="E48" s="10">
        <v>6</v>
      </c>
      <c r="F48" s="14">
        <f>D48*E48</f>
        <v>0</v>
      </c>
    </row>
    <row r="49" spans="1:6" x14ac:dyDescent="0.2">
      <c r="B49" s="50" t="s">
        <v>8</v>
      </c>
      <c r="C49" s="10" t="s">
        <v>42</v>
      </c>
      <c r="D49" s="4">
        <f>SUM(D47:D48)</f>
        <v>0</v>
      </c>
      <c r="E49" s="4"/>
      <c r="F49" s="16">
        <f>SUM(F47:F48)</f>
        <v>0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SUM(D10+D20+D25+D36+D40+D45+D49)</f>
        <v>291.5</v>
      </c>
      <c r="E51" s="2"/>
      <c r="F51" s="16">
        <f>SUM(F10+F20+F25+F36+F40+F45+F49)</f>
        <v>29971.75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74</v>
      </c>
      <c r="B3" s="110"/>
      <c r="C3" s="110"/>
      <c r="D3" s="110"/>
      <c r="E3" s="110"/>
      <c r="F3" s="110"/>
    </row>
    <row r="4" spans="1:6" x14ac:dyDescent="0.2">
      <c r="A4" s="50"/>
      <c r="B4" s="51"/>
      <c r="C4" s="51"/>
      <c r="D4" s="51"/>
      <c r="E4" s="51"/>
      <c r="F4" s="51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1</v>
      </c>
      <c r="E17" s="10">
        <v>95</v>
      </c>
      <c r="F17" s="14">
        <f>D17*E17</f>
        <v>95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1</v>
      </c>
      <c r="E19" s="12"/>
      <c r="F19" s="15">
        <f>SUM(F16:F18)</f>
        <v>95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0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0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0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0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0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0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0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</v>
      </c>
      <c r="E47" s="2"/>
      <c r="F47" s="16">
        <f>SUM(F10+F14+F19+F25+F29+F33+F36+F40+F45)</f>
        <v>95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A24" sqref="A24:XF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76</v>
      </c>
      <c r="B3" s="110"/>
      <c r="C3" s="110"/>
      <c r="D3" s="110"/>
      <c r="E3" s="110"/>
      <c r="F3" s="110"/>
    </row>
    <row r="4" spans="1:6" x14ac:dyDescent="0.2">
      <c r="A4" s="52"/>
      <c r="B4" s="53"/>
      <c r="C4" s="53"/>
      <c r="D4" s="53"/>
      <c r="E4" s="53"/>
      <c r="F4" s="53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16</v>
      </c>
      <c r="E13" s="10">
        <v>122</v>
      </c>
      <c r="F13" s="14">
        <f t="shared" ref="F13:F19" si="0">D13*E13</f>
        <v>1952</v>
      </c>
    </row>
    <row r="14" spans="1:6" x14ac:dyDescent="0.2">
      <c r="A14" t="s">
        <v>77</v>
      </c>
      <c r="B14" s="11"/>
      <c r="C14" s="10" t="s">
        <v>7</v>
      </c>
      <c r="D14" s="10">
        <v>0.5</v>
      </c>
      <c r="E14" s="10">
        <v>122</v>
      </c>
      <c r="F14" s="14">
        <f t="shared" ref="F14" si="1">D14*E14</f>
        <v>61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43.5</v>
      </c>
      <c r="E16" s="10">
        <v>122</v>
      </c>
      <c r="F16" s="14">
        <f t="shared" si="0"/>
        <v>5307</v>
      </c>
    </row>
    <row r="17" spans="1:6" x14ac:dyDescent="0.2">
      <c r="A17" t="s">
        <v>26</v>
      </c>
      <c r="B17" s="11"/>
      <c r="C17" s="10" t="s">
        <v>7</v>
      </c>
      <c r="D17" s="10">
        <v>31</v>
      </c>
      <c r="E17" s="10">
        <v>122</v>
      </c>
      <c r="F17" s="14">
        <f t="shared" si="0"/>
        <v>3782</v>
      </c>
    </row>
    <row r="18" spans="1:6" x14ac:dyDescent="0.2">
      <c r="A18" t="s">
        <v>16</v>
      </c>
      <c r="B18" s="11"/>
      <c r="C18" s="10" t="s">
        <v>7</v>
      </c>
      <c r="D18" s="10">
        <v>13.5</v>
      </c>
      <c r="E18" s="10">
        <v>122</v>
      </c>
      <c r="F18" s="14">
        <f t="shared" si="0"/>
        <v>1647</v>
      </c>
    </row>
    <row r="19" spans="1:6" x14ac:dyDescent="0.2">
      <c r="A19" t="s">
        <v>17</v>
      </c>
      <c r="B19" s="11"/>
      <c r="C19" s="10" t="s">
        <v>7</v>
      </c>
      <c r="D19" s="10">
        <v>7.5</v>
      </c>
      <c r="E19" s="10">
        <v>122</v>
      </c>
      <c r="F19" s="14">
        <f t="shared" si="0"/>
        <v>915</v>
      </c>
    </row>
    <row r="20" spans="1:6" x14ac:dyDescent="0.2">
      <c r="B20" s="20" t="s">
        <v>8</v>
      </c>
      <c r="C20" s="12" t="s">
        <v>7</v>
      </c>
      <c r="D20" s="12">
        <f>SUM(D12:D19)</f>
        <v>113</v>
      </c>
      <c r="E20" s="12"/>
      <c r="F20" s="15">
        <f>SUM(F12:F19)</f>
        <v>13786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18</v>
      </c>
      <c r="E22" s="10">
        <v>95</v>
      </c>
      <c r="F22" s="14">
        <f>D22*E22</f>
        <v>1710</v>
      </c>
    </row>
    <row r="23" spans="1:6" x14ac:dyDescent="0.2">
      <c r="A23" t="s">
        <v>18</v>
      </c>
      <c r="B23" s="11"/>
      <c r="C23" s="10" t="s">
        <v>9</v>
      </c>
      <c r="D23" s="10">
        <v>77.5</v>
      </c>
      <c r="E23" s="10">
        <v>95</v>
      </c>
      <c r="F23" s="14">
        <f>D23*E23</f>
        <v>7362.5</v>
      </c>
    </row>
    <row r="24" spans="1:6" x14ac:dyDescent="0.2">
      <c r="B24" s="20" t="s">
        <v>8</v>
      </c>
      <c r="C24" s="12" t="s">
        <v>9</v>
      </c>
      <c r="D24" s="12">
        <f>SUM(D22:D23)</f>
        <v>95.5</v>
      </c>
      <c r="E24" s="12"/>
      <c r="F24" s="15">
        <f>SUM(F22:F23)</f>
        <v>9072.5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13.75</v>
      </c>
      <c r="E26" s="10">
        <v>86</v>
      </c>
      <c r="F26" s="14">
        <f t="shared" ref="F26:F34" si="2">D26*E26</f>
        <v>1182.5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2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73</v>
      </c>
      <c r="B32" s="11"/>
      <c r="C32" s="10" t="s">
        <v>10</v>
      </c>
      <c r="D32" s="10">
        <v>26.75</v>
      </c>
      <c r="E32" s="10">
        <v>86</v>
      </c>
      <c r="F32" s="14">
        <f t="shared" si="2"/>
        <v>2300.5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B35" s="20" t="s">
        <v>8</v>
      </c>
      <c r="C35" s="12" t="s">
        <v>10</v>
      </c>
      <c r="D35" s="12">
        <f>SUM(D26:D34)</f>
        <v>88.75</v>
      </c>
      <c r="E35" s="12"/>
      <c r="F35" s="15">
        <f>SUM(F26:F34)</f>
        <v>7632.5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11</v>
      </c>
      <c r="E37" s="10">
        <v>62</v>
      </c>
      <c r="F37" s="14">
        <f>D37*E37</f>
        <v>682</v>
      </c>
    </row>
    <row r="38" spans="1:6" x14ac:dyDescent="0.2">
      <c r="B38" s="20" t="s">
        <v>8</v>
      </c>
      <c r="C38" s="12" t="s">
        <v>11</v>
      </c>
      <c r="D38" s="12">
        <f>SUM(D37:D37)</f>
        <v>11</v>
      </c>
      <c r="E38" s="12"/>
      <c r="F38" s="15">
        <f>SUM(F37:F37)</f>
        <v>682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18.75</v>
      </c>
      <c r="E41" s="10">
        <v>50</v>
      </c>
      <c r="F41" s="14">
        <f>D41*E41</f>
        <v>937.5</v>
      </c>
    </row>
    <row r="42" spans="1:6" x14ac:dyDescent="0.2">
      <c r="A42" t="s">
        <v>63</v>
      </c>
      <c r="B42" s="11"/>
      <c r="C42" s="10" t="s">
        <v>12</v>
      </c>
      <c r="D42" s="10">
        <v>0.5</v>
      </c>
      <c r="E42" s="10">
        <v>50</v>
      </c>
      <c r="F42" s="14">
        <f>D42*E42</f>
        <v>25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2" t="s">
        <v>8</v>
      </c>
      <c r="C44" s="4" t="s">
        <v>12</v>
      </c>
      <c r="D44" s="4">
        <f>SUM(D40:D43)</f>
        <v>19.25</v>
      </c>
      <c r="E44" s="4"/>
      <c r="F44" s="16">
        <f>SUM(F40:F43)</f>
        <v>962.5</v>
      </c>
    </row>
    <row r="45" spans="1:6" x14ac:dyDescent="0.2">
      <c r="B45" s="52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2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327.5</v>
      </c>
      <c r="E49" s="2"/>
      <c r="F49" s="16">
        <f>SUM(F10+F20+F24+F35+F38+F44+F47)</f>
        <v>32135.5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4" sqref="D4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78</v>
      </c>
      <c r="B3" s="110"/>
      <c r="C3" s="110"/>
      <c r="D3" s="110"/>
      <c r="E3" s="110"/>
      <c r="F3" s="110"/>
    </row>
    <row r="4" spans="1:6" x14ac:dyDescent="0.2">
      <c r="A4" s="54"/>
      <c r="B4" s="55"/>
      <c r="C4" s="55"/>
      <c r="D4" s="55"/>
      <c r="E4" s="55"/>
      <c r="F4" s="55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24.5</v>
      </c>
      <c r="E13" s="10">
        <v>122</v>
      </c>
      <c r="F13" s="14">
        <f t="shared" ref="F13:F19" si="0">D13*E13</f>
        <v>2989</v>
      </c>
    </row>
    <row r="14" spans="1:6" x14ac:dyDescent="0.2">
      <c r="A14" t="s">
        <v>77</v>
      </c>
      <c r="B14" s="11"/>
      <c r="C14" s="10" t="s">
        <v>7</v>
      </c>
      <c r="D14" s="10">
        <v>5.25</v>
      </c>
      <c r="E14" s="10">
        <v>122</v>
      </c>
      <c r="F14" s="14">
        <f t="shared" si="0"/>
        <v>640.5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6.75</v>
      </c>
      <c r="E16" s="10">
        <v>122</v>
      </c>
      <c r="F16" s="14">
        <f t="shared" si="0"/>
        <v>823.5</v>
      </c>
    </row>
    <row r="17" spans="1:6" x14ac:dyDescent="0.2">
      <c r="A17" t="s">
        <v>26</v>
      </c>
      <c r="B17" s="11"/>
      <c r="C17" s="10" t="s">
        <v>7</v>
      </c>
      <c r="D17" s="10">
        <v>41.75</v>
      </c>
      <c r="E17" s="10">
        <v>122</v>
      </c>
      <c r="F17" s="14">
        <f t="shared" si="0"/>
        <v>5093.5</v>
      </c>
    </row>
    <row r="18" spans="1:6" x14ac:dyDescent="0.2">
      <c r="A18" t="s">
        <v>16</v>
      </c>
      <c r="B18" s="11"/>
      <c r="C18" s="10" t="s">
        <v>7</v>
      </c>
      <c r="D18" s="10">
        <v>19</v>
      </c>
      <c r="E18" s="10">
        <v>122</v>
      </c>
      <c r="F18" s="14">
        <f t="shared" si="0"/>
        <v>2318</v>
      </c>
    </row>
    <row r="19" spans="1:6" x14ac:dyDescent="0.2">
      <c r="A19" t="s">
        <v>17</v>
      </c>
      <c r="B19" s="11"/>
      <c r="C19" s="10" t="s">
        <v>7</v>
      </c>
      <c r="D19" s="10">
        <v>16.5</v>
      </c>
      <c r="E19" s="10">
        <v>122</v>
      </c>
      <c r="F19" s="14">
        <f t="shared" si="0"/>
        <v>2013</v>
      </c>
    </row>
    <row r="20" spans="1:6" x14ac:dyDescent="0.2">
      <c r="B20" s="20" t="s">
        <v>8</v>
      </c>
      <c r="C20" s="12" t="s">
        <v>7</v>
      </c>
      <c r="D20" s="12">
        <f>SUM(D12:D19)</f>
        <v>118</v>
      </c>
      <c r="E20" s="12"/>
      <c r="F20" s="15">
        <f>SUM(F12:F19)</f>
        <v>14396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8.5</v>
      </c>
      <c r="E22" s="10">
        <v>95</v>
      </c>
      <c r="F22" s="14">
        <f>D22*E22</f>
        <v>807.5</v>
      </c>
    </row>
    <row r="23" spans="1:6" x14ac:dyDescent="0.2">
      <c r="A23" t="s">
        <v>18</v>
      </c>
      <c r="B23" s="11"/>
      <c r="C23" s="10" t="s">
        <v>9</v>
      </c>
      <c r="D23" s="10">
        <v>80</v>
      </c>
      <c r="E23" s="10">
        <v>95</v>
      </c>
      <c r="F23" s="14">
        <f>D23*E23</f>
        <v>7600</v>
      </c>
    </row>
    <row r="24" spans="1:6" x14ac:dyDescent="0.2">
      <c r="B24" s="20" t="s">
        <v>8</v>
      </c>
      <c r="C24" s="12" t="s">
        <v>9</v>
      </c>
      <c r="D24" s="12">
        <f>SUM(D22:D23)</f>
        <v>88.5</v>
      </c>
      <c r="E24" s="12"/>
      <c r="F24" s="15">
        <f>SUM(F22:F23)</f>
        <v>8407.5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0</v>
      </c>
      <c r="E26" s="10">
        <v>86</v>
      </c>
      <c r="F26" s="14">
        <f t="shared" ref="F26:F34" si="1">D26*E26</f>
        <v>0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25.5</v>
      </c>
      <c r="E30" s="10">
        <v>86</v>
      </c>
      <c r="F30" s="14">
        <f t="shared" si="1"/>
        <v>2193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104.25</v>
      </c>
      <c r="E32" s="10">
        <v>86</v>
      </c>
      <c r="F32" s="14">
        <f t="shared" si="1"/>
        <v>8965.5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B35" s="20" t="s">
        <v>8</v>
      </c>
      <c r="C35" s="12" t="s">
        <v>10</v>
      </c>
      <c r="D35" s="12">
        <f>SUM(D26:D34)</f>
        <v>129.75</v>
      </c>
      <c r="E35" s="12"/>
      <c r="F35" s="15">
        <f>SUM(F26:F34)</f>
        <v>11158.5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7</v>
      </c>
      <c r="E40" s="10">
        <v>50</v>
      </c>
      <c r="F40" s="14">
        <f>D40*E40</f>
        <v>350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12.75</v>
      </c>
      <c r="E42" s="10">
        <v>50</v>
      </c>
      <c r="F42" s="14">
        <f>D42*E42</f>
        <v>637.5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4" t="s">
        <v>8</v>
      </c>
      <c r="C44" s="4" t="s">
        <v>12</v>
      </c>
      <c r="D44" s="4">
        <f>SUM(D40:D43)</f>
        <v>19.75</v>
      </c>
      <c r="E44" s="4"/>
      <c r="F44" s="16">
        <f>SUM(F40:F43)</f>
        <v>987.5</v>
      </c>
    </row>
    <row r="45" spans="1:6" x14ac:dyDescent="0.2">
      <c r="B45" s="54"/>
      <c r="C45" s="4"/>
      <c r="D45" s="4"/>
      <c r="E45" s="4"/>
      <c r="F45" s="16"/>
    </row>
    <row r="46" spans="1:6" x14ac:dyDescent="0.2">
      <c r="A46" t="s">
        <v>22</v>
      </c>
      <c r="B46" s="11"/>
      <c r="C46" s="10" t="s">
        <v>42</v>
      </c>
      <c r="D46" s="10">
        <v>0</v>
      </c>
      <c r="E46" s="10">
        <v>6</v>
      </c>
      <c r="F46" s="14">
        <f>D46*E46</f>
        <v>0</v>
      </c>
    </row>
    <row r="47" spans="1:6" x14ac:dyDescent="0.2">
      <c r="B47" s="54" t="s">
        <v>8</v>
      </c>
      <c r="C47" s="10" t="s">
        <v>42</v>
      </c>
      <c r="D47" s="4">
        <f>SUM(D46:D46)</f>
        <v>0</v>
      </c>
      <c r="E47" s="4"/>
      <c r="F47" s="16">
        <f>SUM(F46:F46)</f>
        <v>0</v>
      </c>
    </row>
    <row r="48" spans="1:6" x14ac:dyDescent="0.2">
      <c r="A48" s="6"/>
      <c r="B48" s="6"/>
      <c r="C48" s="7"/>
      <c r="D48" s="7"/>
      <c r="E48" s="7"/>
      <c r="F48" s="17"/>
    </row>
    <row r="49" spans="1:6" ht="19.5" customHeight="1" x14ac:dyDescent="0.2">
      <c r="A49" s="2" t="s">
        <v>13</v>
      </c>
      <c r="C49" s="2"/>
      <c r="D49" s="4">
        <f>SUM(D10+D20+D24+D35+D38+D44+D47)</f>
        <v>356</v>
      </c>
      <c r="E49" s="2"/>
      <c r="F49" s="16">
        <f>SUM(F10+F20+F24+F35+F38+F44+F47)</f>
        <v>34949.5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79</v>
      </c>
      <c r="B3" s="110"/>
      <c r="C3" s="110"/>
      <c r="D3" s="110"/>
      <c r="E3" s="110"/>
      <c r="F3" s="110"/>
    </row>
    <row r="4" spans="1:6" x14ac:dyDescent="0.2">
      <c r="A4" s="56"/>
      <c r="B4" s="57"/>
      <c r="C4" s="57"/>
      <c r="D4" s="57"/>
      <c r="E4" s="57"/>
      <c r="F4" s="57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59</v>
      </c>
      <c r="B13" s="11"/>
      <c r="C13" s="10" t="s">
        <v>7</v>
      </c>
      <c r="D13" s="10">
        <v>35.5</v>
      </c>
      <c r="E13" s="10">
        <v>122</v>
      </c>
      <c r="F13" s="14">
        <f t="shared" ref="F13:F19" si="0">D13*E13</f>
        <v>4331</v>
      </c>
    </row>
    <row r="14" spans="1:6" x14ac:dyDescent="0.2">
      <c r="A14" t="s">
        <v>77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22</v>
      </c>
      <c r="E16" s="10">
        <v>122</v>
      </c>
      <c r="F16" s="14">
        <f t="shared" si="0"/>
        <v>2684</v>
      </c>
    </row>
    <row r="17" spans="1:6" x14ac:dyDescent="0.2">
      <c r="A17" t="s">
        <v>26</v>
      </c>
      <c r="B17" s="11"/>
      <c r="C17" s="10" t="s">
        <v>7</v>
      </c>
      <c r="D17" s="10">
        <v>17.5</v>
      </c>
      <c r="E17" s="10">
        <v>122</v>
      </c>
      <c r="F17" s="14">
        <f t="shared" si="0"/>
        <v>2135</v>
      </c>
    </row>
    <row r="18" spans="1:6" x14ac:dyDescent="0.2">
      <c r="A18" t="s">
        <v>16</v>
      </c>
      <c r="B18" s="11"/>
      <c r="C18" s="10" t="s">
        <v>7</v>
      </c>
      <c r="D18" s="10">
        <v>47.75</v>
      </c>
      <c r="E18" s="10">
        <v>122</v>
      </c>
      <c r="F18" s="14">
        <f t="shared" si="0"/>
        <v>5825.5</v>
      </c>
    </row>
    <row r="19" spans="1:6" x14ac:dyDescent="0.2">
      <c r="A19" t="s">
        <v>17</v>
      </c>
      <c r="B19" s="11"/>
      <c r="C19" s="10" t="s">
        <v>7</v>
      </c>
      <c r="D19" s="10">
        <v>31</v>
      </c>
      <c r="E19" s="10">
        <v>122</v>
      </c>
      <c r="F19" s="14">
        <f t="shared" si="0"/>
        <v>3782</v>
      </c>
    </row>
    <row r="20" spans="1:6" x14ac:dyDescent="0.2">
      <c r="B20" s="20" t="s">
        <v>8</v>
      </c>
      <c r="C20" s="12" t="s">
        <v>7</v>
      </c>
      <c r="D20" s="12">
        <f>SUM(D12:D19)</f>
        <v>163.75</v>
      </c>
      <c r="E20" s="12"/>
      <c r="F20" s="15">
        <f>SUM(F12:F19)</f>
        <v>19977.5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19.5</v>
      </c>
      <c r="E22" s="10">
        <v>95</v>
      </c>
      <c r="F22" s="14">
        <f>D22*E22</f>
        <v>1852.5</v>
      </c>
    </row>
    <row r="23" spans="1:6" x14ac:dyDescent="0.2">
      <c r="A23" t="s">
        <v>18</v>
      </c>
      <c r="B23" s="11"/>
      <c r="C23" s="10" t="s">
        <v>9</v>
      </c>
      <c r="D23" s="10">
        <v>24</v>
      </c>
      <c r="E23" s="10">
        <v>95</v>
      </c>
      <c r="F23" s="14">
        <f>D23*E23</f>
        <v>2280</v>
      </c>
    </row>
    <row r="24" spans="1:6" x14ac:dyDescent="0.2">
      <c r="B24" s="20" t="s">
        <v>8</v>
      </c>
      <c r="C24" s="12" t="s">
        <v>9</v>
      </c>
      <c r="D24" s="12">
        <f>SUM(D22:D23)</f>
        <v>43.5</v>
      </c>
      <c r="E24" s="12"/>
      <c r="F24" s="15">
        <f>SUM(F22:F23)</f>
        <v>4132.5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6.5</v>
      </c>
      <c r="E26" s="10">
        <v>86</v>
      </c>
      <c r="F26" s="14">
        <f t="shared" ref="F26:F34" si="1">D26*E26</f>
        <v>559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50.5</v>
      </c>
      <c r="E30" s="10">
        <v>86</v>
      </c>
      <c r="F30" s="14">
        <f t="shared" si="1"/>
        <v>4343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44.75</v>
      </c>
      <c r="E32" s="10">
        <v>86</v>
      </c>
      <c r="F32" s="14">
        <f t="shared" si="1"/>
        <v>3848.5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10.75</v>
      </c>
      <c r="E34" s="10">
        <v>86</v>
      </c>
      <c r="F34" s="14">
        <f t="shared" si="1"/>
        <v>924.5</v>
      </c>
    </row>
    <row r="35" spans="1:6" x14ac:dyDescent="0.2">
      <c r="B35" s="20" t="s">
        <v>8</v>
      </c>
      <c r="C35" s="12" t="s">
        <v>10</v>
      </c>
      <c r="D35" s="12">
        <f>SUM(D26:D34)</f>
        <v>112.5</v>
      </c>
      <c r="E35" s="12"/>
      <c r="F35" s="15">
        <f>SUM(F26:F34)</f>
        <v>9675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0.5</v>
      </c>
      <c r="E37" s="10">
        <v>62</v>
      </c>
      <c r="F37" s="14">
        <f>D37*E37</f>
        <v>31</v>
      </c>
    </row>
    <row r="38" spans="1:6" x14ac:dyDescent="0.2">
      <c r="B38" s="20" t="s">
        <v>8</v>
      </c>
      <c r="C38" s="12" t="s">
        <v>11</v>
      </c>
      <c r="D38" s="12">
        <f>SUM(D37:D37)</f>
        <v>0.5</v>
      </c>
      <c r="E38" s="12"/>
      <c r="F38" s="15">
        <f>SUM(F37:F37)</f>
        <v>31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34.75</v>
      </c>
      <c r="E42" s="10">
        <v>50</v>
      </c>
      <c r="F42" s="14">
        <f>D42*E42</f>
        <v>1737.5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6" t="s">
        <v>8</v>
      </c>
      <c r="C44" s="4" t="s">
        <v>12</v>
      </c>
      <c r="D44" s="4">
        <f>SUM(D40:D43)</f>
        <v>34.75</v>
      </c>
      <c r="E44" s="4"/>
      <c r="F44" s="16">
        <f>SUM(F40:F43)</f>
        <v>1737.5</v>
      </c>
    </row>
    <row r="45" spans="1:6" x14ac:dyDescent="0.2">
      <c r="B45" s="56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9</v>
      </c>
      <c r="E46" s="10">
        <v>4</v>
      </c>
      <c r="F46" s="14">
        <f>D46*E46</f>
        <v>36</v>
      </c>
    </row>
    <row r="47" spans="1:6" x14ac:dyDescent="0.2">
      <c r="A47" t="s">
        <v>68</v>
      </c>
      <c r="B47" s="11"/>
      <c r="C47" s="10" t="s">
        <v>44</v>
      </c>
      <c r="D47" s="10">
        <v>8.5</v>
      </c>
      <c r="E47" s="10">
        <v>4</v>
      </c>
      <c r="F47" s="14">
        <f>D47*E47</f>
        <v>34</v>
      </c>
    </row>
    <row r="48" spans="1:6" x14ac:dyDescent="0.2">
      <c r="B48" s="56" t="s">
        <v>8</v>
      </c>
      <c r="C48" s="10" t="s">
        <v>44</v>
      </c>
      <c r="D48" s="4">
        <f>SUM(D46:D47)</f>
        <v>17.5</v>
      </c>
      <c r="E48" s="4"/>
      <c r="F48" s="16">
        <f>SUM(F46:F47)</f>
        <v>70</v>
      </c>
    </row>
    <row r="49" spans="1:6" x14ac:dyDescent="0.2">
      <c r="B49" s="56"/>
      <c r="C49" s="10"/>
      <c r="D49" s="4"/>
      <c r="E49" s="4"/>
      <c r="F49" s="16"/>
    </row>
    <row r="50" spans="1:6" x14ac:dyDescent="0.2">
      <c r="A50" t="s">
        <v>22</v>
      </c>
      <c r="B50" s="11"/>
      <c r="C50" s="10" t="s">
        <v>42</v>
      </c>
      <c r="D50" s="10">
        <v>0</v>
      </c>
      <c r="E50" s="10">
        <v>6</v>
      </c>
      <c r="F50" s="14">
        <f>D50*E50</f>
        <v>0</v>
      </c>
    </row>
    <row r="51" spans="1:6" x14ac:dyDescent="0.2">
      <c r="B51" s="56" t="s">
        <v>8</v>
      </c>
      <c r="C51" s="10" t="s">
        <v>42</v>
      </c>
      <c r="D51" s="4">
        <f>SUM(D50:D50)</f>
        <v>0</v>
      </c>
      <c r="E51" s="4"/>
      <c r="F51" s="16">
        <f>SUM(F50:F50)</f>
        <v>0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SUM(D10+D20+D24+D35+D38+D44+D51+D48)</f>
        <v>372.5</v>
      </c>
      <c r="E53" s="2"/>
      <c r="F53" s="16">
        <f>SUM(F10+F20+F24+F35+F38+F44++F48+F51)</f>
        <v>35623.5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36" sqref="E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29</v>
      </c>
      <c r="B3" s="110"/>
      <c r="C3" s="110"/>
      <c r="D3" s="110"/>
      <c r="E3" s="110"/>
      <c r="F3" s="110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26</v>
      </c>
      <c r="B13" s="11"/>
      <c r="C13" s="10" t="s">
        <v>7</v>
      </c>
      <c r="D13" s="10">
        <v>6.5</v>
      </c>
      <c r="E13" s="10">
        <v>122</v>
      </c>
      <c r="F13" s="14">
        <f>D13*E13</f>
        <v>793</v>
      </c>
    </row>
    <row r="14" spans="1:6" x14ac:dyDescent="0.2">
      <c r="A14" t="s">
        <v>16</v>
      </c>
      <c r="B14" s="11"/>
      <c r="C14" s="10" t="s">
        <v>7</v>
      </c>
      <c r="D14" s="10">
        <v>5.5</v>
      </c>
      <c r="E14" s="10">
        <v>122</v>
      </c>
      <c r="F14" s="14">
        <f>D14*E14</f>
        <v>671</v>
      </c>
    </row>
    <row r="15" spans="1:6" x14ac:dyDescent="0.2">
      <c r="A15" t="s">
        <v>17</v>
      </c>
      <c r="B15" s="11"/>
      <c r="C15" s="10" t="s">
        <v>7</v>
      </c>
      <c r="D15" s="10">
        <v>7.25</v>
      </c>
      <c r="E15" s="10">
        <v>122</v>
      </c>
      <c r="F15" s="14">
        <f>D15*E15</f>
        <v>884.5</v>
      </c>
    </row>
    <row r="16" spans="1:6" x14ac:dyDescent="0.2">
      <c r="B16" s="20" t="s">
        <v>8</v>
      </c>
      <c r="C16" s="12" t="s">
        <v>7</v>
      </c>
      <c r="D16" s="12">
        <f>SUM(D12:D15)</f>
        <v>30.75</v>
      </c>
      <c r="E16" s="12"/>
      <c r="F16" s="15">
        <f>SUM(F12:F15)</f>
        <v>3751.5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39.5</v>
      </c>
      <c r="E18" s="10">
        <v>95</v>
      </c>
      <c r="F18" s="14">
        <f>D18*E18</f>
        <v>3752.5</v>
      </c>
    </row>
    <row r="19" spans="1:6" x14ac:dyDescent="0.2">
      <c r="A19" t="s">
        <v>27</v>
      </c>
      <c r="B19" s="11"/>
      <c r="C19" s="10" t="s">
        <v>9</v>
      </c>
      <c r="D19" s="10">
        <v>19.5</v>
      </c>
      <c r="E19" s="10">
        <v>95</v>
      </c>
      <c r="F19" s="14">
        <f>D19*E19</f>
        <v>1852.5</v>
      </c>
    </row>
    <row r="20" spans="1:6" x14ac:dyDescent="0.2">
      <c r="B20" s="20" t="s">
        <v>8</v>
      </c>
      <c r="C20" s="12" t="s">
        <v>9</v>
      </c>
      <c r="D20" s="12">
        <f>SUM(D18:D19)</f>
        <v>59</v>
      </c>
      <c r="E20" s="12"/>
      <c r="F20" s="15">
        <f>SUM(F18:F19)</f>
        <v>5605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0.75</v>
      </c>
      <c r="E22" s="10">
        <v>86</v>
      </c>
      <c r="F22" s="14">
        <f>D22*E22</f>
        <v>64.5</v>
      </c>
    </row>
    <row r="23" spans="1:6" x14ac:dyDescent="0.2">
      <c r="A23" t="s">
        <v>31</v>
      </c>
      <c r="B23" s="11"/>
      <c r="C23" s="10" t="s">
        <v>10</v>
      </c>
      <c r="D23" s="10">
        <v>6</v>
      </c>
      <c r="E23" s="10">
        <v>86</v>
      </c>
      <c r="F23" s="14">
        <f>D23*E23</f>
        <v>516</v>
      </c>
    </row>
    <row r="24" spans="1:6" x14ac:dyDescent="0.2">
      <c r="A24" t="s">
        <v>21</v>
      </c>
      <c r="B24" s="11"/>
      <c r="C24" s="10" t="s">
        <v>10</v>
      </c>
      <c r="D24" s="10">
        <v>2.25</v>
      </c>
      <c r="E24" s="10">
        <v>86</v>
      </c>
      <c r="F24" s="14">
        <f>D24*E24</f>
        <v>193.5</v>
      </c>
    </row>
    <row r="25" spans="1:6" x14ac:dyDescent="0.2">
      <c r="B25" s="20" t="s">
        <v>8</v>
      </c>
      <c r="C25" s="12" t="s">
        <v>10</v>
      </c>
      <c r="D25" s="12">
        <f>SUM(D22:D24)</f>
        <v>9</v>
      </c>
      <c r="E25" s="12"/>
      <c r="F25" s="15">
        <f>SUM(F22:F24)</f>
        <v>774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28</v>
      </c>
      <c r="B27" s="11"/>
      <c r="C27" s="10" t="s">
        <v>11</v>
      </c>
      <c r="D27" s="10">
        <v>41</v>
      </c>
      <c r="E27" s="10">
        <v>62</v>
      </c>
      <c r="F27" s="14">
        <f>D27*E27</f>
        <v>2542</v>
      </c>
    </row>
    <row r="28" spans="1:6" x14ac:dyDescent="0.2">
      <c r="A28" t="s">
        <v>22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41</v>
      </c>
      <c r="E29" s="12"/>
      <c r="F29" s="15">
        <f>SUM(F27:F28)</f>
        <v>2542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22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22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23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13</v>
      </c>
      <c r="C35" s="2"/>
      <c r="D35" s="4">
        <f>SUM(D10+D16+D20+D25+D29+D33)</f>
        <v>139.75</v>
      </c>
      <c r="E35" s="2"/>
      <c r="F35" s="16">
        <f>SUM(F10+F16+F20+F25+F29+F33)</f>
        <v>12672.5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48" sqref="A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80</v>
      </c>
      <c r="B3" s="110"/>
      <c r="C3" s="110"/>
      <c r="D3" s="110"/>
      <c r="E3" s="110"/>
      <c r="F3" s="110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4.25</v>
      </c>
      <c r="E12" s="10">
        <v>122</v>
      </c>
      <c r="F12" s="14">
        <f>D12*E12</f>
        <v>518.5</v>
      </c>
    </row>
    <row r="13" spans="1:6" x14ac:dyDescent="0.2">
      <c r="A13" t="s">
        <v>59</v>
      </c>
      <c r="B13" s="11"/>
      <c r="C13" s="10" t="s">
        <v>7</v>
      </c>
      <c r="D13" s="10">
        <v>28</v>
      </c>
      <c r="E13" s="10">
        <v>122</v>
      </c>
      <c r="F13" s="14">
        <f t="shared" ref="F13:F19" si="0">D13*E13</f>
        <v>3416</v>
      </c>
    </row>
    <row r="14" spans="1:6" x14ac:dyDescent="0.2">
      <c r="A14" t="s">
        <v>77</v>
      </c>
      <c r="B14" s="11"/>
      <c r="C14" s="10" t="s">
        <v>7</v>
      </c>
      <c r="D14" s="10">
        <v>2.5</v>
      </c>
      <c r="E14" s="10">
        <v>122</v>
      </c>
      <c r="F14" s="14">
        <f t="shared" si="0"/>
        <v>305</v>
      </c>
    </row>
    <row r="15" spans="1:6" x14ac:dyDescent="0.2">
      <c r="A15" t="s">
        <v>66</v>
      </c>
      <c r="B15" s="11"/>
      <c r="C15" s="10" t="s">
        <v>7</v>
      </c>
      <c r="D15" s="10">
        <v>0.25</v>
      </c>
      <c r="E15" s="10">
        <v>122</v>
      </c>
      <c r="F15" s="14">
        <f t="shared" si="0"/>
        <v>30.5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34.25</v>
      </c>
      <c r="E17" s="10">
        <v>122</v>
      </c>
      <c r="F17" s="14">
        <f t="shared" si="0"/>
        <v>4178.5</v>
      </c>
    </row>
    <row r="18" spans="1:6" x14ac:dyDescent="0.2">
      <c r="A18" t="s">
        <v>16</v>
      </c>
      <c r="B18" s="11"/>
      <c r="C18" s="10" t="s">
        <v>7</v>
      </c>
      <c r="D18" s="10">
        <v>61.75</v>
      </c>
      <c r="E18" s="10">
        <v>122</v>
      </c>
      <c r="F18" s="14">
        <f t="shared" si="0"/>
        <v>7533.5</v>
      </c>
    </row>
    <row r="19" spans="1:6" x14ac:dyDescent="0.2">
      <c r="A19" t="s">
        <v>17</v>
      </c>
      <c r="B19" s="11"/>
      <c r="C19" s="10" t="s">
        <v>7</v>
      </c>
      <c r="D19" s="10">
        <v>22.5</v>
      </c>
      <c r="E19" s="10">
        <v>122</v>
      </c>
      <c r="F19" s="14">
        <f t="shared" si="0"/>
        <v>2745</v>
      </c>
    </row>
    <row r="20" spans="1:6" x14ac:dyDescent="0.2">
      <c r="B20" s="20" t="s">
        <v>8</v>
      </c>
      <c r="C20" s="12" t="s">
        <v>7</v>
      </c>
      <c r="D20" s="12">
        <f>SUM(D12:D19)</f>
        <v>182.75</v>
      </c>
      <c r="E20" s="12"/>
      <c r="F20" s="15">
        <f>SUM(F12:F19)</f>
        <v>22295.5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38</v>
      </c>
      <c r="B22" s="11"/>
      <c r="C22" s="10" t="s">
        <v>9</v>
      </c>
      <c r="D22" s="10">
        <v>44.5</v>
      </c>
      <c r="E22" s="10">
        <v>95</v>
      </c>
      <c r="F22" s="14">
        <f>D22*E22</f>
        <v>4227.5</v>
      </c>
    </row>
    <row r="23" spans="1:6" x14ac:dyDescent="0.2">
      <c r="A23" t="s">
        <v>18</v>
      </c>
      <c r="B23" s="11"/>
      <c r="C23" s="10" t="s">
        <v>9</v>
      </c>
      <c r="D23" s="10">
        <v>62.75</v>
      </c>
      <c r="E23" s="10">
        <v>95</v>
      </c>
      <c r="F23" s="14">
        <f>D23*E23</f>
        <v>5961.25</v>
      </c>
    </row>
    <row r="24" spans="1:6" x14ac:dyDescent="0.2">
      <c r="B24" s="20" t="s">
        <v>8</v>
      </c>
      <c r="C24" s="12" t="s">
        <v>9</v>
      </c>
      <c r="D24" s="12">
        <f>SUM(D22:D23)</f>
        <v>107.25</v>
      </c>
      <c r="E24" s="12"/>
      <c r="F24" s="15">
        <f>SUM(F22:F23)</f>
        <v>10188.75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57</v>
      </c>
      <c r="B26" s="11"/>
      <c r="C26" s="10" t="s">
        <v>10</v>
      </c>
      <c r="D26" s="10">
        <v>26</v>
      </c>
      <c r="E26" s="10">
        <v>86</v>
      </c>
      <c r="F26" s="14">
        <f t="shared" ref="F26:F34" si="1">D26*E26</f>
        <v>2236</v>
      </c>
    </row>
    <row r="27" spans="1:6" x14ac:dyDescent="0.2">
      <c r="A27" t="s">
        <v>37</v>
      </c>
      <c r="B27" s="11"/>
      <c r="C27" s="10" t="s">
        <v>10</v>
      </c>
      <c r="D27" s="10">
        <v>0</v>
      </c>
      <c r="E27" s="10">
        <v>86</v>
      </c>
      <c r="F27" s="14">
        <f t="shared" si="1"/>
        <v>0</v>
      </c>
    </row>
    <row r="28" spans="1:6" x14ac:dyDescent="0.2">
      <c r="A28" t="s">
        <v>48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30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31</v>
      </c>
      <c r="B30" s="11"/>
      <c r="C30" s="10" t="s">
        <v>10</v>
      </c>
      <c r="D30" s="10">
        <v>48.25</v>
      </c>
      <c r="E30" s="10">
        <v>86</v>
      </c>
      <c r="F30" s="14">
        <f t="shared" si="1"/>
        <v>4149.5</v>
      </c>
    </row>
    <row r="31" spans="1:6" x14ac:dyDescent="0.2">
      <c r="A31" t="s">
        <v>60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73</v>
      </c>
      <c r="B32" s="11"/>
      <c r="C32" s="10" t="s">
        <v>10</v>
      </c>
      <c r="D32" s="10">
        <v>23.25</v>
      </c>
      <c r="E32" s="10">
        <v>86</v>
      </c>
      <c r="F32" s="14">
        <f t="shared" si="1"/>
        <v>1999.5</v>
      </c>
    </row>
    <row r="33" spans="1:6" x14ac:dyDescent="0.2">
      <c r="A33" t="s">
        <v>49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21</v>
      </c>
      <c r="B34" s="11"/>
      <c r="C34" s="10" t="s">
        <v>10</v>
      </c>
      <c r="D34" s="10">
        <v>5.25</v>
      </c>
      <c r="E34" s="10">
        <v>86</v>
      </c>
      <c r="F34" s="14">
        <f t="shared" si="1"/>
        <v>451.5</v>
      </c>
    </row>
    <row r="35" spans="1:6" x14ac:dyDescent="0.2">
      <c r="B35" s="20" t="s">
        <v>8</v>
      </c>
      <c r="C35" s="12" t="s">
        <v>10</v>
      </c>
      <c r="D35" s="12">
        <f>SUM(D26:D34)</f>
        <v>102.75</v>
      </c>
      <c r="E35" s="12"/>
      <c r="F35" s="15">
        <f>SUM(F26:F34)</f>
        <v>8836.5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28</v>
      </c>
      <c r="B37" s="11"/>
      <c r="C37" s="10" t="s">
        <v>11</v>
      </c>
      <c r="D37" s="10">
        <v>0</v>
      </c>
      <c r="E37" s="10">
        <v>62</v>
      </c>
      <c r="F37" s="14">
        <f>D37*E37</f>
        <v>0</v>
      </c>
    </row>
    <row r="38" spans="1:6" x14ac:dyDescent="0.2">
      <c r="B38" s="20" t="s">
        <v>8</v>
      </c>
      <c r="C38" s="12" t="s">
        <v>11</v>
      </c>
      <c r="D38" s="12">
        <f>SUM(D37:D37)</f>
        <v>0</v>
      </c>
      <c r="E38" s="12"/>
      <c r="F38" s="15">
        <f>SUM(F37:F37)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0</v>
      </c>
      <c r="E40" s="10">
        <v>50</v>
      </c>
      <c r="F40" s="14">
        <f>D40*E40</f>
        <v>0</v>
      </c>
    </row>
    <row r="41" spans="1:6" x14ac:dyDescent="0.2">
      <c r="A41" t="s">
        <v>53</v>
      </c>
      <c r="B41" s="11"/>
      <c r="C41" s="10" t="s">
        <v>12</v>
      </c>
      <c r="D41" s="10">
        <v>0</v>
      </c>
      <c r="E41" s="10">
        <v>50</v>
      </c>
      <c r="F41" s="14">
        <f>D41*E41</f>
        <v>0</v>
      </c>
    </row>
    <row r="42" spans="1:6" x14ac:dyDescent="0.2">
      <c r="A42" t="s">
        <v>63</v>
      </c>
      <c r="B42" s="11"/>
      <c r="C42" s="10" t="s">
        <v>12</v>
      </c>
      <c r="D42" s="10">
        <v>40.25</v>
      </c>
      <c r="E42" s="10">
        <v>50</v>
      </c>
      <c r="F42" s="14">
        <f>D42*E42</f>
        <v>2012.5</v>
      </c>
    </row>
    <row r="43" spans="1:6" x14ac:dyDescent="0.2">
      <c r="A43" t="s">
        <v>75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B44" s="58" t="s">
        <v>8</v>
      </c>
      <c r="C44" s="4" t="s">
        <v>12</v>
      </c>
      <c r="D44" s="4">
        <f>SUM(D40:D43)</f>
        <v>40.25</v>
      </c>
      <c r="E44" s="4"/>
      <c r="F44" s="16">
        <f>SUM(F40:F43)</f>
        <v>2012.5</v>
      </c>
    </row>
    <row r="45" spans="1:6" x14ac:dyDescent="0.2">
      <c r="B45" s="58"/>
      <c r="C45" s="4"/>
      <c r="D45" s="4"/>
      <c r="E45" s="4"/>
      <c r="F45" s="16"/>
    </row>
    <row r="46" spans="1:6" x14ac:dyDescent="0.2">
      <c r="A46" t="s">
        <v>72</v>
      </c>
      <c r="B46" s="11"/>
      <c r="C46" s="10" t="s">
        <v>44</v>
      </c>
      <c r="D46" s="10">
        <v>0</v>
      </c>
      <c r="E46" s="10">
        <v>4</v>
      </c>
      <c r="F46" s="14">
        <f>D46*E46</f>
        <v>0</v>
      </c>
    </row>
    <row r="47" spans="1:6" x14ac:dyDescent="0.2">
      <c r="A47" t="s">
        <v>67</v>
      </c>
      <c r="B47" s="11"/>
      <c r="C47" s="10" t="s">
        <v>44</v>
      </c>
      <c r="D47" s="10">
        <v>15.5</v>
      </c>
      <c r="E47" s="10">
        <v>4</v>
      </c>
      <c r="F47" s="14">
        <f>D47*E47</f>
        <v>62</v>
      </c>
    </row>
    <row r="48" spans="1:6" x14ac:dyDescent="0.2">
      <c r="A48" t="s">
        <v>68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B49" s="58" t="s">
        <v>8</v>
      </c>
      <c r="C49" s="10" t="s">
        <v>44</v>
      </c>
      <c r="D49" s="4">
        <f>SUM(D46:D48)</f>
        <v>15.5</v>
      </c>
      <c r="E49" s="4"/>
      <c r="F49" s="16">
        <f>SUM(F46:F48)</f>
        <v>62</v>
      </c>
    </row>
    <row r="50" spans="1:6" x14ac:dyDescent="0.2">
      <c r="B50" s="58"/>
      <c r="C50" s="10"/>
      <c r="D50" s="4"/>
      <c r="E50" s="4"/>
      <c r="F50" s="16"/>
    </row>
    <row r="51" spans="1:6" x14ac:dyDescent="0.2">
      <c r="A51" t="s">
        <v>22</v>
      </c>
      <c r="B51" s="11"/>
      <c r="C51" s="10" t="s">
        <v>42</v>
      </c>
      <c r="D51" s="10">
        <v>0</v>
      </c>
      <c r="E51" s="10">
        <v>6</v>
      </c>
      <c r="F51" s="14">
        <f>D51*E51</f>
        <v>0</v>
      </c>
    </row>
    <row r="52" spans="1:6" x14ac:dyDescent="0.2">
      <c r="B52" s="58" t="s">
        <v>8</v>
      </c>
      <c r="C52" s="10" t="s">
        <v>42</v>
      </c>
      <c r="D52" s="4">
        <f>SUM(D51:D51)</f>
        <v>0</v>
      </c>
      <c r="E52" s="4"/>
      <c r="F52" s="16">
        <f>SUM(F51:F51)</f>
        <v>0</v>
      </c>
    </row>
    <row r="53" spans="1:6" x14ac:dyDescent="0.2">
      <c r="A53" s="6"/>
      <c r="B53" s="6"/>
      <c r="C53" s="7"/>
      <c r="D53" s="7"/>
      <c r="E53" s="7"/>
      <c r="F53" s="17"/>
    </row>
    <row r="54" spans="1:6" ht="19.5" customHeight="1" x14ac:dyDescent="0.2">
      <c r="A54" s="2" t="s">
        <v>13</v>
      </c>
      <c r="C54" s="2"/>
      <c r="D54" s="4">
        <f>SUM(D10+D20+D24+D35+D38+D44+D52+D49)</f>
        <v>448.5</v>
      </c>
      <c r="E54" s="2"/>
      <c r="F54" s="16">
        <f>SUM(F10+F20+F24+F35+F38+F44++F49+F52)</f>
        <v>43395.25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0" workbookViewId="0">
      <selection activeCell="D52" sqref="D5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80</v>
      </c>
      <c r="B3" s="110"/>
      <c r="C3" s="110"/>
      <c r="D3" s="110"/>
      <c r="E3" s="110"/>
      <c r="F3" s="110"/>
    </row>
    <row r="4" spans="1:6" x14ac:dyDescent="0.2">
      <c r="A4" s="58"/>
      <c r="B4" s="59"/>
      <c r="C4" s="59"/>
      <c r="D4" s="59"/>
      <c r="E4" s="59"/>
      <c r="F4" s="59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</v>
      </c>
      <c r="E14" s="12"/>
      <c r="F14" s="15">
        <f>SUM(F12:F13)</f>
        <v>366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9.5</v>
      </c>
      <c r="E17" s="10">
        <v>95</v>
      </c>
      <c r="F17" s="14">
        <f>D17*E17</f>
        <v>902.5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9.5</v>
      </c>
      <c r="E19" s="12"/>
      <c r="F19" s="15">
        <f>SUM(F16:F18)</f>
        <v>902.5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8</v>
      </c>
      <c r="C25" s="12" t="s">
        <v>10</v>
      </c>
      <c r="D25" s="12">
        <f>SUM(D21:D24)</f>
        <v>0</v>
      </c>
      <c r="E25" s="12"/>
      <c r="F25" s="15">
        <f>SUM(F21:F24)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39</v>
      </c>
      <c r="B27" s="11"/>
      <c r="C27" s="10" t="s">
        <v>11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51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55</v>
      </c>
      <c r="B31" s="11"/>
      <c r="C31" s="10" t="s">
        <v>12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63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58" t="s">
        <v>8</v>
      </c>
      <c r="C33" s="4" t="s">
        <v>12</v>
      </c>
      <c r="D33" s="4">
        <f>SUM(D31:D32)</f>
        <v>0</v>
      </c>
      <c r="E33" s="4"/>
      <c r="F33" s="16">
        <f>SUM(F31:F32)</f>
        <v>0</v>
      </c>
    </row>
    <row r="34" spans="1:6" x14ac:dyDescent="0.2">
      <c r="B34" s="58"/>
      <c r="C34" s="4"/>
      <c r="D34" s="4"/>
      <c r="E34" s="4"/>
      <c r="F34" s="16"/>
    </row>
    <row r="35" spans="1:6" x14ac:dyDescent="0.2">
      <c r="A35" t="s">
        <v>22</v>
      </c>
      <c r="B35" s="11"/>
      <c r="C35" s="10" t="s">
        <v>40</v>
      </c>
      <c r="D35" s="10">
        <v>0</v>
      </c>
      <c r="E35" s="10">
        <v>8</v>
      </c>
      <c r="F35" s="14">
        <f>D35*E35</f>
        <v>0</v>
      </c>
    </row>
    <row r="36" spans="1:6" x14ac:dyDescent="0.2">
      <c r="B36" s="58" t="s">
        <v>8</v>
      </c>
      <c r="C36" s="4" t="s">
        <v>40</v>
      </c>
      <c r="D36" s="4">
        <f>SUM(D35)</f>
        <v>0</v>
      </c>
      <c r="E36" s="4"/>
      <c r="F36" s="16">
        <f>SUM(F35)</f>
        <v>0</v>
      </c>
    </row>
    <row r="37" spans="1:6" x14ac:dyDescent="0.2">
      <c r="B37" s="58"/>
      <c r="C37" s="4"/>
      <c r="D37" s="4"/>
      <c r="E37" s="4"/>
      <c r="F37" s="16"/>
    </row>
    <row r="38" spans="1:6" x14ac:dyDescent="0.2">
      <c r="A38" t="s">
        <v>71</v>
      </c>
      <c r="B38" s="11"/>
      <c r="C38" s="10" t="s">
        <v>42</v>
      </c>
      <c r="D38" s="10">
        <v>0</v>
      </c>
      <c r="E38" s="10">
        <v>6</v>
      </c>
      <c r="F38" s="14">
        <f>D38*E38</f>
        <v>0</v>
      </c>
    </row>
    <row r="39" spans="1:6" x14ac:dyDescent="0.2">
      <c r="A39" t="s">
        <v>69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B40" s="58" t="s">
        <v>8</v>
      </c>
      <c r="C40" s="4" t="s">
        <v>43</v>
      </c>
      <c r="D40" s="4">
        <f>SUM(D38:D39)</f>
        <v>0</v>
      </c>
      <c r="E40" s="4"/>
      <c r="F40" s="16">
        <f>SUM(F38:F39)</f>
        <v>0</v>
      </c>
    </row>
    <row r="41" spans="1:6" x14ac:dyDescent="0.2">
      <c r="B41" s="58"/>
      <c r="C41" s="4"/>
      <c r="D41" s="4"/>
      <c r="E41" s="4"/>
      <c r="F41" s="16"/>
    </row>
    <row r="42" spans="1:6" x14ac:dyDescent="0.2">
      <c r="A42" t="s">
        <v>72</v>
      </c>
      <c r="B42" s="11"/>
      <c r="C42" s="10" t="s">
        <v>44</v>
      </c>
      <c r="D42" s="10">
        <v>0</v>
      </c>
      <c r="E42" s="10">
        <v>4</v>
      </c>
      <c r="F42" s="14">
        <f>D42*E42</f>
        <v>0</v>
      </c>
    </row>
    <row r="43" spans="1:6" x14ac:dyDescent="0.2">
      <c r="A43" t="s">
        <v>67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68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B45" s="58" t="s">
        <v>8</v>
      </c>
      <c r="C45" s="4" t="s">
        <v>44</v>
      </c>
      <c r="D45" s="4">
        <f>SUM(D42:D44)</f>
        <v>0</v>
      </c>
      <c r="E45" s="4"/>
      <c r="F45" s="16">
        <f>SUM(F42:F44)</f>
        <v>0</v>
      </c>
    </row>
    <row r="46" spans="1:6" x14ac:dyDescent="0.2">
      <c r="A46" s="6"/>
      <c r="B46" s="6"/>
      <c r="C46" s="7"/>
      <c r="D46" s="7"/>
      <c r="E46" s="7"/>
      <c r="F46" s="17"/>
    </row>
    <row r="47" spans="1:6" ht="19.5" customHeight="1" x14ac:dyDescent="0.2">
      <c r="A47" s="2" t="s">
        <v>13</v>
      </c>
      <c r="C47" s="2"/>
      <c r="D47" s="4">
        <f>SUM(D10+D14+D19+D25+D29+D33+D40+D45)</f>
        <v>12.5</v>
      </c>
      <c r="E47" s="2"/>
      <c r="F47" s="16">
        <f>SUM(F10+F14+F19+F25+F29+F33+F36+F40+F45)</f>
        <v>1268.5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opLeftCell="A10" workbookViewId="0">
      <selection activeCell="D36" sqref="D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81</v>
      </c>
      <c r="B3" s="110"/>
      <c r="C3" s="110"/>
      <c r="D3" s="110"/>
      <c r="E3" s="110"/>
      <c r="F3" s="110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12.75</v>
      </c>
      <c r="E13" s="10">
        <v>122</v>
      </c>
      <c r="F13" s="14">
        <f t="shared" ref="F13:F19" si="0">D13*E13</f>
        <v>1555.5</v>
      </c>
    </row>
    <row r="14" spans="1:6" x14ac:dyDescent="0.2">
      <c r="A14" t="s">
        <v>77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66</v>
      </c>
      <c r="B15" s="11"/>
      <c r="C15" s="10" t="s">
        <v>7</v>
      </c>
      <c r="D15" s="10">
        <v>5</v>
      </c>
      <c r="E15" s="10">
        <v>122</v>
      </c>
      <c r="F15" s="14">
        <f t="shared" si="0"/>
        <v>610</v>
      </c>
    </row>
    <row r="16" spans="1:6" x14ac:dyDescent="0.2">
      <c r="A16" t="s">
        <v>24</v>
      </c>
      <c r="B16" s="11"/>
      <c r="C16" s="10" t="s">
        <v>7</v>
      </c>
      <c r="D16" s="10">
        <v>33</v>
      </c>
      <c r="E16" s="10">
        <v>122</v>
      </c>
      <c r="F16" s="14">
        <f t="shared" si="0"/>
        <v>4026</v>
      </c>
    </row>
    <row r="17" spans="1:6" x14ac:dyDescent="0.2">
      <c r="A17" t="s">
        <v>26</v>
      </c>
      <c r="B17" s="11"/>
      <c r="C17" s="10" t="s">
        <v>7</v>
      </c>
      <c r="D17" s="10">
        <v>68.75</v>
      </c>
      <c r="E17" s="10">
        <v>122</v>
      </c>
      <c r="F17" s="14">
        <f t="shared" si="0"/>
        <v>8387.5</v>
      </c>
    </row>
    <row r="18" spans="1:6" x14ac:dyDescent="0.2">
      <c r="A18" t="s">
        <v>16</v>
      </c>
      <c r="B18" s="11"/>
      <c r="C18" s="10" t="s">
        <v>7</v>
      </c>
      <c r="D18" s="10">
        <v>32.5</v>
      </c>
      <c r="E18" s="10">
        <v>122</v>
      </c>
      <c r="F18" s="14">
        <f t="shared" si="0"/>
        <v>3965</v>
      </c>
    </row>
    <row r="19" spans="1:6" x14ac:dyDescent="0.2">
      <c r="A19" t="s">
        <v>17</v>
      </c>
      <c r="B19" s="11"/>
      <c r="C19" s="10" t="s">
        <v>7</v>
      </c>
      <c r="D19" s="10">
        <v>18</v>
      </c>
      <c r="E19" s="10">
        <v>122</v>
      </c>
      <c r="F19" s="14">
        <f t="shared" si="0"/>
        <v>2196</v>
      </c>
    </row>
    <row r="20" spans="1:6" x14ac:dyDescent="0.2">
      <c r="B20" s="20" t="s">
        <v>8</v>
      </c>
      <c r="C20" s="12" t="s">
        <v>7</v>
      </c>
      <c r="D20" s="12">
        <f>SUM(D12:D19)</f>
        <v>171</v>
      </c>
      <c r="E20" s="12"/>
      <c r="F20" s="15">
        <f>SUM(F12:F19)</f>
        <v>20862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1</v>
      </c>
      <c r="E22" s="10">
        <v>95</v>
      </c>
      <c r="F22" s="14">
        <f>D22*E22</f>
        <v>95</v>
      </c>
    </row>
    <row r="23" spans="1:6" x14ac:dyDescent="0.2">
      <c r="A23" t="s">
        <v>38</v>
      </c>
      <c r="B23" s="11"/>
      <c r="C23" s="10" t="s">
        <v>9</v>
      </c>
      <c r="D23" s="10">
        <v>63</v>
      </c>
      <c r="E23" s="10">
        <v>95</v>
      </c>
      <c r="F23" s="14">
        <f>D23*E23</f>
        <v>5985</v>
      </c>
    </row>
    <row r="24" spans="1:6" x14ac:dyDescent="0.2">
      <c r="A24" t="s">
        <v>18</v>
      </c>
      <c r="B24" s="11"/>
      <c r="C24" s="10" t="s">
        <v>9</v>
      </c>
      <c r="D24" s="10">
        <v>77.5</v>
      </c>
      <c r="E24" s="10">
        <v>95</v>
      </c>
      <c r="F24" s="14">
        <f>D24*E24</f>
        <v>7362.5</v>
      </c>
    </row>
    <row r="25" spans="1:6" x14ac:dyDescent="0.2">
      <c r="B25" s="20" t="s">
        <v>8</v>
      </c>
      <c r="C25" s="12" t="s">
        <v>9</v>
      </c>
      <c r="D25" s="12">
        <f>SUM(D22:D24)</f>
        <v>141.5</v>
      </c>
      <c r="E25" s="12"/>
      <c r="F25" s="15">
        <f>SUM(F22:F24)</f>
        <v>13442.5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77.5</v>
      </c>
      <c r="E27" s="10">
        <v>86</v>
      </c>
      <c r="F27" s="14">
        <f t="shared" ref="F27:F35" si="1">D27*E27</f>
        <v>6665</v>
      </c>
    </row>
    <row r="28" spans="1:6" x14ac:dyDescent="0.2">
      <c r="A28" t="s">
        <v>37</v>
      </c>
      <c r="B28" s="11"/>
      <c r="C28" s="10" t="s">
        <v>10</v>
      </c>
      <c r="D28" s="10">
        <v>36</v>
      </c>
      <c r="E28" s="10">
        <v>86</v>
      </c>
      <c r="F28" s="14">
        <f t="shared" si="1"/>
        <v>3096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65.75</v>
      </c>
      <c r="E31" s="10">
        <v>86</v>
      </c>
      <c r="F31" s="14">
        <f t="shared" si="1"/>
        <v>5654.5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16.75</v>
      </c>
      <c r="E33" s="10">
        <v>86</v>
      </c>
      <c r="F33" s="14">
        <f t="shared" si="1"/>
        <v>1440.5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21</v>
      </c>
      <c r="B35" s="11"/>
      <c r="C35" s="10" t="s">
        <v>10</v>
      </c>
      <c r="D35" s="10">
        <v>7</v>
      </c>
      <c r="E35" s="10">
        <v>86</v>
      </c>
      <c r="F35" s="14">
        <f t="shared" si="1"/>
        <v>602</v>
      </c>
    </row>
    <row r="36" spans="1:6" x14ac:dyDescent="0.2">
      <c r="B36" s="20" t="s">
        <v>8</v>
      </c>
      <c r="C36" s="12" t="s">
        <v>10</v>
      </c>
      <c r="D36" s="12">
        <f>SUM(D27:D35)</f>
        <v>203</v>
      </c>
      <c r="E36" s="12"/>
      <c r="F36" s="15">
        <f>SUM(F27:F35)</f>
        <v>17458</v>
      </c>
    </row>
    <row r="37" spans="1:6" x14ac:dyDescent="0.2">
      <c r="B37" s="11"/>
      <c r="C37" s="10"/>
      <c r="D37" s="10"/>
      <c r="E37" s="10"/>
      <c r="F37" s="14"/>
    </row>
    <row r="38" spans="1:6" x14ac:dyDescent="0.2">
      <c r="A38" t="s">
        <v>28</v>
      </c>
      <c r="B38" s="11"/>
      <c r="C38" s="10" t="s">
        <v>11</v>
      </c>
      <c r="D38" s="10">
        <v>0</v>
      </c>
      <c r="E38" s="10">
        <v>62</v>
      </c>
      <c r="F38" s="14">
        <f>D38*E38</f>
        <v>0</v>
      </c>
    </row>
    <row r="39" spans="1:6" x14ac:dyDescent="0.2">
      <c r="B39" s="20" t="s">
        <v>8</v>
      </c>
      <c r="C39" s="12" t="s">
        <v>11</v>
      </c>
      <c r="D39" s="12">
        <f>SUM(D38:D38)</f>
        <v>0</v>
      </c>
      <c r="E39" s="12"/>
      <c r="F39" s="15">
        <f>SUM(F38:F38)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34</v>
      </c>
      <c r="B41" s="11"/>
      <c r="C41" s="10" t="s">
        <v>12</v>
      </c>
      <c r="D41" s="10">
        <v>5</v>
      </c>
      <c r="E41" s="10">
        <v>50</v>
      </c>
      <c r="F41" s="14">
        <f>D41*E41</f>
        <v>250</v>
      </c>
    </row>
    <row r="42" spans="1:6" x14ac:dyDescent="0.2">
      <c r="A42" t="s">
        <v>53</v>
      </c>
      <c r="B42" s="11"/>
      <c r="C42" s="10" t="s">
        <v>12</v>
      </c>
      <c r="D42" s="10">
        <v>9.75</v>
      </c>
      <c r="E42" s="10">
        <v>50</v>
      </c>
      <c r="F42" s="14">
        <f>D42*E42</f>
        <v>487.5</v>
      </c>
    </row>
    <row r="43" spans="1:6" x14ac:dyDescent="0.2">
      <c r="A43" t="s">
        <v>63</v>
      </c>
      <c r="B43" s="11"/>
      <c r="C43" s="10" t="s">
        <v>12</v>
      </c>
      <c r="D43" s="10">
        <v>44.25</v>
      </c>
      <c r="E43" s="10">
        <v>50</v>
      </c>
      <c r="F43" s="14">
        <f>D43*E43</f>
        <v>2212.5</v>
      </c>
    </row>
    <row r="44" spans="1:6" x14ac:dyDescent="0.2">
      <c r="A44" t="s">
        <v>75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B45" s="60" t="s">
        <v>8</v>
      </c>
      <c r="C45" s="4" t="s">
        <v>12</v>
      </c>
      <c r="D45" s="4">
        <f>SUM(D41:D44)</f>
        <v>59</v>
      </c>
      <c r="E45" s="4"/>
      <c r="F45" s="16">
        <f>SUM(F41:F44)</f>
        <v>2950</v>
      </c>
    </row>
    <row r="46" spans="1:6" x14ac:dyDescent="0.2">
      <c r="B46" s="60"/>
      <c r="C46" s="4"/>
      <c r="D46" s="4"/>
      <c r="E46" s="4"/>
      <c r="F46" s="16"/>
    </row>
    <row r="47" spans="1:6" x14ac:dyDescent="0.2">
      <c r="A47" t="s">
        <v>72</v>
      </c>
      <c r="B47" s="11"/>
      <c r="C47" s="10" t="s">
        <v>44</v>
      </c>
      <c r="D47" s="10">
        <v>0</v>
      </c>
      <c r="E47" s="10">
        <v>4</v>
      </c>
      <c r="F47" s="14">
        <f>D47*E47</f>
        <v>0</v>
      </c>
    </row>
    <row r="48" spans="1:6" x14ac:dyDescent="0.2">
      <c r="A48" t="s">
        <v>67</v>
      </c>
      <c r="B48" s="11"/>
      <c r="C48" s="10" t="s">
        <v>44</v>
      </c>
      <c r="D48" s="10">
        <v>7.5</v>
      </c>
      <c r="E48" s="10">
        <v>4</v>
      </c>
      <c r="F48" s="14">
        <f>D48*E48</f>
        <v>30</v>
      </c>
    </row>
    <row r="49" spans="1:6" x14ac:dyDescent="0.2">
      <c r="A49" t="s">
        <v>68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84</v>
      </c>
      <c r="B50" s="11"/>
      <c r="C50" s="10" t="s">
        <v>44</v>
      </c>
      <c r="D50" s="10">
        <v>7</v>
      </c>
      <c r="E50" s="10">
        <v>4</v>
      </c>
      <c r="F50" s="14">
        <f>D50*E50</f>
        <v>28</v>
      </c>
    </row>
    <row r="51" spans="1:6" x14ac:dyDescent="0.2">
      <c r="B51" s="60" t="s">
        <v>8</v>
      </c>
      <c r="C51" s="10" t="s">
        <v>44</v>
      </c>
      <c r="D51" s="4">
        <f>SUM(D47:D50)</f>
        <v>14.5</v>
      </c>
      <c r="E51" s="4"/>
      <c r="F51" s="16">
        <f>SUM(F47:F50)</f>
        <v>58</v>
      </c>
    </row>
    <row r="52" spans="1:6" x14ac:dyDescent="0.2">
      <c r="B52" s="60"/>
      <c r="C52" s="10"/>
      <c r="D52" s="4"/>
      <c r="E52" s="4"/>
      <c r="F52" s="16"/>
    </row>
    <row r="53" spans="1:6" x14ac:dyDescent="0.2">
      <c r="A53" t="s">
        <v>85</v>
      </c>
      <c r="B53" s="11"/>
      <c r="C53" s="10" t="s">
        <v>42</v>
      </c>
      <c r="D53" s="10">
        <v>9</v>
      </c>
      <c r="E53" s="10">
        <v>6</v>
      </c>
      <c r="F53" s="14">
        <f>D53*E53</f>
        <v>54</v>
      </c>
    </row>
    <row r="54" spans="1:6" x14ac:dyDescent="0.2">
      <c r="A54" t="s">
        <v>86</v>
      </c>
      <c r="B54" s="11"/>
      <c r="C54" s="10" t="s">
        <v>42</v>
      </c>
      <c r="D54" s="10">
        <v>18.5</v>
      </c>
      <c r="E54" s="10">
        <v>6</v>
      </c>
      <c r="F54" s="14">
        <f>D54*E54</f>
        <v>111</v>
      </c>
    </row>
    <row r="55" spans="1:6" x14ac:dyDescent="0.2">
      <c r="B55" s="60" t="s">
        <v>8</v>
      </c>
      <c r="C55" s="10" t="s">
        <v>42</v>
      </c>
      <c r="D55" s="4">
        <f>SUM(D53:D54)</f>
        <v>27.5</v>
      </c>
      <c r="E55" s="4"/>
      <c r="F55" s="16">
        <f>SUM(F53:F54)</f>
        <v>165</v>
      </c>
    </row>
    <row r="56" spans="1:6" x14ac:dyDescent="0.2">
      <c r="A56" s="6"/>
      <c r="B56" s="6"/>
      <c r="C56" s="7"/>
      <c r="D56" s="7"/>
      <c r="E56" s="7"/>
      <c r="F56" s="17"/>
    </row>
    <row r="57" spans="1:6" ht="19.5" customHeight="1" x14ac:dyDescent="0.2">
      <c r="A57" s="2" t="s">
        <v>13</v>
      </c>
      <c r="C57" s="2"/>
      <c r="D57" s="4">
        <f>SUM(D10+D20+D25+D36+D39+D45+D55+D51)</f>
        <v>616.5</v>
      </c>
      <c r="E57" s="2"/>
      <c r="F57" s="16">
        <f>SUM(F10+F20+F25+F36+F39+F45++F51+F55)</f>
        <v>54935.5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7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81</v>
      </c>
      <c r="B3" s="110"/>
      <c r="C3" s="110"/>
      <c r="D3" s="110"/>
      <c r="E3" s="110"/>
      <c r="F3" s="110"/>
    </row>
    <row r="4" spans="1:6" x14ac:dyDescent="0.2">
      <c r="A4" s="60"/>
      <c r="B4" s="61"/>
      <c r="C4" s="61"/>
      <c r="D4" s="61"/>
      <c r="E4" s="61"/>
      <c r="F4" s="61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3.5</v>
      </c>
      <c r="E12" s="10">
        <v>122</v>
      </c>
      <c r="F12" s="14">
        <f>D12*E12</f>
        <v>427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3.5</v>
      </c>
      <c r="E14" s="12"/>
      <c r="F14" s="15">
        <f>SUM(F12:F13)</f>
        <v>427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18</v>
      </c>
      <c r="B17" s="11"/>
      <c r="C17" s="10" t="s">
        <v>9</v>
      </c>
      <c r="D17" s="10">
        <v>3.75</v>
      </c>
      <c r="E17" s="10">
        <v>95</v>
      </c>
      <c r="F17" s="14">
        <f>D17*E17</f>
        <v>356.25</v>
      </c>
    </row>
    <row r="18" spans="1:6" x14ac:dyDescent="0.2">
      <c r="B18" s="11"/>
      <c r="C18" s="10" t="s">
        <v>9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8</v>
      </c>
      <c r="C19" s="12" t="s">
        <v>9</v>
      </c>
      <c r="D19" s="12">
        <f>SUM(D16:D18)</f>
        <v>3.75</v>
      </c>
      <c r="E19" s="12"/>
      <c r="F19" s="15">
        <f>SUM(F16:F18)</f>
        <v>356.25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50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61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82</v>
      </c>
      <c r="B24" s="11"/>
      <c r="C24" s="10" t="s">
        <v>10</v>
      </c>
      <c r="D24" s="10">
        <v>1</v>
      </c>
      <c r="E24" s="10">
        <v>86</v>
      </c>
      <c r="F24" s="14">
        <f>D24*E24</f>
        <v>86</v>
      </c>
    </row>
    <row r="25" spans="1:6" x14ac:dyDescent="0.2">
      <c r="A25" t="s">
        <v>21</v>
      </c>
      <c r="B25" s="11"/>
      <c r="C25" s="10" t="s">
        <v>10</v>
      </c>
      <c r="D25" s="10">
        <v>1.25</v>
      </c>
      <c r="E25" s="10">
        <v>86</v>
      </c>
      <c r="F25" s="14">
        <f>D25*E25</f>
        <v>107.5</v>
      </c>
    </row>
    <row r="26" spans="1:6" x14ac:dyDescent="0.2">
      <c r="B26" s="20" t="s">
        <v>8</v>
      </c>
      <c r="C26" s="12" t="s">
        <v>10</v>
      </c>
      <c r="D26" s="12">
        <f>SUM(D21:D25)</f>
        <v>2.25</v>
      </c>
      <c r="E26" s="12"/>
      <c r="F26" s="15">
        <f>SUM(F21:F25)</f>
        <v>193.5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39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51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55</v>
      </c>
      <c r="B32" s="11"/>
      <c r="C32" s="10" t="s">
        <v>12</v>
      </c>
      <c r="D32" s="10">
        <v>0</v>
      </c>
      <c r="E32" s="10">
        <v>50</v>
      </c>
      <c r="F32" s="14">
        <f>D32*E32</f>
        <v>0</v>
      </c>
    </row>
    <row r="33" spans="1:6" x14ac:dyDescent="0.2">
      <c r="A33" t="s">
        <v>63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60" t="s">
        <v>8</v>
      </c>
      <c r="C34" s="4" t="s">
        <v>12</v>
      </c>
      <c r="D34" s="4">
        <f>SUM(D32:D33)</f>
        <v>0</v>
      </c>
      <c r="E34" s="4"/>
      <c r="F34" s="16">
        <f>SUM(F32:F33)</f>
        <v>0</v>
      </c>
    </row>
    <row r="35" spans="1:6" x14ac:dyDescent="0.2">
      <c r="B35" s="60"/>
      <c r="C35" s="4"/>
      <c r="D35" s="4"/>
      <c r="E35" s="4"/>
      <c r="F35" s="16"/>
    </row>
    <row r="36" spans="1:6" x14ac:dyDescent="0.2">
      <c r="A36" t="s">
        <v>22</v>
      </c>
      <c r="B36" s="11"/>
      <c r="C36" s="10" t="s">
        <v>40</v>
      </c>
      <c r="D36" s="10">
        <v>0</v>
      </c>
      <c r="E36" s="10">
        <v>8</v>
      </c>
      <c r="F36" s="14">
        <f>D36*E36</f>
        <v>0</v>
      </c>
    </row>
    <row r="37" spans="1:6" x14ac:dyDescent="0.2">
      <c r="B37" s="60" t="s">
        <v>8</v>
      </c>
      <c r="C37" s="4" t="s">
        <v>40</v>
      </c>
      <c r="D37" s="4">
        <f>SUM(D36)</f>
        <v>0</v>
      </c>
      <c r="E37" s="4"/>
      <c r="F37" s="16">
        <f>SUM(F36)</f>
        <v>0</v>
      </c>
    </row>
    <row r="38" spans="1:6" x14ac:dyDescent="0.2">
      <c r="B38" s="60"/>
      <c r="C38" s="4"/>
      <c r="D38" s="4"/>
      <c r="E38" s="4"/>
      <c r="F38" s="16"/>
    </row>
    <row r="39" spans="1:6" x14ac:dyDescent="0.2">
      <c r="A39" t="s">
        <v>71</v>
      </c>
      <c r="B39" s="11"/>
      <c r="C39" s="10" t="s">
        <v>42</v>
      </c>
      <c r="D39" s="10">
        <v>0</v>
      </c>
      <c r="E39" s="10">
        <v>6</v>
      </c>
      <c r="F39" s="14">
        <f>D39*E39</f>
        <v>0</v>
      </c>
    </row>
    <row r="40" spans="1:6" x14ac:dyDescent="0.2">
      <c r="A40" t="s">
        <v>69</v>
      </c>
      <c r="B40" s="11"/>
      <c r="C40" s="10" t="s">
        <v>42</v>
      </c>
      <c r="D40" s="10">
        <v>0</v>
      </c>
      <c r="E40" s="10">
        <v>6</v>
      </c>
      <c r="F40" s="14">
        <f>D40*E40</f>
        <v>0</v>
      </c>
    </row>
    <row r="41" spans="1:6" x14ac:dyDescent="0.2">
      <c r="B41" s="60" t="s">
        <v>8</v>
      </c>
      <c r="C41" s="4" t="s">
        <v>43</v>
      </c>
      <c r="D41" s="4">
        <f>SUM(D39:D40)</f>
        <v>0</v>
      </c>
      <c r="E41" s="4"/>
      <c r="F41" s="16">
        <f>SUM(F39:F40)</f>
        <v>0</v>
      </c>
    </row>
    <row r="42" spans="1:6" x14ac:dyDescent="0.2">
      <c r="B42" s="60"/>
      <c r="C42" s="4"/>
      <c r="D42" s="4"/>
      <c r="E42" s="4"/>
      <c r="F42" s="16"/>
    </row>
    <row r="43" spans="1:6" x14ac:dyDescent="0.2">
      <c r="A43" t="s">
        <v>72</v>
      </c>
      <c r="B43" s="11"/>
      <c r="C43" s="10" t="s">
        <v>44</v>
      </c>
      <c r="D43" s="10">
        <v>0</v>
      </c>
      <c r="E43" s="10">
        <v>4</v>
      </c>
      <c r="F43" s="14">
        <f>D43*E43</f>
        <v>0</v>
      </c>
    </row>
    <row r="44" spans="1:6" x14ac:dyDescent="0.2">
      <c r="A44" t="s">
        <v>67</v>
      </c>
      <c r="B44" s="11"/>
      <c r="C44" s="10" t="s">
        <v>44</v>
      </c>
      <c r="D44" s="10">
        <v>0</v>
      </c>
      <c r="E44" s="10">
        <v>4</v>
      </c>
      <c r="F44" s="14">
        <f>D44*E44</f>
        <v>0</v>
      </c>
    </row>
    <row r="45" spans="1:6" x14ac:dyDescent="0.2">
      <c r="A45" t="s">
        <v>68</v>
      </c>
      <c r="B45" s="11"/>
      <c r="C45" s="10" t="s">
        <v>44</v>
      </c>
      <c r="D45" s="10">
        <v>0</v>
      </c>
      <c r="E45" s="10">
        <v>4</v>
      </c>
      <c r="F45" s="14">
        <f>D45*E45</f>
        <v>0</v>
      </c>
    </row>
    <row r="46" spans="1:6" x14ac:dyDescent="0.2">
      <c r="B46" s="60" t="s">
        <v>8</v>
      </c>
      <c r="C46" s="4" t="s">
        <v>44</v>
      </c>
      <c r="D46" s="4">
        <f>SUM(D43:D45)</f>
        <v>0</v>
      </c>
      <c r="E46" s="4"/>
      <c r="F46" s="16">
        <f>SUM(F43:F45)</f>
        <v>0</v>
      </c>
    </row>
    <row r="47" spans="1:6" x14ac:dyDescent="0.2">
      <c r="A47" s="6"/>
      <c r="B47" s="6"/>
      <c r="C47" s="7"/>
      <c r="D47" s="7"/>
      <c r="E47" s="7"/>
      <c r="F47" s="17"/>
    </row>
    <row r="48" spans="1:6" ht="19.5" customHeight="1" x14ac:dyDescent="0.2">
      <c r="A48" s="2" t="s">
        <v>13</v>
      </c>
      <c r="C48" s="2"/>
      <c r="D48" s="4">
        <f>SUM(D10+D14+D19+D26+D30+D34+D41+D46)</f>
        <v>9.5</v>
      </c>
      <c r="E48" s="2"/>
      <c r="F48" s="16">
        <f>SUM(F10+F14+F19+F26+F30+F34+F37+F41+F46)</f>
        <v>976.75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8"/>
  <sheetViews>
    <sheetView topLeftCell="A10"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87</v>
      </c>
      <c r="B3" s="110"/>
      <c r="C3" s="110"/>
      <c r="D3" s="110"/>
      <c r="E3" s="110"/>
      <c r="F3" s="110"/>
    </row>
    <row r="4" spans="1:6" x14ac:dyDescent="0.2">
      <c r="A4" s="62"/>
      <c r="B4" s="63"/>
      <c r="C4" s="63"/>
      <c r="D4" s="63"/>
      <c r="E4" s="63"/>
      <c r="F4" s="63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59</v>
      </c>
      <c r="B13" s="11"/>
      <c r="C13" s="10" t="s">
        <v>7</v>
      </c>
      <c r="D13" s="10">
        <v>8.5</v>
      </c>
      <c r="E13" s="10">
        <v>122</v>
      </c>
      <c r="F13" s="14">
        <f t="shared" ref="F13:F19" si="0">D13*E13</f>
        <v>1037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7.25</v>
      </c>
      <c r="E15" s="10">
        <v>122</v>
      </c>
      <c r="F15" s="14">
        <f t="shared" si="0"/>
        <v>884.5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38</v>
      </c>
      <c r="E19" s="10">
        <v>122</v>
      </c>
      <c r="F19" s="14">
        <f t="shared" si="0"/>
        <v>4636</v>
      </c>
    </row>
    <row r="20" spans="1:6" x14ac:dyDescent="0.2">
      <c r="B20" s="20" t="s">
        <v>8</v>
      </c>
      <c r="C20" s="12" t="s">
        <v>7</v>
      </c>
      <c r="D20" s="12">
        <f>SUM(D12:D19)</f>
        <v>88.5</v>
      </c>
      <c r="E20" s="12"/>
      <c r="F20" s="15">
        <f>SUM(F12:F19)</f>
        <v>10797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83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38</v>
      </c>
      <c r="B23" s="11"/>
      <c r="C23" s="10" t="s">
        <v>9</v>
      </c>
      <c r="D23" s="10">
        <v>119</v>
      </c>
      <c r="E23" s="10">
        <v>95</v>
      </c>
      <c r="F23" s="14">
        <f>D23*E23</f>
        <v>11305</v>
      </c>
    </row>
    <row r="24" spans="1:6" x14ac:dyDescent="0.2">
      <c r="A24" t="s">
        <v>18</v>
      </c>
      <c r="B24" s="11"/>
      <c r="C24" s="10" t="s">
        <v>9</v>
      </c>
      <c r="D24" s="10">
        <v>14.75</v>
      </c>
      <c r="E24" s="10">
        <v>95</v>
      </c>
      <c r="F24" s="14">
        <f>D24*E24</f>
        <v>1401.25</v>
      </c>
    </row>
    <row r="25" spans="1:6" x14ac:dyDescent="0.2">
      <c r="B25" s="20" t="s">
        <v>8</v>
      </c>
      <c r="C25" s="12" t="s">
        <v>9</v>
      </c>
      <c r="D25" s="12">
        <f>SUM(D22:D24)</f>
        <v>133.75</v>
      </c>
      <c r="E25" s="12"/>
      <c r="F25" s="15">
        <f>SUM(F22:F24)</f>
        <v>12706.25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57</v>
      </c>
      <c r="B27" s="11"/>
      <c r="C27" s="10" t="s">
        <v>10</v>
      </c>
      <c r="D27" s="10">
        <v>29.75</v>
      </c>
      <c r="E27" s="10">
        <v>86</v>
      </c>
      <c r="F27" s="14">
        <f t="shared" ref="F27:F36" si="1">D27*E27</f>
        <v>2558.5</v>
      </c>
    </row>
    <row r="28" spans="1:6" x14ac:dyDescent="0.2">
      <c r="A28" t="s">
        <v>37</v>
      </c>
      <c r="B28" s="11"/>
      <c r="C28" s="10" t="s">
        <v>10</v>
      </c>
      <c r="D28" s="10">
        <v>0</v>
      </c>
      <c r="E28" s="10">
        <v>86</v>
      </c>
      <c r="F28" s="14">
        <f t="shared" si="1"/>
        <v>0</v>
      </c>
    </row>
    <row r="29" spans="1:6" x14ac:dyDescent="0.2">
      <c r="A29" t="s">
        <v>48</v>
      </c>
      <c r="B29" s="11"/>
      <c r="C29" s="10" t="s">
        <v>10</v>
      </c>
      <c r="D29" s="10">
        <v>0</v>
      </c>
      <c r="E29" s="10">
        <v>86</v>
      </c>
      <c r="F29" s="14">
        <f t="shared" si="1"/>
        <v>0</v>
      </c>
    </row>
    <row r="30" spans="1:6" x14ac:dyDescent="0.2">
      <c r="A30" t="s">
        <v>30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31</v>
      </c>
      <c r="B31" s="11"/>
      <c r="C31" s="10" t="s">
        <v>10</v>
      </c>
      <c r="D31" s="10">
        <v>20.25</v>
      </c>
      <c r="E31" s="10">
        <v>86</v>
      </c>
      <c r="F31" s="14">
        <f t="shared" si="1"/>
        <v>1741.5</v>
      </c>
    </row>
    <row r="32" spans="1:6" x14ac:dyDescent="0.2">
      <c r="A32" t="s">
        <v>60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73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49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82</v>
      </c>
      <c r="B35" s="11"/>
      <c r="C35" s="10" t="s">
        <v>10</v>
      </c>
      <c r="D35" s="10">
        <v>0.5</v>
      </c>
      <c r="E35" s="10">
        <v>86</v>
      </c>
      <c r="F35" s="14">
        <f t="shared" ref="F35" si="2">D35*E35</f>
        <v>43</v>
      </c>
    </row>
    <row r="36" spans="1:6" x14ac:dyDescent="0.2">
      <c r="A36" t="s">
        <v>21</v>
      </c>
      <c r="B36" s="11"/>
      <c r="C36" s="10" t="s">
        <v>10</v>
      </c>
      <c r="D36" s="10">
        <v>1</v>
      </c>
      <c r="E36" s="10">
        <v>86</v>
      </c>
      <c r="F36" s="14">
        <f t="shared" si="1"/>
        <v>86</v>
      </c>
    </row>
    <row r="37" spans="1:6" x14ac:dyDescent="0.2">
      <c r="B37" s="20" t="s">
        <v>8</v>
      </c>
      <c r="C37" s="12" t="s">
        <v>10</v>
      </c>
      <c r="D37" s="12">
        <f>SUM(D27:D36)</f>
        <v>51.5</v>
      </c>
      <c r="E37" s="12"/>
      <c r="F37" s="15">
        <f>SUM(F27:F36)</f>
        <v>4429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28</v>
      </c>
      <c r="B39" s="11"/>
      <c r="C39" s="10" t="s">
        <v>11</v>
      </c>
      <c r="D39" s="10">
        <v>0</v>
      </c>
      <c r="E39" s="10">
        <v>62</v>
      </c>
      <c r="F39" s="14">
        <f>D39*E39</f>
        <v>0</v>
      </c>
    </row>
    <row r="40" spans="1:6" x14ac:dyDescent="0.2">
      <c r="B40" s="20" t="s">
        <v>8</v>
      </c>
      <c r="C40" s="12" t="s">
        <v>11</v>
      </c>
      <c r="D40" s="12">
        <f>SUM(D39:D39)</f>
        <v>0</v>
      </c>
      <c r="E40" s="12"/>
      <c r="F40" s="15">
        <f>SUM(F39:F39)</f>
        <v>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34</v>
      </c>
      <c r="B42" s="11"/>
      <c r="C42" s="10" t="s">
        <v>12</v>
      </c>
      <c r="D42" s="10">
        <v>0</v>
      </c>
      <c r="E42" s="10">
        <v>50</v>
      </c>
      <c r="F42" s="14">
        <f>D42*E42</f>
        <v>0</v>
      </c>
    </row>
    <row r="43" spans="1:6" x14ac:dyDescent="0.2">
      <c r="A43" t="s">
        <v>53</v>
      </c>
      <c r="B43" s="11"/>
      <c r="C43" s="10" t="s">
        <v>12</v>
      </c>
      <c r="D43" s="10">
        <v>0</v>
      </c>
      <c r="E43" s="10">
        <v>50</v>
      </c>
      <c r="F43" s="14">
        <f>D43*E43</f>
        <v>0</v>
      </c>
    </row>
    <row r="44" spans="1:6" x14ac:dyDescent="0.2">
      <c r="A44" t="s">
        <v>63</v>
      </c>
      <c r="B44" s="11"/>
      <c r="C44" s="10" t="s">
        <v>12</v>
      </c>
      <c r="D44" s="10">
        <v>8.25</v>
      </c>
      <c r="E44" s="10">
        <v>50</v>
      </c>
      <c r="F44" s="14">
        <f>D44*E44</f>
        <v>412.5</v>
      </c>
    </row>
    <row r="45" spans="1:6" x14ac:dyDescent="0.2">
      <c r="A45" t="s">
        <v>75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B46" s="62" t="s">
        <v>8</v>
      </c>
      <c r="C46" s="4" t="s">
        <v>12</v>
      </c>
      <c r="D46" s="4">
        <f>SUM(D42:D45)</f>
        <v>8.25</v>
      </c>
      <c r="E46" s="4"/>
      <c r="F46" s="16">
        <f>SUM(F42:F45)</f>
        <v>412.5</v>
      </c>
    </row>
    <row r="47" spans="1:6" x14ac:dyDescent="0.2">
      <c r="B47" s="62"/>
      <c r="C47" s="4"/>
      <c r="D47" s="4"/>
      <c r="E47" s="4"/>
      <c r="F47" s="16"/>
    </row>
    <row r="48" spans="1:6" x14ac:dyDescent="0.2">
      <c r="A48" t="s">
        <v>72</v>
      </c>
      <c r="B48" s="11"/>
      <c r="C48" s="10" t="s">
        <v>44</v>
      </c>
      <c r="D48" s="10">
        <v>0</v>
      </c>
      <c r="E48" s="10">
        <v>4</v>
      </c>
      <c r="F48" s="14">
        <f>D48*E48</f>
        <v>0</v>
      </c>
    </row>
    <row r="49" spans="1:6" x14ac:dyDescent="0.2">
      <c r="A49" t="s">
        <v>67</v>
      </c>
      <c r="B49" s="11"/>
      <c r="C49" s="10" t="s">
        <v>44</v>
      </c>
      <c r="D49" s="10">
        <v>0</v>
      </c>
      <c r="E49" s="10">
        <v>4</v>
      </c>
      <c r="F49" s="14">
        <f>D49*E49</f>
        <v>0</v>
      </c>
    </row>
    <row r="50" spans="1:6" x14ac:dyDescent="0.2">
      <c r="A50" t="s">
        <v>68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84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B52" s="62" t="s">
        <v>8</v>
      </c>
      <c r="C52" s="10" t="s">
        <v>44</v>
      </c>
      <c r="D52" s="4">
        <f>SUM(D48:D51)</f>
        <v>0</v>
      </c>
      <c r="E52" s="4"/>
      <c r="F52" s="16">
        <f>SUM(F48:F51)</f>
        <v>0</v>
      </c>
    </row>
    <row r="53" spans="1:6" x14ac:dyDescent="0.2">
      <c r="B53" s="62"/>
      <c r="C53" s="10"/>
      <c r="D53" s="4"/>
      <c r="E53" s="4"/>
      <c r="F53" s="16"/>
    </row>
    <row r="54" spans="1:6" x14ac:dyDescent="0.2">
      <c r="A54" t="s">
        <v>85</v>
      </c>
      <c r="B54" s="11"/>
      <c r="C54" s="10" t="s">
        <v>42</v>
      </c>
      <c r="D54" s="10">
        <v>0</v>
      </c>
      <c r="E54" s="10">
        <v>6</v>
      </c>
      <c r="F54" s="14">
        <f>D54*E54</f>
        <v>0</v>
      </c>
    </row>
    <row r="55" spans="1:6" x14ac:dyDescent="0.2">
      <c r="A55" t="s">
        <v>86</v>
      </c>
      <c r="B55" s="11"/>
      <c r="C55" s="10" t="s">
        <v>42</v>
      </c>
      <c r="D55" s="10">
        <v>0</v>
      </c>
      <c r="E55" s="10">
        <v>6</v>
      </c>
      <c r="F55" s="14">
        <f>D55*E55</f>
        <v>0</v>
      </c>
    </row>
    <row r="56" spans="1:6" x14ac:dyDescent="0.2">
      <c r="B56" s="62" t="s">
        <v>8</v>
      </c>
      <c r="C56" s="10" t="s">
        <v>42</v>
      </c>
      <c r="D56" s="4">
        <f>SUM(D54:D55)</f>
        <v>0</v>
      </c>
      <c r="E56" s="4"/>
      <c r="F56" s="16">
        <f>SUM(F54:F55)</f>
        <v>0</v>
      </c>
    </row>
    <row r="57" spans="1:6" x14ac:dyDescent="0.2">
      <c r="A57" s="6"/>
      <c r="B57" s="6"/>
      <c r="C57" s="7"/>
      <c r="D57" s="7"/>
      <c r="E57" s="7"/>
      <c r="F57" s="17"/>
    </row>
    <row r="58" spans="1:6" ht="19.5" customHeight="1" x14ac:dyDescent="0.2">
      <c r="A58" s="2" t="s">
        <v>13</v>
      </c>
      <c r="C58" s="2"/>
      <c r="D58" s="4">
        <f>SUM(D10+D20+D25+D37+D40+D46+D56+D52)</f>
        <v>282</v>
      </c>
      <c r="E58" s="2"/>
      <c r="F58" s="16">
        <f>SUM(F10+F20+F25+F37+F40+F46++F52+F56)</f>
        <v>28344.75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9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opLeftCell="A13" workbookViewId="0">
      <selection activeCell="D47" sqref="D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88</v>
      </c>
      <c r="B3" s="110"/>
      <c r="C3" s="110"/>
      <c r="D3" s="110"/>
      <c r="E3" s="110"/>
      <c r="F3" s="110"/>
    </row>
    <row r="4" spans="1:6" x14ac:dyDescent="0.2">
      <c r="A4" s="64"/>
      <c r="B4" s="65"/>
      <c r="C4" s="65"/>
      <c r="D4" s="65"/>
      <c r="E4" s="65"/>
      <c r="F4" s="65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11.75</v>
      </c>
      <c r="E13" s="10">
        <v>122</v>
      </c>
      <c r="F13" s="14">
        <f t="shared" ref="F13:F19" si="0">D13*E13</f>
        <v>1433.5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11</v>
      </c>
      <c r="E15" s="10">
        <v>122</v>
      </c>
      <c r="F15" s="14">
        <f t="shared" si="0"/>
        <v>1342</v>
      </c>
    </row>
    <row r="16" spans="1:6" x14ac:dyDescent="0.2">
      <c r="A16" t="s">
        <v>24</v>
      </c>
      <c r="B16" s="11"/>
      <c r="C16" s="10" t="s">
        <v>7</v>
      </c>
      <c r="D16" s="10">
        <v>30.75</v>
      </c>
      <c r="E16" s="10">
        <v>122</v>
      </c>
      <c r="F16" s="14">
        <f t="shared" si="0"/>
        <v>3751.5</v>
      </c>
    </row>
    <row r="17" spans="1:6" x14ac:dyDescent="0.2">
      <c r="A17" t="s">
        <v>26</v>
      </c>
      <c r="B17" s="11"/>
      <c r="C17" s="10" t="s">
        <v>7</v>
      </c>
      <c r="D17" s="10">
        <v>68</v>
      </c>
      <c r="E17" s="10">
        <v>122</v>
      </c>
      <c r="F17" s="14">
        <f t="shared" si="0"/>
        <v>8296</v>
      </c>
    </row>
    <row r="18" spans="1:6" x14ac:dyDescent="0.2">
      <c r="A18" t="s">
        <v>16</v>
      </c>
      <c r="B18" s="11"/>
      <c r="C18" s="10" t="s">
        <v>7</v>
      </c>
      <c r="D18" s="10">
        <v>32</v>
      </c>
      <c r="E18" s="10">
        <v>122</v>
      </c>
      <c r="F18" s="14">
        <f t="shared" si="0"/>
        <v>3904</v>
      </c>
    </row>
    <row r="19" spans="1:6" x14ac:dyDescent="0.2">
      <c r="A19" t="s">
        <v>17</v>
      </c>
      <c r="B19" s="11"/>
      <c r="C19" s="10" t="s">
        <v>7</v>
      </c>
      <c r="D19" s="10">
        <v>26</v>
      </c>
      <c r="E19" s="10">
        <v>122</v>
      </c>
      <c r="F19" s="14">
        <f t="shared" si="0"/>
        <v>3172</v>
      </c>
    </row>
    <row r="20" spans="1:6" x14ac:dyDescent="0.2">
      <c r="B20" s="20" t="s">
        <v>8</v>
      </c>
      <c r="C20" s="12" t="s">
        <v>7</v>
      </c>
      <c r="D20" s="12">
        <f>SUM(D12:D19)</f>
        <v>179.5</v>
      </c>
      <c r="E20" s="12"/>
      <c r="F20" s="15">
        <f>SUM(F12:F19)</f>
        <v>21899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14.25</v>
      </c>
      <c r="E22" s="10">
        <v>95</v>
      </c>
      <c r="F22" s="14">
        <f>D22*E22</f>
        <v>1353.75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21.5</v>
      </c>
      <c r="E24" s="10">
        <v>95</v>
      </c>
      <c r="F24" s="14">
        <f>D24*E24</f>
        <v>2042.5</v>
      </c>
    </row>
    <row r="25" spans="1:6" x14ac:dyDescent="0.2">
      <c r="A25" t="s">
        <v>18</v>
      </c>
      <c r="B25" s="11"/>
      <c r="C25" s="10" t="s">
        <v>9</v>
      </c>
      <c r="D25" s="10">
        <v>17.75</v>
      </c>
      <c r="E25" s="10">
        <v>95</v>
      </c>
      <c r="F25" s="14">
        <f>D25*E25</f>
        <v>1686.25</v>
      </c>
    </row>
    <row r="26" spans="1:6" x14ac:dyDescent="0.2">
      <c r="A26" t="s">
        <v>90</v>
      </c>
      <c r="B26" s="11"/>
      <c r="C26" s="10" t="s">
        <v>9</v>
      </c>
      <c r="D26" s="10">
        <v>31</v>
      </c>
      <c r="E26" s="10">
        <v>95</v>
      </c>
      <c r="F26" s="14">
        <f>D26*E26</f>
        <v>2945</v>
      </c>
    </row>
    <row r="27" spans="1:6" x14ac:dyDescent="0.2">
      <c r="B27" s="20" t="s">
        <v>8</v>
      </c>
      <c r="C27" s="12" t="s">
        <v>9</v>
      </c>
      <c r="D27" s="12">
        <f>SUM(D22:D26)</f>
        <v>84.5</v>
      </c>
      <c r="E27" s="12"/>
      <c r="F27" s="15">
        <f>SUM(F22:F26)</f>
        <v>8027.5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12</v>
      </c>
      <c r="E29" s="10">
        <v>86</v>
      </c>
      <c r="F29" s="14">
        <f t="shared" ref="F29:F38" si="1">D29*E29</f>
        <v>1032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8.5</v>
      </c>
      <c r="E33" s="10">
        <v>86</v>
      </c>
      <c r="F33" s="14">
        <f t="shared" si="1"/>
        <v>731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4.25</v>
      </c>
      <c r="E35" s="10">
        <v>86</v>
      </c>
      <c r="F35" s="14">
        <f t="shared" si="1"/>
        <v>365.5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0.5</v>
      </c>
      <c r="E37" s="10">
        <v>86</v>
      </c>
      <c r="F37" s="14">
        <f t="shared" si="1"/>
        <v>43</v>
      </c>
    </row>
    <row r="38" spans="1:6" x14ac:dyDescent="0.2">
      <c r="A38" t="s">
        <v>21</v>
      </c>
      <c r="B38" s="11"/>
      <c r="C38" s="10" t="s">
        <v>10</v>
      </c>
      <c r="D38" s="10">
        <v>0.5</v>
      </c>
      <c r="E38" s="10">
        <v>86</v>
      </c>
      <c r="F38" s="14">
        <f t="shared" si="1"/>
        <v>43</v>
      </c>
    </row>
    <row r="39" spans="1:6" x14ac:dyDescent="0.2">
      <c r="B39" s="20" t="s">
        <v>8</v>
      </c>
      <c r="C39" s="12" t="s">
        <v>10</v>
      </c>
      <c r="D39" s="12">
        <f>SUM(D29:D38)</f>
        <v>25.75</v>
      </c>
      <c r="E39" s="12"/>
      <c r="F39" s="15">
        <f>SUM(F29:F38)</f>
        <v>2214.5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3</v>
      </c>
      <c r="E45" s="10">
        <v>50</v>
      </c>
      <c r="F45" s="14">
        <f>D45*E45</f>
        <v>150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65</v>
      </c>
      <c r="E47" s="10">
        <v>50</v>
      </c>
      <c r="F47" s="14">
        <f>D47*E47</f>
        <v>3250</v>
      </c>
    </row>
    <row r="48" spans="1:6" x14ac:dyDescent="0.2">
      <c r="B48" s="64" t="s">
        <v>8</v>
      </c>
      <c r="C48" s="4" t="s">
        <v>12</v>
      </c>
      <c r="D48" s="4">
        <f>SUM(D44:D47)</f>
        <v>68</v>
      </c>
      <c r="E48" s="4"/>
      <c r="F48" s="16">
        <f>SUM(F44:F47)</f>
        <v>3400</v>
      </c>
    </row>
    <row r="49" spans="1:6" x14ac:dyDescent="0.2">
      <c r="B49" s="64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4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4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3</v>
      </c>
      <c r="E56" s="10">
        <v>6</v>
      </c>
      <c r="F56" s="14">
        <f>D56*E56</f>
        <v>18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4" t="s">
        <v>8</v>
      </c>
      <c r="C59" s="10" t="s">
        <v>42</v>
      </c>
      <c r="D59" s="4">
        <f>SUM(D56:D58)</f>
        <v>3</v>
      </c>
      <c r="E59" s="4"/>
      <c r="F59" s="16">
        <f>SUM(F56:F58)</f>
        <v>18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360.75</v>
      </c>
      <c r="E61" s="2"/>
      <c r="F61" s="16">
        <f>SUM(F10+F20+F27+F39+F42+F48++F54+F59)</f>
        <v>35559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E48" sqref="E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91</v>
      </c>
      <c r="B3" s="110"/>
      <c r="C3" s="110"/>
      <c r="D3" s="110"/>
      <c r="E3" s="110"/>
      <c r="F3" s="11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29.75</v>
      </c>
      <c r="E16" s="10">
        <v>122</v>
      </c>
      <c r="F16" s="14">
        <f t="shared" si="0"/>
        <v>3629.5</v>
      </c>
    </row>
    <row r="17" spans="1:6" x14ac:dyDescent="0.2">
      <c r="A17" t="s">
        <v>26</v>
      </c>
      <c r="B17" s="11"/>
      <c r="C17" s="10" t="s">
        <v>7</v>
      </c>
      <c r="D17" s="10">
        <v>15</v>
      </c>
      <c r="E17" s="10">
        <v>122</v>
      </c>
      <c r="F17" s="14">
        <f t="shared" si="0"/>
        <v>1830</v>
      </c>
    </row>
    <row r="18" spans="1:6" x14ac:dyDescent="0.2">
      <c r="A18" t="s">
        <v>16</v>
      </c>
      <c r="B18" s="11"/>
      <c r="C18" s="10" t="s">
        <v>7</v>
      </c>
      <c r="D18" s="10">
        <v>2.5</v>
      </c>
      <c r="E18" s="10">
        <v>122</v>
      </c>
      <c r="F18" s="14">
        <f t="shared" si="0"/>
        <v>305</v>
      </c>
    </row>
    <row r="19" spans="1:6" x14ac:dyDescent="0.2">
      <c r="A19" t="s">
        <v>17</v>
      </c>
      <c r="B19" s="11"/>
      <c r="C19" s="10" t="s">
        <v>7</v>
      </c>
      <c r="D19" s="10">
        <v>25</v>
      </c>
      <c r="E19" s="10">
        <v>122</v>
      </c>
      <c r="F19" s="14">
        <f t="shared" si="0"/>
        <v>3050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39</v>
      </c>
      <c r="E24" s="10">
        <v>95</v>
      </c>
      <c r="F24" s="14">
        <f>D24*E24</f>
        <v>3705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39</v>
      </c>
      <c r="E27" s="12"/>
      <c r="F27" s="15">
        <f>SUM(F22:F26)</f>
        <v>3705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3.5</v>
      </c>
      <c r="E29" s="10">
        <v>86</v>
      </c>
      <c r="F29" s="14">
        <f t="shared" ref="F29:F38" si="1">D29*E29</f>
        <v>301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15.25</v>
      </c>
      <c r="E33" s="10">
        <v>86</v>
      </c>
      <c r="F33" s="14">
        <f t="shared" si="1"/>
        <v>1311.5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2</v>
      </c>
      <c r="E35" s="10">
        <v>86</v>
      </c>
      <c r="F35" s="14">
        <f t="shared" si="1"/>
        <v>172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20.75</v>
      </c>
      <c r="E39" s="12"/>
      <c r="F39" s="15">
        <f>SUM(F29:F38)</f>
        <v>1784.5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37.5</v>
      </c>
      <c r="E47" s="10">
        <v>50</v>
      </c>
      <c r="F47" s="14">
        <f>D47*E47</f>
        <v>1875</v>
      </c>
    </row>
    <row r="48" spans="1:6" x14ac:dyDescent="0.2">
      <c r="A48" t="s">
        <v>93</v>
      </c>
      <c r="B48" s="11"/>
      <c r="C48" s="10" t="s">
        <v>12</v>
      </c>
      <c r="D48" s="10">
        <v>1</v>
      </c>
      <c r="E48" s="10">
        <v>50</v>
      </c>
      <c r="F48" s="14">
        <f>D48*E48</f>
        <v>50</v>
      </c>
    </row>
    <row r="49" spans="1:6" x14ac:dyDescent="0.2">
      <c r="B49" s="66" t="s">
        <v>8</v>
      </c>
      <c r="C49" s="4" t="s">
        <v>12</v>
      </c>
      <c r="D49" s="4">
        <f>SUM(D44:D48)</f>
        <v>38.5</v>
      </c>
      <c r="E49" s="4"/>
      <c r="F49" s="16">
        <f>SUM(F44:F48)</f>
        <v>1925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SUM(D10+D20+D27+D39+D42+D49+D60+D55)</f>
        <v>170.5</v>
      </c>
      <c r="E62" s="2"/>
      <c r="F62" s="16">
        <f>SUM(F10+F20+F27+F39+F42+F49++F55+F60)</f>
        <v>16229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91</v>
      </c>
      <c r="B3" s="110"/>
      <c r="C3" s="110"/>
      <c r="D3" s="110"/>
      <c r="E3" s="110"/>
      <c r="F3" s="11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8.75</v>
      </c>
      <c r="E15" s="10">
        <v>122</v>
      </c>
      <c r="F15" s="14">
        <f t="shared" si="0"/>
        <v>1067.5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7</v>
      </c>
      <c r="E18" s="10">
        <v>122</v>
      </c>
      <c r="F18" s="14">
        <f t="shared" si="0"/>
        <v>854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15.75</v>
      </c>
      <c r="E20" s="12"/>
      <c r="F20" s="15">
        <f>SUM(F12:F19)</f>
        <v>1921.5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18</v>
      </c>
      <c r="B25" s="11"/>
      <c r="C25" s="10" t="s">
        <v>9</v>
      </c>
      <c r="D25" s="10">
        <v>0</v>
      </c>
      <c r="E25" s="10">
        <v>95</v>
      </c>
      <c r="F25" s="14">
        <f>D25*E25</f>
        <v>0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0</v>
      </c>
      <c r="E27" s="12"/>
      <c r="F27" s="15">
        <f>SUM(F22:F26)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8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30</v>
      </c>
      <c r="B32" s="11"/>
      <c r="C32" s="10" t="s">
        <v>10</v>
      </c>
      <c r="D32" s="10">
        <v>0</v>
      </c>
      <c r="E32" s="10">
        <v>86</v>
      </c>
      <c r="F32" s="14">
        <f t="shared" si="1"/>
        <v>0</v>
      </c>
    </row>
    <row r="33" spans="1:6" x14ac:dyDescent="0.2">
      <c r="A33" t="s">
        <v>31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60</v>
      </c>
      <c r="B34" s="11"/>
      <c r="C34" s="10" t="s">
        <v>10</v>
      </c>
      <c r="D34" s="10">
        <v>0</v>
      </c>
      <c r="E34" s="10">
        <v>86</v>
      </c>
      <c r="F34" s="14">
        <f t="shared" si="1"/>
        <v>0</v>
      </c>
    </row>
    <row r="35" spans="1:6" x14ac:dyDescent="0.2">
      <c r="A35" t="s">
        <v>73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49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82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21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B39" s="20" t="s">
        <v>8</v>
      </c>
      <c r="C39" s="12" t="s">
        <v>10</v>
      </c>
      <c r="D39" s="12">
        <f>SUM(D29:D38)</f>
        <v>0</v>
      </c>
      <c r="E39" s="12"/>
      <c r="F39" s="15">
        <f>SUM(F29:F38)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28</v>
      </c>
      <c r="B41" s="11"/>
      <c r="C41" s="10" t="s">
        <v>11</v>
      </c>
      <c r="D41" s="10">
        <v>0</v>
      </c>
      <c r="E41" s="10">
        <v>62</v>
      </c>
      <c r="F41" s="14">
        <f>D41*E41</f>
        <v>0</v>
      </c>
    </row>
    <row r="42" spans="1:6" x14ac:dyDescent="0.2">
      <c r="B42" s="20" t="s">
        <v>8</v>
      </c>
      <c r="C42" s="12" t="s">
        <v>11</v>
      </c>
      <c r="D42" s="12">
        <f>SUM(D41:D41)</f>
        <v>0</v>
      </c>
      <c r="E42" s="12"/>
      <c r="F42" s="15">
        <f>SUM(F41:F41)</f>
        <v>0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34</v>
      </c>
      <c r="B44" s="11"/>
      <c r="C44" s="10" t="s">
        <v>12</v>
      </c>
      <c r="D44" s="10">
        <v>0</v>
      </c>
      <c r="E44" s="10">
        <v>50</v>
      </c>
      <c r="F44" s="14">
        <f>D44*E44</f>
        <v>0</v>
      </c>
    </row>
    <row r="45" spans="1:6" x14ac:dyDescent="0.2">
      <c r="A45" t="s">
        <v>53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63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75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B48" s="66" t="s">
        <v>8</v>
      </c>
      <c r="C48" s="4" t="s">
        <v>12</v>
      </c>
      <c r="D48" s="4">
        <f>SUM(D44:D47)</f>
        <v>0</v>
      </c>
      <c r="E48" s="4"/>
      <c r="F48" s="16">
        <f>SUM(F44:F47)</f>
        <v>0</v>
      </c>
    </row>
    <row r="49" spans="1:6" x14ac:dyDescent="0.2">
      <c r="B49" s="66"/>
      <c r="C49" s="4"/>
      <c r="D49" s="4"/>
      <c r="E49" s="4"/>
      <c r="F49" s="16"/>
    </row>
    <row r="50" spans="1:6" x14ac:dyDescent="0.2">
      <c r="A50" t="s">
        <v>72</v>
      </c>
      <c r="B50" s="11"/>
      <c r="C50" s="10" t="s">
        <v>44</v>
      </c>
      <c r="D50" s="10">
        <v>0</v>
      </c>
      <c r="E50" s="10">
        <v>4</v>
      </c>
      <c r="F50" s="14">
        <f>D50*E50</f>
        <v>0</v>
      </c>
    </row>
    <row r="51" spans="1:6" x14ac:dyDescent="0.2">
      <c r="A51" t="s">
        <v>67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68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84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B54" s="66" t="s">
        <v>8</v>
      </c>
      <c r="C54" s="10" t="s">
        <v>44</v>
      </c>
      <c r="D54" s="4">
        <f>SUM(D50:D53)</f>
        <v>0</v>
      </c>
      <c r="E54" s="4"/>
      <c r="F54" s="16">
        <f>SUM(F50:F53)</f>
        <v>0</v>
      </c>
    </row>
    <row r="55" spans="1:6" x14ac:dyDescent="0.2">
      <c r="B55" s="66"/>
      <c r="C55" s="10"/>
      <c r="D55" s="4"/>
      <c r="E55" s="4"/>
      <c r="F55" s="16"/>
    </row>
    <row r="56" spans="1:6" x14ac:dyDescent="0.2">
      <c r="A56" t="s">
        <v>71</v>
      </c>
      <c r="B56" s="11"/>
      <c r="C56" s="10" t="s">
        <v>42</v>
      </c>
      <c r="D56" s="10">
        <v>0</v>
      </c>
      <c r="E56" s="10">
        <v>6</v>
      </c>
      <c r="F56" s="14">
        <f>D56*E56</f>
        <v>0</v>
      </c>
    </row>
    <row r="57" spans="1:6" x14ac:dyDescent="0.2">
      <c r="A57" t="s">
        <v>85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86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B59" s="66" t="s">
        <v>8</v>
      </c>
      <c r="C59" s="10" t="s">
        <v>42</v>
      </c>
      <c r="D59" s="4">
        <f>SUM(D56:D58)</f>
        <v>0</v>
      </c>
      <c r="E59" s="4"/>
      <c r="F59" s="16">
        <f>SUM(F56:F58)</f>
        <v>0</v>
      </c>
    </row>
    <row r="60" spans="1:6" x14ac:dyDescent="0.2">
      <c r="A60" s="6"/>
      <c r="B60" s="6"/>
      <c r="C60" s="7"/>
      <c r="D60" s="7"/>
      <c r="E60" s="7"/>
      <c r="F60" s="17"/>
    </row>
    <row r="61" spans="1:6" ht="19.5" customHeight="1" x14ac:dyDescent="0.2">
      <c r="A61" s="2" t="s">
        <v>13</v>
      </c>
      <c r="C61" s="2"/>
      <c r="D61" s="4">
        <f>SUM(D10+D20+D27+D39+D42+D48+D59+D54)</f>
        <v>15.75</v>
      </c>
      <c r="E61" s="2"/>
      <c r="F61" s="16">
        <f>SUM(F10+F20+F27+F39+F42+F48++F54+F59)</f>
        <v>1921.5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workbookViewId="0">
      <selection activeCell="D37" sqref="D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91</v>
      </c>
      <c r="B3" s="110"/>
      <c r="C3" s="110"/>
      <c r="D3" s="110"/>
      <c r="E3" s="110"/>
      <c r="F3" s="110"/>
    </row>
    <row r="4" spans="1:6" x14ac:dyDescent="0.2">
      <c r="A4" s="66"/>
      <c r="B4" s="67"/>
      <c r="C4" s="67"/>
      <c r="D4" s="67"/>
      <c r="E4" s="67"/>
      <c r="F4" s="67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5</v>
      </c>
      <c r="E13" s="10">
        <v>122</v>
      </c>
      <c r="F13" s="14">
        <f t="shared" ref="F13:F20" si="0">D13*E13</f>
        <v>610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</v>
      </c>
      <c r="E15" s="10">
        <v>122</v>
      </c>
      <c r="F15" s="14">
        <f t="shared" si="0"/>
        <v>366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4.25</v>
      </c>
      <c r="E19" s="10">
        <v>122</v>
      </c>
      <c r="F19" s="14">
        <f t="shared" ref="F19" si="1">D19*E19</f>
        <v>518.5</v>
      </c>
    </row>
    <row r="20" spans="1:6" x14ac:dyDescent="0.2">
      <c r="A20" t="s">
        <v>94</v>
      </c>
      <c r="B20" s="11"/>
      <c r="C20" s="10" t="s">
        <v>7</v>
      </c>
      <c r="D20" s="10">
        <v>1.25</v>
      </c>
      <c r="E20" s="10">
        <v>122</v>
      </c>
      <c r="F20" s="14">
        <f t="shared" si="0"/>
        <v>152.5</v>
      </c>
    </row>
    <row r="21" spans="1:6" x14ac:dyDescent="0.2">
      <c r="B21" s="20" t="s">
        <v>8</v>
      </c>
      <c r="C21" s="12" t="s">
        <v>7</v>
      </c>
      <c r="D21" s="12">
        <f>SUM(D12:D20)</f>
        <v>13.5</v>
      </c>
      <c r="E21" s="12"/>
      <c r="F21" s="15">
        <f>SUM(F12:F20)</f>
        <v>1647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49</v>
      </c>
      <c r="E23" s="10">
        <v>95</v>
      </c>
      <c r="F23" s="14">
        <f>D23*E23</f>
        <v>4655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>D24*E24</f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>D25*E25</f>
        <v>475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A27" t="s">
        <v>90</v>
      </c>
      <c r="B27" s="11"/>
      <c r="C27" s="10" t="s">
        <v>9</v>
      </c>
      <c r="D27" s="10">
        <v>26.25</v>
      </c>
      <c r="E27" s="10">
        <v>95</v>
      </c>
      <c r="F27" s="14">
        <f>D27*E27</f>
        <v>2493.75</v>
      </c>
    </row>
    <row r="28" spans="1:6" x14ac:dyDescent="0.2">
      <c r="B28" s="20" t="s">
        <v>8</v>
      </c>
      <c r="C28" s="12" t="s">
        <v>9</v>
      </c>
      <c r="D28" s="12">
        <f>SUM(D23:D27)</f>
        <v>80.25</v>
      </c>
      <c r="E28" s="12"/>
      <c r="F28" s="15">
        <f>SUM(F23:F27)</f>
        <v>7623.75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57</v>
      </c>
      <c r="B30" s="11"/>
      <c r="C30" s="10" t="s">
        <v>10</v>
      </c>
      <c r="D30" s="10">
        <v>0</v>
      </c>
      <c r="E30" s="10">
        <v>86</v>
      </c>
      <c r="F30" s="14">
        <f t="shared" ref="F30:F39" si="2">D30*E30</f>
        <v>0</v>
      </c>
    </row>
    <row r="31" spans="1:6" x14ac:dyDescent="0.2">
      <c r="A31" t="s">
        <v>37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48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31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73</v>
      </c>
      <c r="B36" s="11"/>
      <c r="C36" s="10" t="s">
        <v>10</v>
      </c>
      <c r="D36" s="10">
        <v>66.75</v>
      </c>
      <c r="E36" s="10">
        <v>86</v>
      </c>
      <c r="F36" s="14">
        <f t="shared" si="2"/>
        <v>5740.5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B40" s="20" t="s">
        <v>8</v>
      </c>
      <c r="C40" s="12" t="s">
        <v>10</v>
      </c>
      <c r="D40" s="12">
        <f>SUM(D30:D39)</f>
        <v>66.75</v>
      </c>
      <c r="E40" s="12"/>
      <c r="F40" s="15">
        <f>SUM(F30:F39)</f>
        <v>5740.5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>D45*E45</f>
        <v>0</v>
      </c>
    </row>
    <row r="46" spans="1:6" x14ac:dyDescent="0.2">
      <c r="A46" t="s">
        <v>53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63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75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B49" s="66" t="s">
        <v>8</v>
      </c>
      <c r="C49" s="4" t="s">
        <v>12</v>
      </c>
      <c r="D49" s="4">
        <f>SUM(D45:D48)</f>
        <v>0</v>
      </c>
      <c r="E49" s="4"/>
      <c r="F49" s="16">
        <f>SUM(F45:F48)</f>
        <v>0</v>
      </c>
    </row>
    <row r="50" spans="1:6" x14ac:dyDescent="0.2">
      <c r="B50" s="66"/>
      <c r="C50" s="4"/>
      <c r="D50" s="4"/>
      <c r="E50" s="4"/>
      <c r="F50" s="16"/>
    </row>
    <row r="51" spans="1:6" x14ac:dyDescent="0.2">
      <c r="A51" t="s">
        <v>72</v>
      </c>
      <c r="B51" s="11"/>
      <c r="C51" s="10" t="s">
        <v>44</v>
      </c>
      <c r="D51" s="10">
        <v>0</v>
      </c>
      <c r="E51" s="10">
        <v>4</v>
      </c>
      <c r="F51" s="14">
        <f>D51*E51</f>
        <v>0</v>
      </c>
    </row>
    <row r="52" spans="1:6" x14ac:dyDescent="0.2">
      <c r="A52" t="s">
        <v>67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3" spans="1:6" x14ac:dyDescent="0.2">
      <c r="A53" t="s">
        <v>68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84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B55" s="66" t="s">
        <v>8</v>
      </c>
      <c r="C55" s="10" t="s">
        <v>44</v>
      </c>
      <c r="D55" s="4">
        <f>SUM(D51:D54)</f>
        <v>0</v>
      </c>
      <c r="E55" s="4"/>
      <c r="F55" s="16">
        <f>SUM(F51:F54)</f>
        <v>0</v>
      </c>
    </row>
    <row r="56" spans="1:6" x14ac:dyDescent="0.2">
      <c r="B56" s="66"/>
      <c r="C56" s="10"/>
      <c r="D56" s="4"/>
      <c r="E56" s="4"/>
      <c r="F56" s="16"/>
    </row>
    <row r="57" spans="1:6" x14ac:dyDescent="0.2">
      <c r="A57" t="s">
        <v>71</v>
      </c>
      <c r="B57" s="11"/>
      <c r="C57" s="10" t="s">
        <v>42</v>
      </c>
      <c r="D57" s="10">
        <v>0</v>
      </c>
      <c r="E57" s="10">
        <v>6</v>
      </c>
      <c r="F57" s="14">
        <f>D57*E57</f>
        <v>0</v>
      </c>
    </row>
    <row r="58" spans="1:6" x14ac:dyDescent="0.2">
      <c r="A58" t="s">
        <v>85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86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6" t="s">
        <v>8</v>
      </c>
      <c r="C60" s="10" t="s">
        <v>42</v>
      </c>
      <c r="D60" s="4">
        <f>SUM(D57:D59)</f>
        <v>0</v>
      </c>
      <c r="E60" s="4"/>
      <c r="F60" s="16">
        <f>SUM(F57:F59)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SUM(D10+D21+D28+D40+D43+D49+D60+D55)</f>
        <v>160.5</v>
      </c>
      <c r="E62" s="2"/>
      <c r="F62" s="16">
        <f>SUM(F10+F21+F28+F40+F43+F49++F55+F60)</f>
        <v>15011.25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96</v>
      </c>
      <c r="B3" s="110"/>
      <c r="C3" s="110"/>
      <c r="D3" s="110"/>
      <c r="E3" s="110"/>
      <c r="F3" s="11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29.25</v>
      </c>
      <c r="E16" s="10">
        <v>122</v>
      </c>
      <c r="F16" s="14">
        <f t="shared" si="0"/>
        <v>3568.5</v>
      </c>
    </row>
    <row r="17" spans="1:6" x14ac:dyDescent="0.2">
      <c r="A17" t="s">
        <v>26</v>
      </c>
      <c r="B17" s="11"/>
      <c r="C17" s="10" t="s">
        <v>7</v>
      </c>
      <c r="D17" s="10">
        <v>39.25</v>
      </c>
      <c r="E17" s="10">
        <v>122</v>
      </c>
      <c r="F17" s="14">
        <f t="shared" si="0"/>
        <v>4788.5</v>
      </c>
    </row>
    <row r="18" spans="1:6" x14ac:dyDescent="0.2">
      <c r="A18" t="s">
        <v>16</v>
      </c>
      <c r="B18" s="11"/>
      <c r="C18" s="10" t="s">
        <v>7</v>
      </c>
      <c r="D18" s="10">
        <v>3.75</v>
      </c>
      <c r="E18" s="10">
        <v>122</v>
      </c>
      <c r="F18" s="14">
        <f t="shared" si="0"/>
        <v>457.5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72.25</v>
      </c>
      <c r="E20" s="12"/>
      <c r="F20" s="15">
        <f>SUM(F12:F19)</f>
        <v>8814.5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12.5</v>
      </c>
      <c r="E24" s="10">
        <v>95</v>
      </c>
      <c r="F24" s="14">
        <f>D24*E24</f>
        <v>1187.5</v>
      </c>
    </row>
    <row r="25" spans="1:6" x14ac:dyDescent="0.2">
      <c r="A25" t="s">
        <v>18</v>
      </c>
      <c r="B25" s="11"/>
      <c r="C25" s="10" t="s">
        <v>9</v>
      </c>
      <c r="D25" s="10">
        <v>36.75</v>
      </c>
      <c r="E25" s="10">
        <v>95</v>
      </c>
      <c r="F25" s="14">
        <f>D25*E25</f>
        <v>3491.25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49.25</v>
      </c>
      <c r="E27" s="12"/>
      <c r="F27" s="15">
        <f>SUM(F22:F26)</f>
        <v>4678.75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39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3</v>
      </c>
      <c r="E32" s="10">
        <v>86</v>
      </c>
      <c r="F32" s="14">
        <f t="shared" ref="F32" si="2">D32*E32</f>
        <v>258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23.75</v>
      </c>
      <c r="E34" s="10">
        <v>86</v>
      </c>
      <c r="F34" s="14">
        <f t="shared" si="1"/>
        <v>2042.5</v>
      </c>
    </row>
    <row r="35" spans="1:6" x14ac:dyDescent="0.2">
      <c r="A35" t="s">
        <v>60</v>
      </c>
      <c r="B35" s="11"/>
      <c r="C35" s="10" t="s">
        <v>10</v>
      </c>
      <c r="D35" s="10">
        <v>0</v>
      </c>
      <c r="E35" s="10">
        <v>86</v>
      </c>
      <c r="F35" s="14">
        <f t="shared" si="1"/>
        <v>0</v>
      </c>
    </row>
    <row r="36" spans="1:6" x14ac:dyDescent="0.2">
      <c r="A36" t="s">
        <v>73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49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82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21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B40" s="20" t="s">
        <v>8</v>
      </c>
      <c r="C40" s="12" t="s">
        <v>10</v>
      </c>
      <c r="D40" s="12">
        <f>SUM(D29:D39)</f>
        <v>26.75</v>
      </c>
      <c r="E40" s="12"/>
      <c r="F40" s="15">
        <f>SUM(F29:F39)</f>
        <v>2300.5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28</v>
      </c>
      <c r="B42" s="11"/>
      <c r="C42" s="10" t="s">
        <v>11</v>
      </c>
      <c r="D42" s="10">
        <v>0</v>
      </c>
      <c r="E42" s="10">
        <v>62</v>
      </c>
      <c r="F42" s="14">
        <f>D42*E42</f>
        <v>0</v>
      </c>
    </row>
    <row r="43" spans="1:6" x14ac:dyDescent="0.2">
      <c r="B43" s="20" t="s">
        <v>8</v>
      </c>
      <c r="C43" s="12" t="s">
        <v>11</v>
      </c>
      <c r="D43" s="12">
        <f>SUM(D42:D42)</f>
        <v>0</v>
      </c>
      <c r="E43" s="12"/>
      <c r="F43" s="15">
        <f>SUM(F42:F42)</f>
        <v>0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34</v>
      </c>
      <c r="B45" s="11"/>
      <c r="C45" s="10" t="s">
        <v>12</v>
      </c>
      <c r="D45" s="10">
        <v>0</v>
      </c>
      <c r="E45" s="10">
        <v>50</v>
      </c>
      <c r="F45" s="14">
        <f t="shared" ref="F45:F50" si="3">D45*E45</f>
        <v>0</v>
      </c>
    </row>
    <row r="46" spans="1:6" x14ac:dyDescent="0.2">
      <c r="A46" t="s">
        <v>85</v>
      </c>
      <c r="B46" s="11"/>
      <c r="C46" s="10" t="s">
        <v>12</v>
      </c>
      <c r="D46" s="10">
        <v>2.25</v>
      </c>
      <c r="E46" s="10">
        <v>50</v>
      </c>
      <c r="F46" s="14">
        <f t="shared" si="3"/>
        <v>112.5</v>
      </c>
    </row>
    <row r="47" spans="1:6" x14ac:dyDescent="0.2">
      <c r="A47" t="s">
        <v>53</v>
      </c>
      <c r="B47" s="11"/>
      <c r="C47" s="10" t="s">
        <v>12</v>
      </c>
      <c r="D47" s="10">
        <v>4</v>
      </c>
      <c r="E47" s="10">
        <v>50</v>
      </c>
      <c r="F47" s="14">
        <f t="shared" si="3"/>
        <v>200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 t="shared" si="3"/>
        <v>0</v>
      </c>
    </row>
    <row r="49" spans="1:6" x14ac:dyDescent="0.2">
      <c r="A49" t="s">
        <v>75</v>
      </c>
      <c r="B49" s="11"/>
      <c r="C49" s="10" t="s">
        <v>12</v>
      </c>
      <c r="D49" s="10">
        <v>11</v>
      </c>
      <c r="E49" s="10">
        <v>50</v>
      </c>
      <c r="F49" s="14">
        <f t="shared" si="3"/>
        <v>550</v>
      </c>
    </row>
    <row r="50" spans="1:6" x14ac:dyDescent="0.2">
      <c r="A50" t="s">
        <v>93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B51" s="68" t="s">
        <v>8</v>
      </c>
      <c r="C51" s="4" t="s">
        <v>12</v>
      </c>
      <c r="D51" s="4">
        <f>SUM(D45:D50)</f>
        <v>17.25</v>
      </c>
      <c r="E51" s="4"/>
      <c r="F51" s="16">
        <f>SUM(F45:F50)</f>
        <v>862.5</v>
      </c>
    </row>
    <row r="52" spans="1:6" x14ac:dyDescent="0.2">
      <c r="B52" s="68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4" spans="1:6" x14ac:dyDescent="0.2">
      <c r="A54" t="s">
        <v>67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58.5</v>
      </c>
      <c r="E55" s="10">
        <v>4</v>
      </c>
      <c r="F55" s="14">
        <f>D55*E55</f>
        <v>234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68" t="s">
        <v>8</v>
      </c>
      <c r="C57" s="10" t="s">
        <v>44</v>
      </c>
      <c r="D57" s="4">
        <f>SUM(D53:D56)</f>
        <v>58.5</v>
      </c>
      <c r="E57" s="4"/>
      <c r="F57" s="16">
        <f>SUM(F53:F56)</f>
        <v>234</v>
      </c>
    </row>
    <row r="58" spans="1:6" x14ac:dyDescent="0.2">
      <c r="B58" s="68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B60" s="68" t="s">
        <v>8</v>
      </c>
      <c r="C60" s="10" t="s">
        <v>42</v>
      </c>
      <c r="D60" s="4">
        <f>SUM(D59:D59)</f>
        <v>0</v>
      </c>
      <c r="E60" s="4"/>
      <c r="F60" s="16">
        <f>SUM(F59:F59)</f>
        <v>0</v>
      </c>
    </row>
    <row r="61" spans="1:6" x14ac:dyDescent="0.2">
      <c r="A61" s="6"/>
      <c r="B61" s="6"/>
      <c r="C61" s="7"/>
      <c r="D61" s="7"/>
      <c r="E61" s="7"/>
      <c r="F61" s="17"/>
    </row>
    <row r="62" spans="1:6" ht="19.5" customHeight="1" x14ac:dyDescent="0.2">
      <c r="A62" s="2" t="s">
        <v>13</v>
      </c>
      <c r="C62" s="2"/>
      <c r="D62" s="4">
        <f>SUM(D10+D20+D27+D40+D43+D51+D60+D57)</f>
        <v>224</v>
      </c>
      <c r="E62" s="2"/>
      <c r="F62" s="16">
        <f>SUM(F10+F20+F27+F40+F43+F51++F57+F60)</f>
        <v>16890.25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3" sqref="A3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32</v>
      </c>
      <c r="B3" s="110"/>
      <c r="C3" s="110"/>
      <c r="D3" s="110"/>
      <c r="E3" s="110"/>
      <c r="F3" s="110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26</v>
      </c>
      <c r="B13" s="11"/>
      <c r="C13" s="10" t="s">
        <v>7</v>
      </c>
      <c r="D13" s="10">
        <v>3.5</v>
      </c>
      <c r="E13" s="10">
        <v>122</v>
      </c>
      <c r="F13" s="14">
        <f>D13*E13</f>
        <v>427</v>
      </c>
    </row>
    <row r="14" spans="1:6" x14ac:dyDescent="0.2">
      <c r="A14" t="s">
        <v>16</v>
      </c>
      <c r="B14" s="11"/>
      <c r="C14" s="10" t="s">
        <v>7</v>
      </c>
      <c r="D14" s="10">
        <v>10.5</v>
      </c>
      <c r="E14" s="10">
        <v>122</v>
      </c>
      <c r="F14" s="14">
        <f>D14*E14</f>
        <v>1281</v>
      </c>
    </row>
    <row r="15" spans="1:6" x14ac:dyDescent="0.2">
      <c r="A15" t="s">
        <v>17</v>
      </c>
      <c r="B15" s="11"/>
      <c r="C15" s="10" t="s">
        <v>7</v>
      </c>
      <c r="D15" s="10">
        <v>0.75</v>
      </c>
      <c r="E15" s="10">
        <v>122</v>
      </c>
      <c r="F15" s="14">
        <f>D15*E15</f>
        <v>91.5</v>
      </c>
    </row>
    <row r="16" spans="1:6" x14ac:dyDescent="0.2">
      <c r="B16" s="20" t="s">
        <v>8</v>
      </c>
      <c r="C16" s="12" t="s">
        <v>7</v>
      </c>
      <c r="D16" s="12">
        <f>SUM(D12:D15)</f>
        <v>14.75</v>
      </c>
      <c r="E16" s="12"/>
      <c r="F16" s="15">
        <f>SUM(F12:F15)</f>
        <v>1799.5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51.75</v>
      </c>
      <c r="E18" s="10">
        <v>95</v>
      </c>
      <c r="F18" s="14">
        <f>D18*E18</f>
        <v>4916.25</v>
      </c>
    </row>
    <row r="19" spans="1:6" x14ac:dyDescent="0.2">
      <c r="A19" t="s">
        <v>27</v>
      </c>
      <c r="B19" s="11"/>
      <c r="C19" s="10" t="s">
        <v>9</v>
      </c>
      <c r="D19" s="10">
        <v>12</v>
      </c>
      <c r="E19" s="10">
        <v>95</v>
      </c>
      <c r="F19" s="14">
        <f>D19*E19</f>
        <v>1140</v>
      </c>
    </row>
    <row r="20" spans="1:6" x14ac:dyDescent="0.2">
      <c r="B20" s="20" t="s">
        <v>8</v>
      </c>
      <c r="C20" s="12" t="s">
        <v>9</v>
      </c>
      <c r="D20" s="12">
        <f>SUM(D18:D19)</f>
        <v>63.75</v>
      </c>
      <c r="E20" s="12"/>
      <c r="F20" s="15">
        <f>SUM(F18:F19)</f>
        <v>6056.25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7.75</v>
      </c>
      <c r="E24" s="10">
        <v>86</v>
      </c>
      <c r="F24" s="14">
        <f>D24*E24</f>
        <v>666.5</v>
      </c>
    </row>
    <row r="25" spans="1:6" x14ac:dyDescent="0.2">
      <c r="A25" t="s">
        <v>21</v>
      </c>
      <c r="B25" s="11"/>
      <c r="C25" s="10" t="s">
        <v>10</v>
      </c>
      <c r="D25" s="10">
        <v>1.5</v>
      </c>
      <c r="E25" s="10">
        <v>86</v>
      </c>
      <c r="F25" s="14">
        <f>D25*E25</f>
        <v>129</v>
      </c>
    </row>
    <row r="26" spans="1:6" x14ac:dyDescent="0.2">
      <c r="B26" s="20" t="s">
        <v>8</v>
      </c>
      <c r="C26" s="12" t="s">
        <v>10</v>
      </c>
      <c r="D26" s="12">
        <f>SUM(D22:D25)</f>
        <v>9.25</v>
      </c>
      <c r="E26" s="12"/>
      <c r="F26" s="15">
        <f>SUM(F22:F25)</f>
        <v>795.5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21.25</v>
      </c>
      <c r="E28" s="10">
        <v>62</v>
      </c>
      <c r="F28" s="14">
        <f>D28*E28</f>
        <v>1317.5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21.25</v>
      </c>
      <c r="E30" s="12"/>
      <c r="F30" s="15">
        <f>SUM(F28:F29)</f>
        <v>1317.5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54.5</v>
      </c>
      <c r="E32" s="10">
        <v>50</v>
      </c>
      <c r="F32" s="14">
        <f>D32*E32</f>
        <v>2725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5" t="s">
        <v>8</v>
      </c>
      <c r="C34" s="4" t="s">
        <v>12</v>
      </c>
      <c r="D34" s="4">
        <f>SUM(D32:D33)</f>
        <v>54.5</v>
      </c>
      <c r="E34" s="4"/>
      <c r="F34" s="16">
        <f>SUM(F32:F33)</f>
        <v>2725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163.5</v>
      </c>
      <c r="E36" s="2"/>
      <c r="F36" s="16">
        <f>SUM(F10+F16+F20+F26+F30+F34)</f>
        <v>12693.75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9" workbookViewId="0">
      <selection activeCell="K67" sqref="K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96</v>
      </c>
      <c r="B3" s="110"/>
      <c r="C3" s="110"/>
      <c r="D3" s="110"/>
      <c r="E3" s="110"/>
      <c r="F3" s="11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59</v>
      </c>
      <c r="B13" s="11"/>
      <c r="C13" s="10" t="s">
        <v>7</v>
      </c>
      <c r="D13" s="10">
        <v>6.5</v>
      </c>
      <c r="E13" s="10">
        <v>122</v>
      </c>
      <c r="F13" s="14">
        <f t="shared" ref="F13:F20" si="0">D13*E13</f>
        <v>793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10.25</v>
      </c>
      <c r="E15" s="10">
        <v>122</v>
      </c>
      <c r="F15" s="14">
        <f t="shared" si="0"/>
        <v>1250.5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</v>
      </c>
      <c r="E19" s="10">
        <v>122</v>
      </c>
      <c r="F19" s="14">
        <f t="shared" si="0"/>
        <v>1586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32.25</v>
      </c>
      <c r="E21" s="12"/>
      <c r="F21" s="15">
        <f>SUM(F12:F20)</f>
        <v>3934.5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19</v>
      </c>
      <c r="E23" s="10">
        <v>95</v>
      </c>
      <c r="F23" s="14">
        <f t="shared" ref="F23:F28" si="1">D23*E23</f>
        <v>1805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15.5</v>
      </c>
      <c r="E25" s="10">
        <v>95</v>
      </c>
      <c r="F25" s="14">
        <f t="shared" si="1"/>
        <v>1472.5</v>
      </c>
    </row>
    <row r="26" spans="1:6" x14ac:dyDescent="0.2">
      <c r="A26" t="s">
        <v>18</v>
      </c>
      <c r="B26" s="11"/>
      <c r="C26" s="10" t="s">
        <v>9</v>
      </c>
      <c r="D26" s="10">
        <v>11.5</v>
      </c>
      <c r="E26" s="10">
        <v>95</v>
      </c>
      <c r="F26" s="14">
        <f t="shared" si="1"/>
        <v>1092.5</v>
      </c>
    </row>
    <row r="27" spans="1:6" x14ac:dyDescent="0.2">
      <c r="A27" t="s">
        <v>98</v>
      </c>
      <c r="B27" s="11"/>
      <c r="C27" s="10" t="s">
        <v>9</v>
      </c>
      <c r="D27" s="10">
        <v>5</v>
      </c>
      <c r="E27" s="10">
        <v>95</v>
      </c>
      <c r="F27" s="14">
        <f t="shared" si="1"/>
        <v>475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51</v>
      </c>
      <c r="E29" s="12"/>
      <c r="F29" s="15">
        <f>SUM(F23:F28)</f>
        <v>4845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0.5</v>
      </c>
      <c r="E31" s="10">
        <v>86</v>
      </c>
      <c r="F31" s="14">
        <f t="shared" ref="F31:F40" si="2">D31*E31</f>
        <v>43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45.75</v>
      </c>
      <c r="E37" s="10">
        <v>86</v>
      </c>
      <c r="F37" s="14">
        <f t="shared" si="2"/>
        <v>3934.5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46.25</v>
      </c>
      <c r="E41" s="12"/>
      <c r="F41" s="15">
        <f>SUM(F31:F40)</f>
        <v>3977.5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0.5</v>
      </c>
      <c r="E46" s="10">
        <v>50</v>
      </c>
      <c r="F46" s="14">
        <f>D46*E46</f>
        <v>25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13</v>
      </c>
      <c r="E49" s="10">
        <v>50</v>
      </c>
      <c r="F49" s="14">
        <f>D49*E49</f>
        <v>650</v>
      </c>
    </row>
    <row r="50" spans="1:6" x14ac:dyDescent="0.2">
      <c r="B50" s="68" t="s">
        <v>8</v>
      </c>
      <c r="C50" s="4" t="s">
        <v>12</v>
      </c>
      <c r="D50" s="4">
        <f>SUM(D46:D49)</f>
        <v>13.5</v>
      </c>
      <c r="E50" s="4"/>
      <c r="F50" s="16">
        <f>SUM(F46:F49)</f>
        <v>675</v>
      </c>
    </row>
    <row r="51" spans="1:6" x14ac:dyDescent="0.2">
      <c r="B51" s="68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68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68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3.25</v>
      </c>
      <c r="E60" s="10">
        <v>6</v>
      </c>
      <c r="F60" s="14">
        <f>D60*E60</f>
        <v>19.5</v>
      </c>
    </row>
    <row r="61" spans="1:6" x14ac:dyDescent="0.2">
      <c r="B61" s="68" t="s">
        <v>8</v>
      </c>
      <c r="C61" s="10" t="s">
        <v>42</v>
      </c>
      <c r="D61" s="4">
        <f>SUM(D58:D60)</f>
        <v>3.25</v>
      </c>
      <c r="E61" s="4"/>
      <c r="F61" s="16">
        <f>SUM(F58:F60)</f>
        <v>19.5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146.25</v>
      </c>
      <c r="E63" s="2"/>
      <c r="F63" s="16">
        <f>SUM(F10+F21+F29+F41+F44+F50++F56+F61)</f>
        <v>13451.5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topLeftCell="A4" workbookViewId="0">
      <selection activeCell="A59" sqref="A5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96</v>
      </c>
      <c r="B3" s="110"/>
      <c r="C3" s="110"/>
      <c r="D3" s="110"/>
      <c r="E3" s="110"/>
      <c r="F3" s="110"/>
    </row>
    <row r="4" spans="1:6" x14ac:dyDescent="0.2">
      <c r="A4" s="68"/>
      <c r="B4" s="69"/>
      <c r="C4" s="69"/>
      <c r="D4" s="69"/>
      <c r="E4" s="69"/>
      <c r="F4" s="69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22.25</v>
      </c>
      <c r="E13" s="10">
        <v>122</v>
      </c>
      <c r="F13" s="14">
        <f t="shared" si="0"/>
        <v>2714.5</v>
      </c>
    </row>
    <row r="14" spans="1:6" x14ac:dyDescent="0.2">
      <c r="A14" t="s">
        <v>16</v>
      </c>
      <c r="B14" s="11"/>
      <c r="C14" s="10" t="s">
        <v>7</v>
      </c>
      <c r="D14" s="10">
        <v>5.75</v>
      </c>
      <c r="E14" s="10">
        <v>122</v>
      </c>
      <c r="F14" s="14">
        <f t="shared" si="0"/>
        <v>701.5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28</v>
      </c>
      <c r="E16" s="12"/>
      <c r="F16" s="15">
        <f>SUM(F12:F15)</f>
        <v>3416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28</v>
      </c>
      <c r="E23" s="2"/>
      <c r="F23" s="72">
        <f>F10+F16+F20</f>
        <v>3416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opLeftCell="A14" workbookViewId="0">
      <selection activeCell="E61" sqref="E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99</v>
      </c>
      <c r="B3" s="110"/>
      <c r="C3" s="110"/>
      <c r="D3" s="110"/>
      <c r="E3" s="110"/>
      <c r="F3" s="11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9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39.25</v>
      </c>
      <c r="E15" s="10">
        <v>122</v>
      </c>
      <c r="F15" s="14">
        <f t="shared" si="0"/>
        <v>4788.5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7.5</v>
      </c>
      <c r="E18" s="10">
        <v>122</v>
      </c>
      <c r="F18" s="14">
        <f t="shared" si="0"/>
        <v>915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B20" s="20" t="s">
        <v>8</v>
      </c>
      <c r="C20" s="12" t="s">
        <v>7</v>
      </c>
      <c r="D20" s="12">
        <f>SUM(D12:D19)</f>
        <v>68.25</v>
      </c>
      <c r="E20" s="12"/>
      <c r="F20" s="15">
        <f>SUM(F12:F19)</f>
        <v>8326.5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89</v>
      </c>
      <c r="B22" s="11"/>
      <c r="C22" s="10" t="s">
        <v>9</v>
      </c>
      <c r="D22" s="10">
        <v>0</v>
      </c>
      <c r="E22" s="10">
        <v>95</v>
      </c>
      <c r="F22" s="14">
        <f>D22*E22</f>
        <v>0</v>
      </c>
    </row>
    <row r="23" spans="1:6" x14ac:dyDescent="0.2">
      <c r="A23" t="s">
        <v>83</v>
      </c>
      <c r="B23" s="11"/>
      <c r="C23" s="10" t="s">
        <v>9</v>
      </c>
      <c r="D23" s="10">
        <v>0</v>
      </c>
      <c r="E23" s="10">
        <v>95</v>
      </c>
      <c r="F23" s="14">
        <f>D23*E23</f>
        <v>0</v>
      </c>
    </row>
    <row r="24" spans="1:6" x14ac:dyDescent="0.2">
      <c r="A24" t="s">
        <v>38</v>
      </c>
      <c r="B24" s="11"/>
      <c r="C24" s="10" t="s">
        <v>9</v>
      </c>
      <c r="D24" s="10">
        <v>4</v>
      </c>
      <c r="E24" s="10">
        <v>95</v>
      </c>
      <c r="F24" s="14">
        <f>D24*E24</f>
        <v>380</v>
      </c>
    </row>
    <row r="25" spans="1:6" x14ac:dyDescent="0.2">
      <c r="A25" t="s">
        <v>18</v>
      </c>
      <c r="B25" s="11"/>
      <c r="C25" s="10" t="s">
        <v>9</v>
      </c>
      <c r="D25" s="10">
        <v>22.25</v>
      </c>
      <c r="E25" s="10">
        <v>95</v>
      </c>
      <c r="F25" s="14">
        <f>D25*E25</f>
        <v>2113.75</v>
      </c>
    </row>
    <row r="26" spans="1:6" x14ac:dyDescent="0.2">
      <c r="A26" t="s">
        <v>90</v>
      </c>
      <c r="B26" s="11"/>
      <c r="C26" s="10" t="s">
        <v>9</v>
      </c>
      <c r="D26" s="10">
        <v>0</v>
      </c>
      <c r="E26" s="10">
        <v>95</v>
      </c>
      <c r="F26" s="14">
        <f>D26*E26</f>
        <v>0</v>
      </c>
    </row>
    <row r="27" spans="1:6" x14ac:dyDescent="0.2">
      <c r="B27" s="20" t="s">
        <v>8</v>
      </c>
      <c r="C27" s="12" t="s">
        <v>9</v>
      </c>
      <c r="D27" s="12">
        <f>SUM(D22:D26)</f>
        <v>26.25</v>
      </c>
      <c r="E27" s="12"/>
      <c r="F27" s="15">
        <f>SUM(F22:F26)</f>
        <v>2493.75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57</v>
      </c>
      <c r="B29" s="11"/>
      <c r="C29" s="10" t="s">
        <v>10</v>
      </c>
      <c r="D29" s="10">
        <v>0</v>
      </c>
      <c r="E29" s="10">
        <v>86</v>
      </c>
      <c r="F29" s="14">
        <f t="shared" ref="F29:F40" si="1">D29*E29</f>
        <v>0</v>
      </c>
    </row>
    <row r="30" spans="1:6" x14ac:dyDescent="0.2">
      <c r="A30" t="s">
        <v>37</v>
      </c>
      <c r="B30" s="11"/>
      <c r="C30" s="10" t="s">
        <v>10</v>
      </c>
      <c r="D30" s="10">
        <v>0</v>
      </c>
      <c r="E30" s="10">
        <v>86</v>
      </c>
      <c r="F30" s="14">
        <f t="shared" si="1"/>
        <v>0</v>
      </c>
    </row>
    <row r="31" spans="1:6" x14ac:dyDescent="0.2">
      <c r="A31" t="s">
        <v>48</v>
      </c>
      <c r="B31" s="11"/>
      <c r="C31" s="10" t="s">
        <v>10</v>
      </c>
      <c r="D31" s="10">
        <v>0</v>
      </c>
      <c r="E31" s="10">
        <v>86</v>
      </c>
      <c r="F31" s="14">
        <f t="shared" si="1"/>
        <v>0</v>
      </c>
    </row>
    <row r="32" spans="1:6" x14ac:dyDescent="0.2">
      <c r="A32" t="s">
        <v>97</v>
      </c>
      <c r="B32" s="11"/>
      <c r="C32" s="10" t="s">
        <v>10</v>
      </c>
      <c r="D32" s="10">
        <v>1</v>
      </c>
      <c r="E32" s="10">
        <v>86</v>
      </c>
      <c r="F32" s="14">
        <f t="shared" si="1"/>
        <v>86</v>
      </c>
    </row>
    <row r="33" spans="1:6" x14ac:dyDescent="0.2">
      <c r="A33" t="s">
        <v>30</v>
      </c>
      <c r="B33" s="11"/>
      <c r="C33" s="10" t="s">
        <v>10</v>
      </c>
      <c r="D33" s="10">
        <v>0</v>
      </c>
      <c r="E33" s="10">
        <v>86</v>
      </c>
      <c r="F33" s="14">
        <f t="shared" si="1"/>
        <v>0</v>
      </c>
    </row>
    <row r="34" spans="1:6" x14ac:dyDescent="0.2">
      <c r="A34" t="s">
        <v>31</v>
      </c>
      <c r="B34" s="11"/>
      <c r="C34" s="10" t="s">
        <v>10</v>
      </c>
      <c r="D34" s="10">
        <v>20.25</v>
      </c>
      <c r="E34" s="10">
        <v>86</v>
      </c>
      <c r="F34" s="14">
        <f t="shared" si="1"/>
        <v>1741.5</v>
      </c>
    </row>
    <row r="35" spans="1:6" x14ac:dyDescent="0.2">
      <c r="A35" t="s">
        <v>100</v>
      </c>
      <c r="B35" s="11"/>
      <c r="C35" s="10" t="s">
        <v>10</v>
      </c>
      <c r="D35" s="10">
        <v>0.25</v>
      </c>
      <c r="E35" s="10">
        <v>86</v>
      </c>
      <c r="F35" s="14">
        <f t="shared" ref="F35" si="2">D35*E35</f>
        <v>21.5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1"/>
        <v>0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1"/>
        <v>0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1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1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1"/>
        <v>0</v>
      </c>
    </row>
    <row r="41" spans="1:6" x14ac:dyDescent="0.2">
      <c r="B41" s="20" t="s">
        <v>8</v>
      </c>
      <c r="C41" s="12" t="s">
        <v>10</v>
      </c>
      <c r="D41" s="12">
        <f>SUM(D29:D40)</f>
        <v>21.5</v>
      </c>
      <c r="E41" s="12"/>
      <c r="F41" s="15">
        <f>SUM(F29:F40)</f>
        <v>1849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 t="shared" ref="F46:F51" si="3">D46*E46</f>
        <v>0</v>
      </c>
    </row>
    <row r="47" spans="1:6" x14ac:dyDescent="0.2">
      <c r="A47" t="s">
        <v>85</v>
      </c>
      <c r="B47" s="11"/>
      <c r="C47" s="10" t="s">
        <v>12</v>
      </c>
      <c r="D47" s="10">
        <v>61.25</v>
      </c>
      <c r="E47" s="10">
        <v>50</v>
      </c>
      <c r="F47" s="14">
        <f t="shared" si="3"/>
        <v>3062.5</v>
      </c>
    </row>
    <row r="48" spans="1:6" x14ac:dyDescent="0.2">
      <c r="A48" t="s">
        <v>53</v>
      </c>
      <c r="B48" s="11"/>
      <c r="C48" s="10" t="s">
        <v>12</v>
      </c>
      <c r="D48" s="10">
        <v>5</v>
      </c>
      <c r="E48" s="10">
        <v>50</v>
      </c>
      <c r="F48" s="14">
        <f t="shared" si="3"/>
        <v>250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 t="shared" si="3"/>
        <v>0</v>
      </c>
    </row>
    <row r="50" spans="1:6" x14ac:dyDescent="0.2">
      <c r="A50" t="s">
        <v>75</v>
      </c>
      <c r="B50" s="11"/>
      <c r="C50" s="10" t="s">
        <v>12</v>
      </c>
      <c r="D50" s="10">
        <v>0</v>
      </c>
      <c r="E50" s="10">
        <v>50</v>
      </c>
      <c r="F50" s="14">
        <f t="shared" si="3"/>
        <v>0</v>
      </c>
    </row>
    <row r="51" spans="1:6" x14ac:dyDescent="0.2">
      <c r="A51" t="s">
        <v>93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B52" s="70" t="s">
        <v>8</v>
      </c>
      <c r="C52" s="4" t="s">
        <v>12</v>
      </c>
      <c r="D52" s="4">
        <f>SUM(D46:D51)</f>
        <v>66.25</v>
      </c>
      <c r="E52" s="4"/>
      <c r="F52" s="16">
        <f>SUM(F46:F51)</f>
        <v>3312.5</v>
      </c>
    </row>
    <row r="53" spans="1:6" x14ac:dyDescent="0.2">
      <c r="B53" s="70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68</v>
      </c>
      <c r="B55" s="11"/>
      <c r="C55" s="10" t="s">
        <v>44</v>
      </c>
      <c r="D55" s="10">
        <v>50.5</v>
      </c>
      <c r="E55" s="10">
        <v>4</v>
      </c>
      <c r="F55" s="14">
        <f>D55*E55</f>
        <v>202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0" t="s">
        <v>8</v>
      </c>
      <c r="C57" s="10" t="s">
        <v>44</v>
      </c>
      <c r="D57" s="4">
        <f>SUM(D54:D56)</f>
        <v>50.5</v>
      </c>
      <c r="E57" s="4"/>
      <c r="F57" s="16">
        <f>SUM(F54:F56)</f>
        <v>202</v>
      </c>
    </row>
    <row r="58" spans="1:6" x14ac:dyDescent="0.2">
      <c r="B58" s="70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SUM(D59:D59)</f>
        <v>0</v>
      </c>
      <c r="E61" s="4"/>
      <c r="F61" s="16">
        <f>SUM(F59:F59)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SUM(D10+D20+D27+D41+D44+D52+D61+D57)</f>
        <v>232.75</v>
      </c>
      <c r="E63" s="2"/>
      <c r="F63" s="16">
        <f>SUM(F10+F20+F27+F41+F44+F52++F57+F61)</f>
        <v>16183.75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workbookViewId="0">
      <selection activeCell="D61" sqref="D6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99</v>
      </c>
      <c r="B3" s="110"/>
      <c r="C3" s="110"/>
      <c r="D3" s="110"/>
      <c r="E3" s="110"/>
      <c r="F3" s="11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3.5</v>
      </c>
      <c r="E13" s="10">
        <v>122</v>
      </c>
      <c r="F13" s="14">
        <f t="shared" ref="F13:F20" si="0">D13*E13</f>
        <v>427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27.5</v>
      </c>
      <c r="E19" s="10">
        <v>122</v>
      </c>
      <c r="F19" s="14">
        <f t="shared" si="0"/>
        <v>3355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23.75</v>
      </c>
      <c r="E23" s="10">
        <v>95</v>
      </c>
      <c r="F23" s="14">
        <f t="shared" ref="F23:F28" si="1">D23*E23</f>
        <v>2256.25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41.25</v>
      </c>
      <c r="E25" s="10">
        <v>95</v>
      </c>
      <c r="F25" s="14">
        <f t="shared" si="1"/>
        <v>3918.75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16</v>
      </c>
      <c r="E27" s="10">
        <v>95</v>
      </c>
      <c r="F27" s="14">
        <f t="shared" si="1"/>
        <v>1520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81</v>
      </c>
      <c r="E29" s="12"/>
      <c r="F29" s="15">
        <f>SUM(F23:F28)</f>
        <v>7695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46</v>
      </c>
      <c r="E31" s="10">
        <v>86</v>
      </c>
      <c r="F31" s="14">
        <f t="shared" ref="F31:F40" si="2">D31*E31</f>
        <v>3956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51</v>
      </c>
      <c r="E37" s="10">
        <v>86</v>
      </c>
      <c r="F37" s="14">
        <f t="shared" si="2"/>
        <v>4386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97</v>
      </c>
      <c r="E41" s="12"/>
      <c r="F41" s="15">
        <f>SUM(F31:F40)</f>
        <v>8342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75</v>
      </c>
      <c r="B49" s="11"/>
      <c r="C49" s="10" t="s">
        <v>12</v>
      </c>
      <c r="D49" s="10">
        <v>10</v>
      </c>
      <c r="E49" s="10">
        <v>50</v>
      </c>
      <c r="F49" s="14">
        <f>D49*E49</f>
        <v>500</v>
      </c>
    </row>
    <row r="50" spans="1:6" x14ac:dyDescent="0.2">
      <c r="B50" s="70" t="s">
        <v>8</v>
      </c>
      <c r="C50" s="4" t="s">
        <v>12</v>
      </c>
      <c r="D50" s="4">
        <f>SUM(D46:D49)</f>
        <v>10</v>
      </c>
      <c r="E50" s="4"/>
      <c r="F50" s="16">
        <f>SUM(F46:F49)</f>
        <v>500</v>
      </c>
    </row>
    <row r="51" spans="1:6" x14ac:dyDescent="0.2">
      <c r="B51" s="70"/>
      <c r="C51" s="4"/>
      <c r="D51" s="4"/>
      <c r="E51" s="4"/>
      <c r="F51" s="16"/>
    </row>
    <row r="52" spans="1:6" x14ac:dyDescent="0.2">
      <c r="A52" t="s">
        <v>72</v>
      </c>
      <c r="B52" s="11"/>
      <c r="C52" s="10" t="s">
        <v>44</v>
      </c>
      <c r="D52" s="10">
        <v>0</v>
      </c>
      <c r="E52" s="10">
        <v>4</v>
      </c>
      <c r="F52" s="14">
        <f>D52*E52</f>
        <v>0</v>
      </c>
    </row>
    <row r="54" spans="1:6" x14ac:dyDescent="0.2">
      <c r="A54" t="s">
        <v>68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5" spans="1:6" x14ac:dyDescent="0.2">
      <c r="A55" t="s">
        <v>84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B56" s="70" t="s">
        <v>8</v>
      </c>
      <c r="C56" s="10" t="s">
        <v>44</v>
      </c>
      <c r="D56" s="4">
        <f>SUM(D52:D55)</f>
        <v>0</v>
      </c>
      <c r="E56" s="4"/>
      <c r="F56" s="16">
        <f>SUM(F52:F55)</f>
        <v>0</v>
      </c>
    </row>
    <row r="57" spans="1:6" x14ac:dyDescent="0.2">
      <c r="B57" s="70"/>
      <c r="C57" s="10"/>
      <c r="D57" s="4"/>
      <c r="E57" s="4"/>
      <c r="F57" s="16"/>
    </row>
    <row r="58" spans="1:6" x14ac:dyDescent="0.2">
      <c r="A58" t="s">
        <v>71</v>
      </c>
      <c r="B58" s="11"/>
      <c r="C58" s="10" t="s">
        <v>42</v>
      </c>
      <c r="D58" s="10">
        <v>0</v>
      </c>
      <c r="E58" s="10">
        <v>6</v>
      </c>
      <c r="F58" s="14">
        <f>D58*E58</f>
        <v>0</v>
      </c>
    </row>
    <row r="59" spans="1:6" x14ac:dyDescent="0.2">
      <c r="A59" t="s">
        <v>85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67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B61" s="70" t="s">
        <v>8</v>
      </c>
      <c r="C61" s="10" t="s">
        <v>42</v>
      </c>
      <c r="D61" s="4">
        <f>SUM(D58:D60)</f>
        <v>0</v>
      </c>
      <c r="E61" s="4"/>
      <c r="F61" s="16">
        <f>SUM(F58:F60)</f>
        <v>0</v>
      </c>
    </row>
    <row r="62" spans="1:6" x14ac:dyDescent="0.2">
      <c r="A62" s="6"/>
      <c r="B62" s="6"/>
      <c r="C62" s="7"/>
      <c r="D62" s="7"/>
      <c r="E62" s="7"/>
      <c r="F62" s="17"/>
    </row>
    <row r="63" spans="1:6" ht="19.5" customHeight="1" x14ac:dyDescent="0.2">
      <c r="A63" s="2" t="s">
        <v>13</v>
      </c>
      <c r="C63" s="2"/>
      <c r="D63" s="4">
        <f>SUM(D10+D21+D29+D41+D44+D50+D61+D56)</f>
        <v>222.25</v>
      </c>
      <c r="E63" s="2"/>
      <c r="F63" s="16">
        <f>SUM(F10+F21+F29+F41+F44+F50++F56+F61)</f>
        <v>20715.5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6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99</v>
      </c>
      <c r="B3" s="110"/>
      <c r="C3" s="110"/>
      <c r="D3" s="110"/>
      <c r="E3" s="110"/>
      <c r="F3" s="110"/>
    </row>
    <row r="4" spans="1:6" x14ac:dyDescent="0.2">
      <c r="A4" s="70"/>
      <c r="B4" s="71"/>
      <c r="C4" s="71"/>
      <c r="D4" s="71"/>
      <c r="E4" s="71"/>
      <c r="F4" s="71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19.5</v>
      </c>
      <c r="E13" s="10">
        <v>122</v>
      </c>
      <c r="F13" s="14">
        <f t="shared" si="0"/>
        <v>2379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19.5</v>
      </c>
      <c r="E16" s="12"/>
      <c r="F16" s="15">
        <f>SUM(F12:F15)</f>
        <v>2379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19.5</v>
      </c>
      <c r="E23" s="2"/>
      <c r="F23" s="72">
        <f>F10+F16+F20</f>
        <v>2379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workbookViewId="0">
      <selection activeCell="H56" sqref="H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101</v>
      </c>
      <c r="B3" s="110"/>
      <c r="C3" s="110"/>
      <c r="D3" s="110"/>
      <c r="E3" s="110"/>
      <c r="F3" s="11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24.75</v>
      </c>
      <c r="E13" s="10">
        <v>122</v>
      </c>
      <c r="F13" s="14">
        <f t="shared" ref="F13:F20" si="0">D13*E13</f>
        <v>3019.5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1.5</v>
      </c>
      <c r="E15" s="10">
        <v>122</v>
      </c>
      <c r="F15" s="14">
        <f t="shared" si="0"/>
        <v>183</v>
      </c>
    </row>
    <row r="16" spans="1:6" x14ac:dyDescent="0.2">
      <c r="A16" t="s">
        <v>24</v>
      </c>
      <c r="B16" s="11"/>
      <c r="C16" s="10" t="s">
        <v>7</v>
      </c>
      <c r="D16" s="10">
        <v>11</v>
      </c>
      <c r="E16" s="10">
        <v>122</v>
      </c>
      <c r="F16" s="14">
        <f t="shared" si="0"/>
        <v>1342</v>
      </c>
    </row>
    <row r="17" spans="1:6" x14ac:dyDescent="0.2">
      <c r="A17" t="s">
        <v>26</v>
      </c>
      <c r="B17" s="11"/>
      <c r="C17" s="10" t="s">
        <v>7</v>
      </c>
      <c r="D17" s="10">
        <v>17.75</v>
      </c>
      <c r="E17" s="10">
        <v>122</v>
      </c>
      <c r="F17" s="14">
        <f t="shared" si="0"/>
        <v>2165.5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15.5</v>
      </c>
      <c r="E19" s="10">
        <v>122</v>
      </c>
      <c r="F19" s="14">
        <f t="shared" si="0"/>
        <v>1891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70.5</v>
      </c>
      <c r="E21" s="12"/>
      <c r="F21" s="15">
        <f>SUM(F12:F20)</f>
        <v>8601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7.5</v>
      </c>
      <c r="E23" s="10">
        <v>95</v>
      </c>
      <c r="F23" s="14">
        <f t="shared" ref="F23:F28" si="1">D23*E23</f>
        <v>712.5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13</v>
      </c>
      <c r="E26" s="10">
        <v>95</v>
      </c>
      <c r="F26" s="14">
        <f t="shared" si="1"/>
        <v>1235</v>
      </c>
    </row>
    <row r="27" spans="1:6" x14ac:dyDescent="0.2">
      <c r="A27" t="s">
        <v>98</v>
      </c>
      <c r="B27" s="11"/>
      <c r="C27" s="10" t="s">
        <v>9</v>
      </c>
      <c r="D27" s="10">
        <v>8</v>
      </c>
      <c r="E27" s="10">
        <v>95</v>
      </c>
      <c r="F27" s="14">
        <f t="shared" si="1"/>
        <v>760</v>
      </c>
    </row>
    <row r="28" spans="1:6" x14ac:dyDescent="0.2">
      <c r="A28" t="s">
        <v>90</v>
      </c>
      <c r="B28" s="11"/>
      <c r="C28" s="10" t="s">
        <v>9</v>
      </c>
      <c r="D28" s="10">
        <v>6.5</v>
      </c>
      <c r="E28" s="10">
        <v>95</v>
      </c>
      <c r="F28" s="14">
        <f t="shared" si="1"/>
        <v>617.5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4.25</v>
      </c>
      <c r="E31" s="10">
        <v>86</v>
      </c>
      <c r="F31" s="14">
        <f t="shared" ref="F31:F40" si="2">D31*E31</f>
        <v>365.5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17.5</v>
      </c>
      <c r="E35" s="10">
        <v>86</v>
      </c>
      <c r="F35" s="14">
        <f t="shared" si="2"/>
        <v>1505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54</v>
      </c>
      <c r="E37" s="10">
        <v>86</v>
      </c>
      <c r="F37" s="14">
        <f t="shared" si="2"/>
        <v>4644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82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21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B41" s="20" t="s">
        <v>8</v>
      </c>
      <c r="C41" s="12" t="s">
        <v>10</v>
      </c>
      <c r="D41" s="12">
        <f>SUM(D31:D40)</f>
        <v>75.75</v>
      </c>
      <c r="E41" s="12"/>
      <c r="F41" s="15">
        <f>SUM(F31:F40)</f>
        <v>6514.5</v>
      </c>
    </row>
    <row r="42" spans="1:6" x14ac:dyDescent="0.2">
      <c r="B42" s="11"/>
      <c r="C42" s="10"/>
      <c r="D42" s="10"/>
      <c r="E42" s="10"/>
      <c r="F42" s="14"/>
    </row>
    <row r="43" spans="1:6" x14ac:dyDescent="0.2">
      <c r="A43" t="s">
        <v>28</v>
      </c>
      <c r="B43" s="11"/>
      <c r="C43" s="10" t="s">
        <v>11</v>
      </c>
      <c r="D43" s="10">
        <v>0</v>
      </c>
      <c r="E43" s="10">
        <v>62</v>
      </c>
      <c r="F43" s="14">
        <f>D43*E43</f>
        <v>0</v>
      </c>
    </row>
    <row r="44" spans="1:6" x14ac:dyDescent="0.2">
      <c r="B44" s="20" t="s">
        <v>8</v>
      </c>
      <c r="C44" s="12" t="s">
        <v>11</v>
      </c>
      <c r="D44" s="12">
        <f>SUM(D43:D43)</f>
        <v>0</v>
      </c>
      <c r="E44" s="12"/>
      <c r="F44" s="15">
        <f>SUM(F43:F43)</f>
        <v>0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34</v>
      </c>
      <c r="B46" s="11"/>
      <c r="C46" s="10" t="s">
        <v>12</v>
      </c>
      <c r="D46" s="10">
        <v>0</v>
      </c>
      <c r="E46" s="10">
        <v>50</v>
      </c>
      <c r="F46" s="14">
        <f>D46*E46</f>
        <v>0</v>
      </c>
    </row>
    <row r="47" spans="1:6" x14ac:dyDescent="0.2">
      <c r="A47" t="s">
        <v>53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63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102</v>
      </c>
      <c r="B49" s="11"/>
      <c r="C49" s="10" t="s">
        <v>12</v>
      </c>
      <c r="D49" s="10">
        <v>26.5</v>
      </c>
      <c r="E49" s="10">
        <v>50</v>
      </c>
      <c r="F49" s="14">
        <f>D49*E49</f>
        <v>1325</v>
      </c>
    </row>
    <row r="50" spans="1:6" x14ac:dyDescent="0.2">
      <c r="A50" t="s">
        <v>75</v>
      </c>
      <c r="B50" s="11"/>
      <c r="C50" s="10" t="s">
        <v>12</v>
      </c>
      <c r="D50" s="10">
        <v>10.75</v>
      </c>
      <c r="E50" s="10">
        <v>50</v>
      </c>
      <c r="F50" s="14">
        <f>D50*E50</f>
        <v>537.5</v>
      </c>
    </row>
    <row r="51" spans="1:6" x14ac:dyDescent="0.2">
      <c r="B51" s="73" t="s">
        <v>8</v>
      </c>
      <c r="C51" s="4" t="s">
        <v>12</v>
      </c>
      <c r="D51" s="4">
        <f>SUM(D46:D50)</f>
        <v>37.25</v>
      </c>
      <c r="E51" s="4"/>
      <c r="F51" s="16">
        <f>SUM(F46:F50)</f>
        <v>1862.5</v>
      </c>
    </row>
    <row r="52" spans="1:6" x14ac:dyDescent="0.2">
      <c r="B52" s="73"/>
      <c r="C52" s="4"/>
      <c r="D52" s="4"/>
      <c r="E52" s="4"/>
      <c r="F52" s="16"/>
    </row>
    <row r="53" spans="1:6" x14ac:dyDescent="0.2">
      <c r="A53" t="s">
        <v>72</v>
      </c>
      <c r="B53" s="11"/>
      <c r="C53" s="10" t="s">
        <v>44</v>
      </c>
      <c r="D53" s="10">
        <v>0</v>
      </c>
      <c r="E53" s="10">
        <v>4</v>
      </c>
      <c r="F53" s="14">
        <f>D53*E53</f>
        <v>0</v>
      </c>
    </row>
    <row r="55" spans="1:6" x14ac:dyDescent="0.2">
      <c r="A55" t="s">
        <v>68</v>
      </c>
      <c r="B55" s="11"/>
      <c r="C55" s="10" t="s">
        <v>44</v>
      </c>
      <c r="D55" s="10">
        <v>0</v>
      </c>
      <c r="E55" s="10">
        <v>4</v>
      </c>
      <c r="F55" s="14">
        <f>D55*E55</f>
        <v>0</v>
      </c>
    </row>
    <row r="56" spans="1:6" x14ac:dyDescent="0.2">
      <c r="A56" t="s">
        <v>84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B57" s="73" t="s">
        <v>8</v>
      </c>
      <c r="C57" s="10" t="s">
        <v>44</v>
      </c>
      <c r="D57" s="4">
        <f>SUM(D53:D56)</f>
        <v>0</v>
      </c>
      <c r="E57" s="4"/>
      <c r="F57" s="16">
        <f>SUM(F53:F56)</f>
        <v>0</v>
      </c>
    </row>
    <row r="58" spans="1:6" x14ac:dyDescent="0.2">
      <c r="B58" s="73"/>
      <c r="C58" s="10"/>
      <c r="D58" s="4"/>
      <c r="E58" s="4"/>
      <c r="F58" s="16"/>
    </row>
    <row r="59" spans="1:6" x14ac:dyDescent="0.2">
      <c r="A59" t="s">
        <v>71</v>
      </c>
      <c r="B59" s="11"/>
      <c r="C59" s="10" t="s">
        <v>42</v>
      </c>
      <c r="D59" s="10">
        <v>0</v>
      </c>
      <c r="E59" s="10">
        <v>6</v>
      </c>
      <c r="F59" s="14">
        <f>D59*E59</f>
        <v>0</v>
      </c>
    </row>
    <row r="60" spans="1:6" x14ac:dyDescent="0.2">
      <c r="A60" t="s">
        <v>85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67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B62" s="73" t="s">
        <v>8</v>
      </c>
      <c r="C62" s="10" t="s">
        <v>42</v>
      </c>
      <c r="D62" s="4">
        <f>SUM(D59:D61)</f>
        <v>0</v>
      </c>
      <c r="E62" s="4"/>
      <c r="F62" s="16">
        <f>SUM(F59:F61)</f>
        <v>0</v>
      </c>
    </row>
    <row r="63" spans="1:6" x14ac:dyDescent="0.2">
      <c r="A63" s="6"/>
      <c r="B63" s="6"/>
      <c r="C63" s="7"/>
      <c r="D63" s="7"/>
      <c r="E63" s="7"/>
      <c r="F63" s="17"/>
    </row>
    <row r="64" spans="1:6" ht="19.5" customHeight="1" x14ac:dyDescent="0.2">
      <c r="A64" s="2" t="s">
        <v>13</v>
      </c>
      <c r="C64" s="2"/>
      <c r="D64" s="4">
        <f>SUM(D10+D21+D29+D41+D44+D51+D62+D57)</f>
        <v>235.5</v>
      </c>
      <c r="E64" s="2"/>
      <c r="F64" s="16">
        <f>SUM(F10+F21+F29+F41+F44+F51++F57+F62)</f>
        <v>21918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101</v>
      </c>
      <c r="B3" s="110"/>
      <c r="C3" s="110"/>
      <c r="D3" s="110"/>
      <c r="E3" s="110"/>
      <c r="F3" s="11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29</v>
      </c>
      <c r="E13" s="10">
        <v>122</v>
      </c>
      <c r="F13" s="14">
        <f t="shared" si="0"/>
        <v>3538</v>
      </c>
    </row>
    <row r="14" spans="1:6" x14ac:dyDescent="0.2">
      <c r="A14" t="s">
        <v>16</v>
      </c>
      <c r="B14" s="11"/>
      <c r="C14" s="10" t="s">
        <v>7</v>
      </c>
      <c r="D14" s="10">
        <v>4.25</v>
      </c>
      <c r="E14" s="10">
        <v>122</v>
      </c>
      <c r="F14" s="14">
        <f t="shared" si="0"/>
        <v>518.5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33.25</v>
      </c>
      <c r="E16" s="12"/>
      <c r="F16" s="15">
        <f>SUM(F12:F15)</f>
        <v>4056.5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</v>
      </c>
      <c r="E19" s="10">
        <v>86</v>
      </c>
      <c r="F19" s="14">
        <f t="shared" si="1"/>
        <v>86</v>
      </c>
    </row>
    <row r="20" spans="1:6" x14ac:dyDescent="0.2">
      <c r="B20" s="20" t="s">
        <v>8</v>
      </c>
      <c r="C20" s="12" t="s">
        <v>10</v>
      </c>
      <c r="D20" s="12">
        <f>SUM(D18:D19)</f>
        <v>1</v>
      </c>
      <c r="E20" s="12"/>
      <c r="F20" s="15">
        <f>SUM(F18:F19)</f>
        <v>86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34.25</v>
      </c>
      <c r="E23" s="2"/>
      <c r="F23" s="72">
        <f>F10+F16+F20</f>
        <v>4142.5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workbookViewId="0">
      <selection activeCell="A24" sqref="A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101</v>
      </c>
      <c r="B3" s="110"/>
      <c r="C3" s="110"/>
      <c r="D3" s="110"/>
      <c r="E3" s="110"/>
      <c r="F3" s="110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16</v>
      </c>
      <c r="B14" s="11"/>
      <c r="C14" s="10" t="s">
        <v>7</v>
      </c>
      <c r="D14" s="10">
        <v>2.75</v>
      </c>
      <c r="E14" s="10">
        <v>122</v>
      </c>
      <c r="F14" s="14">
        <f t="shared" si="0"/>
        <v>335.5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2.75</v>
      </c>
      <c r="E16" s="12"/>
      <c r="F16" s="15">
        <f>SUM(F12:F15)</f>
        <v>335.5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12</v>
      </c>
      <c r="E18" s="10">
        <v>95</v>
      </c>
      <c r="F18" s="14">
        <f t="shared" ref="F18:F19" si="1">D18*E18</f>
        <v>1140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12</v>
      </c>
      <c r="E20" s="12"/>
      <c r="F20" s="15">
        <f>SUM(F18:F19)</f>
        <v>1140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104</v>
      </c>
      <c r="B22" s="11"/>
      <c r="C22" s="10" t="s">
        <v>10</v>
      </c>
      <c r="D22" s="10">
        <v>0</v>
      </c>
      <c r="E22" s="10">
        <v>86</v>
      </c>
      <c r="F22" s="14">
        <f t="shared" ref="F22:F23" si="2">D22*E22</f>
        <v>0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s="6"/>
      <c r="B26" s="6"/>
      <c r="C26" s="7"/>
      <c r="D26" s="7"/>
      <c r="E26" s="7"/>
      <c r="F26" s="17"/>
    </row>
    <row r="27" spans="1:6" ht="19.5" customHeight="1" x14ac:dyDescent="0.2">
      <c r="A27" s="2" t="s">
        <v>13</v>
      </c>
      <c r="C27" s="2"/>
      <c r="D27" s="4">
        <f>D10+D16+D24+D20</f>
        <v>14.75</v>
      </c>
      <c r="E27" s="2"/>
      <c r="F27" s="72">
        <f>F10+F16+F24+F20</f>
        <v>1475.5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105</v>
      </c>
      <c r="B3" s="110"/>
      <c r="C3" s="110"/>
      <c r="D3" s="110"/>
      <c r="E3" s="110"/>
      <c r="F3" s="11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6.5</v>
      </c>
      <c r="E13" s="10">
        <v>122</v>
      </c>
      <c r="F13" s="14">
        <f t="shared" si="0"/>
        <v>793</v>
      </c>
    </row>
    <row r="14" spans="1:6" x14ac:dyDescent="0.2">
      <c r="A14" t="s">
        <v>16</v>
      </c>
      <c r="B14" s="11"/>
      <c r="C14" s="10" t="s">
        <v>7</v>
      </c>
      <c r="D14" s="10">
        <v>1.5</v>
      </c>
      <c r="E14" s="10">
        <v>122</v>
      </c>
      <c r="F14" s="14">
        <f t="shared" si="0"/>
        <v>183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8</v>
      </c>
      <c r="E16" s="12"/>
      <c r="F16" s="15">
        <f>SUM(F12:F15)</f>
        <v>976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1.25</v>
      </c>
      <c r="E19" s="10">
        <v>86</v>
      </c>
      <c r="F19" s="14">
        <f t="shared" si="1"/>
        <v>107.5</v>
      </c>
    </row>
    <row r="20" spans="1:6" x14ac:dyDescent="0.2">
      <c r="B20" s="20" t="s">
        <v>8</v>
      </c>
      <c r="C20" s="12" t="s">
        <v>10</v>
      </c>
      <c r="D20" s="12">
        <f>SUM(D18:D19)</f>
        <v>1.25</v>
      </c>
      <c r="E20" s="12"/>
      <c r="F20" s="15">
        <f>SUM(F18:F19)</f>
        <v>107.5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9.25</v>
      </c>
      <c r="E23" s="2"/>
      <c r="F23" s="72">
        <f>F10+F16+F20</f>
        <v>1083.5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105</v>
      </c>
      <c r="B3" s="110"/>
      <c r="C3" s="110"/>
      <c r="D3" s="110"/>
      <c r="E3" s="110"/>
      <c r="F3" s="11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0.75</v>
      </c>
      <c r="E16" s="10">
        <v>122</v>
      </c>
      <c r="F16" s="14">
        <f t="shared" si="0"/>
        <v>91.5</v>
      </c>
    </row>
    <row r="17" spans="1:6" x14ac:dyDescent="0.2">
      <c r="A17" t="s">
        <v>26</v>
      </c>
      <c r="B17" s="11"/>
      <c r="C17" s="10" t="s">
        <v>7</v>
      </c>
      <c r="D17" s="10">
        <v>1.5</v>
      </c>
      <c r="E17" s="10">
        <v>122</v>
      </c>
      <c r="F17" s="14">
        <f t="shared" si="0"/>
        <v>183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3.5</v>
      </c>
      <c r="E19" s="10">
        <v>122</v>
      </c>
      <c r="F19" s="14">
        <f t="shared" si="0"/>
        <v>427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7.75</v>
      </c>
      <c r="E21" s="12"/>
      <c r="F21" s="15">
        <f>SUM(F12:F20)</f>
        <v>945.5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24</v>
      </c>
      <c r="E23" s="10">
        <v>95</v>
      </c>
      <c r="F23" s="14">
        <f t="shared" ref="F23:F28" si="1">D23*E23</f>
        <v>2280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1.5</v>
      </c>
      <c r="E25" s="10">
        <v>95</v>
      </c>
      <c r="F25" s="14">
        <f t="shared" si="1"/>
        <v>142.5</v>
      </c>
    </row>
    <row r="26" spans="1:6" x14ac:dyDescent="0.2">
      <c r="A26" t="s">
        <v>18</v>
      </c>
      <c r="B26" s="11"/>
      <c r="C26" s="10" t="s">
        <v>9</v>
      </c>
      <c r="D26" s="10">
        <v>27</v>
      </c>
      <c r="E26" s="10">
        <v>95</v>
      </c>
      <c r="F26" s="14">
        <f t="shared" si="1"/>
        <v>2565</v>
      </c>
    </row>
    <row r="27" spans="1:6" x14ac:dyDescent="0.2">
      <c r="A27" t="s">
        <v>98</v>
      </c>
      <c r="B27" s="11"/>
      <c r="C27" s="10" t="s">
        <v>9</v>
      </c>
      <c r="D27" s="10">
        <v>13.5</v>
      </c>
      <c r="E27" s="10">
        <v>95</v>
      </c>
      <c r="F27" s="14">
        <f t="shared" si="1"/>
        <v>1282.5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66</v>
      </c>
      <c r="E29" s="12"/>
      <c r="F29" s="15">
        <f>SUM(F23:F28)</f>
        <v>6270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7.5</v>
      </c>
      <c r="E35" s="10">
        <v>86</v>
      </c>
      <c r="F35" s="14">
        <f t="shared" si="2"/>
        <v>645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87</v>
      </c>
      <c r="E37" s="10">
        <v>86</v>
      </c>
      <c r="F37" s="14">
        <f t="shared" si="2"/>
        <v>7482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6</v>
      </c>
      <c r="E39" s="10">
        <v>86</v>
      </c>
      <c r="F39" s="14">
        <f t="shared" ref="F39" si="3">D39*E39</f>
        <v>516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100.5</v>
      </c>
      <c r="E42" s="12"/>
      <c r="F42" s="15">
        <f>SUM(F31:F41)</f>
        <v>8643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28.5</v>
      </c>
      <c r="E50" s="10">
        <v>50</v>
      </c>
      <c r="F50" s="14">
        <f>D50*E50</f>
        <v>1425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5" t="s">
        <v>8</v>
      </c>
      <c r="C52" s="4" t="s">
        <v>12</v>
      </c>
      <c r="D52" s="4">
        <f>SUM(D47:D51)</f>
        <v>28.5</v>
      </c>
      <c r="E52" s="4"/>
      <c r="F52" s="16">
        <f>SUM(F47:F51)</f>
        <v>1425</v>
      </c>
    </row>
    <row r="53" spans="1:6" x14ac:dyDescent="0.2">
      <c r="B53" s="75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5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5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5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202.75</v>
      </c>
      <c r="E65" s="2"/>
      <c r="F65" s="16">
        <f>SUM(F10+F21+F29+F42+F45+F52++F58+F63)</f>
        <v>17283.5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5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35</v>
      </c>
      <c r="B3" s="110"/>
      <c r="C3" s="110"/>
      <c r="D3" s="110"/>
      <c r="E3" s="110"/>
      <c r="F3" s="11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26</v>
      </c>
      <c r="B13" s="11"/>
      <c r="C13" s="10" t="s">
        <v>7</v>
      </c>
      <c r="D13" s="10">
        <v>10.75</v>
      </c>
      <c r="E13" s="10">
        <v>122</v>
      </c>
      <c r="F13" s="14">
        <f>D13*E13</f>
        <v>1311.5</v>
      </c>
    </row>
    <row r="14" spans="1:6" x14ac:dyDescent="0.2">
      <c r="A14" t="s">
        <v>16</v>
      </c>
      <c r="B14" s="11"/>
      <c r="C14" s="10" t="s">
        <v>7</v>
      </c>
      <c r="D14" s="10">
        <v>19</v>
      </c>
      <c r="E14" s="10">
        <v>122</v>
      </c>
      <c r="F14" s="14">
        <f>D14*E14</f>
        <v>2318</v>
      </c>
    </row>
    <row r="15" spans="1:6" x14ac:dyDescent="0.2">
      <c r="A15" t="s">
        <v>17</v>
      </c>
      <c r="B15" s="11"/>
      <c r="C15" s="10" t="s">
        <v>7</v>
      </c>
      <c r="D15" s="10">
        <v>38</v>
      </c>
      <c r="E15" s="10">
        <v>122</v>
      </c>
      <c r="F15" s="14">
        <f>D15*E15</f>
        <v>4636</v>
      </c>
    </row>
    <row r="16" spans="1:6" x14ac:dyDescent="0.2">
      <c r="B16" s="20" t="s">
        <v>8</v>
      </c>
      <c r="C16" s="12" t="s">
        <v>7</v>
      </c>
      <c r="D16" s="12">
        <f>SUM(D12:D15)</f>
        <v>72.25</v>
      </c>
      <c r="E16" s="12"/>
      <c r="F16" s="15">
        <f>SUM(F12:F15)</f>
        <v>8814.5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18</v>
      </c>
      <c r="B18" s="11"/>
      <c r="C18" s="10" t="s">
        <v>9</v>
      </c>
      <c r="D18" s="10">
        <v>21</v>
      </c>
      <c r="E18" s="10">
        <v>95</v>
      </c>
      <c r="F18" s="14">
        <f>D18*E18</f>
        <v>1995</v>
      </c>
    </row>
    <row r="19" spans="1:6" x14ac:dyDescent="0.2">
      <c r="A19" t="s">
        <v>27</v>
      </c>
      <c r="B19" s="11"/>
      <c r="C19" s="10" t="s">
        <v>9</v>
      </c>
      <c r="D19" s="10">
        <v>20</v>
      </c>
      <c r="E19" s="10">
        <v>95</v>
      </c>
      <c r="F19" s="14">
        <f>D19*E19</f>
        <v>1900</v>
      </c>
    </row>
    <row r="20" spans="1:6" x14ac:dyDescent="0.2">
      <c r="B20" s="20" t="s">
        <v>8</v>
      </c>
      <c r="C20" s="12" t="s">
        <v>9</v>
      </c>
      <c r="D20" s="12">
        <f>SUM(D18:D19)</f>
        <v>41</v>
      </c>
      <c r="E20" s="12"/>
      <c r="F20" s="15">
        <f>SUM(F18:F19)</f>
        <v>3895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30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31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33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21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B26" s="20" t="s">
        <v>8</v>
      </c>
      <c r="C26" s="12" t="s">
        <v>10</v>
      </c>
      <c r="D26" s="12">
        <f>SUM(D22:D25)</f>
        <v>8.5</v>
      </c>
      <c r="E26" s="12"/>
      <c r="F26" s="15">
        <f>SUM(F22:F25)</f>
        <v>731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28</v>
      </c>
      <c r="B28" s="11"/>
      <c r="C28" s="10" t="s">
        <v>11</v>
      </c>
      <c r="D28" s="10">
        <v>0</v>
      </c>
      <c r="E28" s="10">
        <v>62</v>
      </c>
      <c r="F28" s="14">
        <f>D28*E28</f>
        <v>0</v>
      </c>
    </row>
    <row r="29" spans="1:6" x14ac:dyDescent="0.2">
      <c r="A29" t="s">
        <v>22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B30" s="20" t="s">
        <v>8</v>
      </c>
      <c r="C30" s="12" t="s">
        <v>11</v>
      </c>
      <c r="D30" s="12">
        <f>SUM(D28:D29)</f>
        <v>0</v>
      </c>
      <c r="E30" s="12"/>
      <c r="F30" s="15">
        <f>SUM(F28:F29)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34</v>
      </c>
      <c r="B32" s="11"/>
      <c r="C32" s="10" t="s">
        <v>12</v>
      </c>
      <c r="D32" s="10">
        <v>27</v>
      </c>
      <c r="E32" s="10">
        <v>50</v>
      </c>
      <c r="F32" s="14">
        <f>D32*E32</f>
        <v>1350</v>
      </c>
    </row>
    <row r="33" spans="1:6" x14ac:dyDescent="0.2">
      <c r="A33" t="s">
        <v>22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B34" s="27" t="s">
        <v>8</v>
      </c>
      <c r="C34" s="4" t="s">
        <v>12</v>
      </c>
      <c r="D34" s="4">
        <f>SUM(D32:D33)</f>
        <v>27</v>
      </c>
      <c r="E34" s="4"/>
      <c r="F34" s="16">
        <f>SUM(F32:F33)</f>
        <v>1350</v>
      </c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SUM(D10+D16+D20+D26+D30+D34)</f>
        <v>148.75</v>
      </c>
      <c r="E36" s="2"/>
      <c r="F36" s="16">
        <f>SUM(F10+F16+F20+F26+F30+F34)</f>
        <v>14790.5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105</v>
      </c>
      <c r="B3" s="110"/>
      <c r="C3" s="110"/>
      <c r="D3" s="110"/>
      <c r="E3" s="110"/>
      <c r="F3" s="110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11.5</v>
      </c>
      <c r="E13" s="10">
        <v>122</v>
      </c>
      <c r="F13" s="14">
        <f t="shared" si="0"/>
        <v>1403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9.25</v>
      </c>
      <c r="E15" s="10">
        <v>122</v>
      </c>
      <c r="F15" s="14">
        <f t="shared" si="0"/>
        <v>1128.5</v>
      </c>
    </row>
    <row r="16" spans="1:6" x14ac:dyDescent="0.2">
      <c r="B16" s="20" t="s">
        <v>8</v>
      </c>
      <c r="C16" s="12" t="s">
        <v>7</v>
      </c>
      <c r="D16" s="12">
        <f>SUM(D12:D15)</f>
        <v>20.75</v>
      </c>
      <c r="E16" s="12"/>
      <c r="F16" s="15">
        <f>SUM(F12:F15)</f>
        <v>2531.5</v>
      </c>
    </row>
    <row r="17" spans="1:6" x14ac:dyDescent="0.2">
      <c r="B17" s="20"/>
      <c r="C17" s="12"/>
      <c r="D17" s="12"/>
      <c r="E17" s="12"/>
      <c r="F17" s="15"/>
    </row>
    <row r="18" spans="1:6" x14ac:dyDescent="0.2">
      <c r="A18" t="s">
        <v>38</v>
      </c>
      <c r="B18" s="11"/>
      <c r="C18" s="10" t="s">
        <v>9</v>
      </c>
      <c r="D18" s="10">
        <v>33</v>
      </c>
      <c r="E18" s="10">
        <v>95</v>
      </c>
      <c r="F18" s="14">
        <f t="shared" ref="F18:F19" si="1">D18*E18</f>
        <v>3135</v>
      </c>
    </row>
    <row r="19" spans="1:6" x14ac:dyDescent="0.2">
      <c r="B19" s="11"/>
      <c r="C19" s="10" t="s">
        <v>9</v>
      </c>
      <c r="D19" s="10">
        <v>0</v>
      </c>
      <c r="E19" s="10">
        <v>95</v>
      </c>
      <c r="F19" s="14">
        <f t="shared" si="1"/>
        <v>0</v>
      </c>
    </row>
    <row r="20" spans="1:6" x14ac:dyDescent="0.2">
      <c r="B20" s="20" t="s">
        <v>8</v>
      </c>
      <c r="C20" s="12" t="s">
        <v>9</v>
      </c>
      <c r="D20" s="12">
        <f>SUM(D18:D19)</f>
        <v>33</v>
      </c>
      <c r="E20" s="12"/>
      <c r="F20" s="15">
        <f>SUM(F18:F19)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57</v>
      </c>
      <c r="B22" s="11"/>
      <c r="C22" s="10" t="s">
        <v>10</v>
      </c>
      <c r="D22" s="10">
        <v>13</v>
      </c>
      <c r="E22" s="10">
        <v>86</v>
      </c>
      <c r="F22" s="14">
        <f t="shared" ref="F22:F23" si="2">D22*E22</f>
        <v>1118</v>
      </c>
    </row>
    <row r="23" spans="1:6" x14ac:dyDescent="0.2">
      <c r="A23" t="s">
        <v>104</v>
      </c>
      <c r="B23" s="11"/>
      <c r="C23" s="10" t="s">
        <v>10</v>
      </c>
      <c r="D23" s="10">
        <v>0</v>
      </c>
      <c r="E23" s="10">
        <v>86</v>
      </c>
      <c r="F23" s="14">
        <f t="shared" si="2"/>
        <v>0</v>
      </c>
    </row>
    <row r="24" spans="1:6" x14ac:dyDescent="0.2">
      <c r="B24" s="20" t="s">
        <v>8</v>
      </c>
      <c r="C24" s="12" t="s">
        <v>10</v>
      </c>
      <c r="D24" s="12">
        <f>SUM(D22:D23)</f>
        <v>13</v>
      </c>
      <c r="E24" s="12"/>
      <c r="F24" s="15">
        <f>SUM(F22:F23)</f>
        <v>1118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107</v>
      </c>
      <c r="B26" s="11"/>
      <c r="C26" s="10" t="s">
        <v>11</v>
      </c>
      <c r="D26" s="10">
        <v>6</v>
      </c>
      <c r="E26" s="10">
        <v>62</v>
      </c>
      <c r="F26" s="14">
        <f t="shared" ref="F26:F27" si="3">D26*E26</f>
        <v>372</v>
      </c>
    </row>
    <row r="27" spans="1:6" x14ac:dyDescent="0.2">
      <c r="A27" t="s">
        <v>104</v>
      </c>
      <c r="B27" s="11"/>
      <c r="C27" s="10" t="s">
        <v>11</v>
      </c>
      <c r="D27" s="10">
        <v>0</v>
      </c>
      <c r="E27" s="10">
        <v>62</v>
      </c>
      <c r="F27" s="14">
        <f t="shared" si="3"/>
        <v>0</v>
      </c>
    </row>
    <row r="28" spans="1:6" x14ac:dyDescent="0.2">
      <c r="B28" s="20" t="s">
        <v>8</v>
      </c>
      <c r="C28" s="12" t="s">
        <v>11</v>
      </c>
      <c r="D28" s="12">
        <f>SUM(D26:D27)</f>
        <v>6</v>
      </c>
      <c r="E28" s="12"/>
      <c r="F28" s="15">
        <f>SUM(F26:F27)</f>
        <v>372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s="6"/>
      <c r="B30" s="6"/>
      <c r="C30" s="7"/>
      <c r="D30" s="7"/>
      <c r="E30" s="7"/>
      <c r="F30" s="17"/>
    </row>
    <row r="31" spans="1:6" ht="19.5" customHeight="1" x14ac:dyDescent="0.2">
      <c r="A31" s="2" t="s">
        <v>13</v>
      </c>
      <c r="C31" s="2"/>
      <c r="D31" s="4">
        <f>D10+D16+D24+D20+D28</f>
        <v>72.75</v>
      </c>
      <c r="E31" s="2"/>
      <c r="F31" s="72">
        <f>F10+F16+F24+F20+F28</f>
        <v>7156.5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108</v>
      </c>
      <c r="B3" s="110"/>
      <c r="C3" s="110"/>
      <c r="D3" s="110"/>
      <c r="E3" s="110"/>
      <c r="F3" s="11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</v>
      </c>
      <c r="E13" s="10">
        <v>122</v>
      </c>
      <c r="F13" s="14">
        <f t="shared" si="0"/>
        <v>2562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</v>
      </c>
      <c r="E16" s="12"/>
      <c r="F16" s="15">
        <f>SUM(F12:F15)</f>
        <v>2806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</v>
      </c>
      <c r="E23" s="2"/>
      <c r="F23" s="72">
        <f>F10+F16+F20</f>
        <v>2806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7" workbookViewId="0">
      <selection activeCell="D69" sqref="D6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108</v>
      </c>
      <c r="B3" s="110"/>
      <c r="C3" s="110"/>
      <c r="D3" s="110"/>
      <c r="E3" s="110"/>
      <c r="F3" s="11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24</v>
      </c>
      <c r="E13" s="10">
        <v>122</v>
      </c>
      <c r="F13" s="14">
        <f t="shared" ref="F13:F20" si="0">D13*E13</f>
        <v>2928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2.25</v>
      </c>
      <c r="E15" s="10">
        <v>122</v>
      </c>
      <c r="F15" s="14">
        <f t="shared" si="0"/>
        <v>274.5</v>
      </c>
    </row>
    <row r="16" spans="1:6" x14ac:dyDescent="0.2">
      <c r="A16" t="s">
        <v>24</v>
      </c>
      <c r="B16" s="11"/>
      <c r="C16" s="10" t="s">
        <v>7</v>
      </c>
      <c r="D16" s="10">
        <v>0.5</v>
      </c>
      <c r="E16" s="10">
        <v>122</v>
      </c>
      <c r="F16" s="14">
        <f t="shared" si="0"/>
        <v>61</v>
      </c>
    </row>
    <row r="17" spans="1:6" x14ac:dyDescent="0.2">
      <c r="A17" t="s">
        <v>26</v>
      </c>
      <c r="B17" s="11"/>
      <c r="C17" s="10" t="s">
        <v>7</v>
      </c>
      <c r="D17" s="10">
        <v>7.5</v>
      </c>
      <c r="E17" s="10">
        <v>122</v>
      </c>
      <c r="F17" s="14">
        <f t="shared" si="0"/>
        <v>915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0</v>
      </c>
      <c r="E19" s="10">
        <v>122</v>
      </c>
      <c r="F19" s="14">
        <f t="shared" si="0"/>
        <v>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34.25</v>
      </c>
      <c r="E21" s="12"/>
      <c r="F21" s="15">
        <f>SUM(F12:F20)</f>
        <v>4178.5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14</v>
      </c>
      <c r="E25" s="10">
        <v>95</v>
      </c>
      <c r="F25" s="14">
        <f t="shared" si="1"/>
        <v>1330</v>
      </c>
    </row>
    <row r="26" spans="1:6" x14ac:dyDescent="0.2">
      <c r="A26" t="s">
        <v>18</v>
      </c>
      <c r="B26" s="11"/>
      <c r="C26" s="10" t="s">
        <v>9</v>
      </c>
      <c r="D26" s="10">
        <v>5.25</v>
      </c>
      <c r="E26" s="10">
        <v>95</v>
      </c>
      <c r="F26" s="14">
        <f t="shared" si="1"/>
        <v>498.75</v>
      </c>
    </row>
    <row r="27" spans="1:6" x14ac:dyDescent="0.2">
      <c r="A27" t="s">
        <v>98</v>
      </c>
      <c r="B27" s="11"/>
      <c r="C27" s="10" t="s">
        <v>9</v>
      </c>
      <c r="D27" s="10">
        <v>4</v>
      </c>
      <c r="E27" s="10">
        <v>95</v>
      </c>
      <c r="F27" s="14">
        <f t="shared" si="1"/>
        <v>380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23.25</v>
      </c>
      <c r="E29" s="12"/>
      <c r="F29" s="15">
        <f>SUM(F23:F28)</f>
        <v>2208.75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1" si="2">D31*E31</f>
        <v>0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41.5</v>
      </c>
      <c r="E35" s="10">
        <v>86</v>
      </c>
      <c r="F35" s="14">
        <f t="shared" si="2"/>
        <v>3569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85.5</v>
      </c>
      <c r="E37" s="10">
        <v>86</v>
      </c>
      <c r="F37" s="14">
        <f t="shared" si="2"/>
        <v>7353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127</v>
      </c>
      <c r="E42" s="12"/>
      <c r="F42" s="15">
        <f>SUM(F31:F41)</f>
        <v>10922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7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7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7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7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7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184.5</v>
      </c>
      <c r="E65" s="2"/>
      <c r="F65" s="16">
        <f>SUM(F10+F21+F29+F42+F45+F52++F58+F63)</f>
        <v>17309.25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38" sqref="I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108</v>
      </c>
      <c r="B3" s="110"/>
      <c r="C3" s="110"/>
      <c r="D3" s="110"/>
      <c r="E3" s="110"/>
      <c r="F3" s="110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10</v>
      </c>
      <c r="E12" s="10">
        <v>122</v>
      </c>
      <c r="F12" s="14">
        <f t="shared" ref="F12" si="0">D12*E12</f>
        <v>1220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16" si="1">D13*E13</f>
        <v>0</v>
      </c>
    </row>
    <row r="14" spans="1:6" x14ac:dyDescent="0.2">
      <c r="A14" t="s">
        <v>66</v>
      </c>
      <c r="B14" s="11"/>
      <c r="C14" s="10" t="s">
        <v>7</v>
      </c>
      <c r="D14" s="10">
        <v>12.5</v>
      </c>
      <c r="E14" s="10">
        <v>122</v>
      </c>
      <c r="F14" s="14">
        <f t="shared" si="1"/>
        <v>1525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1"/>
        <v>0</v>
      </c>
    </row>
    <row r="16" spans="1:6" x14ac:dyDescent="0.2">
      <c r="A16" t="s">
        <v>17</v>
      </c>
      <c r="B16" s="11"/>
      <c r="C16" s="10" t="s">
        <v>7</v>
      </c>
      <c r="D16" s="10">
        <v>48.75</v>
      </c>
      <c r="E16" s="10">
        <v>122</v>
      </c>
      <c r="F16" s="14">
        <f t="shared" si="1"/>
        <v>5947.5</v>
      </c>
    </row>
    <row r="17" spans="1:6" x14ac:dyDescent="0.2">
      <c r="B17" s="20" t="s">
        <v>8</v>
      </c>
      <c r="C17" s="12" t="s">
        <v>7</v>
      </c>
      <c r="D17" s="12">
        <f>SUM(D12:D16)</f>
        <v>71.25</v>
      </c>
      <c r="E17" s="12"/>
      <c r="F17" s="15">
        <f>SUM(F12:F16)</f>
        <v>8692.5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74.5</v>
      </c>
      <c r="E19" s="10">
        <v>95</v>
      </c>
      <c r="F19" s="14">
        <f t="shared" ref="F19:F20" si="2">D19*E19</f>
        <v>7077.5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2"/>
        <v>0</v>
      </c>
    </row>
    <row r="21" spans="1:6" x14ac:dyDescent="0.2">
      <c r="B21" s="20" t="s">
        <v>8</v>
      </c>
      <c r="C21" s="12" t="s">
        <v>9</v>
      </c>
      <c r="D21" s="12">
        <f>SUM(D19:D20)</f>
        <v>74.5</v>
      </c>
      <c r="E21" s="12"/>
      <c r="F21" s="15">
        <f>SUM(F19:F20)</f>
        <v>7077.5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37.5</v>
      </c>
      <c r="E23" s="10">
        <v>86</v>
      </c>
      <c r="F23" s="14">
        <f t="shared" ref="F23:F24" si="3">D23*E23</f>
        <v>3225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3"/>
        <v>0</v>
      </c>
    </row>
    <row r="25" spans="1:6" x14ac:dyDescent="0.2">
      <c r="B25" s="20" t="s">
        <v>8</v>
      </c>
      <c r="C25" s="12" t="s">
        <v>10</v>
      </c>
      <c r="D25" s="12">
        <f>SUM(D23:D24)</f>
        <v>37.5</v>
      </c>
      <c r="E25" s="12"/>
      <c r="F25" s="15">
        <f>SUM(F23:F24)</f>
        <v>3225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6.25</v>
      </c>
      <c r="E27" s="10">
        <v>62</v>
      </c>
      <c r="F27" s="14">
        <f t="shared" ref="F27:F28" si="4">D27*E27</f>
        <v>387.5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4"/>
        <v>0</v>
      </c>
    </row>
    <row r="29" spans="1:6" x14ac:dyDescent="0.2">
      <c r="B29" s="20" t="s">
        <v>8</v>
      </c>
      <c r="C29" s="12" t="s">
        <v>11</v>
      </c>
      <c r="D29" s="12">
        <f>SUM(D27:D28)</f>
        <v>6.25</v>
      </c>
      <c r="E29" s="12"/>
      <c r="F29" s="15">
        <f>SUM(F27:F28)</f>
        <v>387.5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189.5</v>
      </c>
      <c r="E32" s="2"/>
      <c r="F32" s="72">
        <f>F10+F17+F25+F21+F29</f>
        <v>19382.5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109</v>
      </c>
      <c r="B3" s="110"/>
      <c r="C3" s="110"/>
      <c r="D3" s="110"/>
      <c r="E3" s="110"/>
      <c r="F3" s="11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20.25</v>
      </c>
      <c r="E13" s="10">
        <v>122</v>
      </c>
      <c r="F13" s="14">
        <f t="shared" si="0"/>
        <v>2470.5</v>
      </c>
    </row>
    <row r="14" spans="1:6" x14ac:dyDescent="0.2">
      <c r="A14" t="s">
        <v>16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17</v>
      </c>
      <c r="B15" s="11"/>
      <c r="C15" s="10" t="s">
        <v>7</v>
      </c>
      <c r="D15" s="10">
        <v>1</v>
      </c>
      <c r="E15" s="10">
        <v>122</v>
      </c>
      <c r="F15" s="14">
        <f t="shared" si="0"/>
        <v>122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opLeftCell="A25" workbookViewId="0">
      <selection activeCell="I47" sqref="I47:I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109</v>
      </c>
      <c r="B3" s="110"/>
      <c r="C3" s="110"/>
      <c r="D3" s="110"/>
      <c r="E3" s="110"/>
      <c r="F3" s="11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13.5</v>
      </c>
      <c r="E13" s="10">
        <v>122</v>
      </c>
      <c r="F13" s="14">
        <f t="shared" ref="F13:F20" si="0">D13*E13</f>
        <v>1647</v>
      </c>
    </row>
    <row r="14" spans="1:6" x14ac:dyDescent="0.2">
      <c r="A14" t="s">
        <v>77</v>
      </c>
      <c r="B14" s="11"/>
      <c r="C14" s="10" t="s">
        <v>7</v>
      </c>
      <c r="D14" s="10">
        <v>2</v>
      </c>
      <c r="E14" s="10">
        <v>122</v>
      </c>
      <c r="F14" s="14">
        <f t="shared" si="0"/>
        <v>244</v>
      </c>
    </row>
    <row r="15" spans="1:6" x14ac:dyDescent="0.2">
      <c r="A15" t="s">
        <v>66</v>
      </c>
      <c r="B15" s="11"/>
      <c r="C15" s="10" t="s">
        <v>7</v>
      </c>
      <c r="D15" s="10">
        <v>3.25</v>
      </c>
      <c r="E15" s="10">
        <v>122</v>
      </c>
      <c r="F15" s="14">
        <f t="shared" si="0"/>
        <v>396.5</v>
      </c>
    </row>
    <row r="16" spans="1:6" x14ac:dyDescent="0.2">
      <c r="A16" t="s">
        <v>24</v>
      </c>
      <c r="B16" s="11"/>
      <c r="C16" s="10" t="s">
        <v>7</v>
      </c>
      <c r="D16" s="10">
        <v>4.5</v>
      </c>
      <c r="E16" s="10">
        <v>122</v>
      </c>
      <c r="F16" s="14">
        <f t="shared" si="0"/>
        <v>549</v>
      </c>
    </row>
    <row r="17" spans="1:6" x14ac:dyDescent="0.2">
      <c r="A17" t="s">
        <v>26</v>
      </c>
      <c r="B17" s="11"/>
      <c r="C17" s="10" t="s">
        <v>7</v>
      </c>
      <c r="D17" s="10">
        <v>14.5</v>
      </c>
      <c r="E17" s="10">
        <v>122</v>
      </c>
      <c r="F17" s="14">
        <f t="shared" si="0"/>
        <v>1769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45</v>
      </c>
      <c r="E19" s="10">
        <v>122</v>
      </c>
      <c r="F19" s="14">
        <f t="shared" si="0"/>
        <v>5490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82.75</v>
      </c>
      <c r="E21" s="12"/>
      <c r="F21" s="15">
        <f>SUM(F12:F20)</f>
        <v>10095.5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20</v>
      </c>
      <c r="E25" s="10">
        <v>95</v>
      </c>
      <c r="F25" s="14">
        <f t="shared" si="1"/>
        <v>1900</v>
      </c>
    </row>
    <row r="26" spans="1:6" x14ac:dyDescent="0.2">
      <c r="A26" t="s">
        <v>18</v>
      </c>
      <c r="B26" s="11"/>
      <c r="C26" s="10" t="s">
        <v>9</v>
      </c>
      <c r="D26" s="10">
        <v>1.5</v>
      </c>
      <c r="E26" s="10">
        <v>95</v>
      </c>
      <c r="F26" s="14">
        <f t="shared" si="1"/>
        <v>142.5</v>
      </c>
    </row>
    <row r="27" spans="1:6" x14ac:dyDescent="0.2">
      <c r="A27" t="s">
        <v>98</v>
      </c>
      <c r="B27" s="11"/>
      <c r="C27" s="10" t="s">
        <v>9</v>
      </c>
      <c r="D27" s="10">
        <v>27</v>
      </c>
      <c r="E27" s="10">
        <v>95</v>
      </c>
      <c r="F27" s="14">
        <f t="shared" si="1"/>
        <v>2565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48.5</v>
      </c>
      <c r="E29" s="12"/>
      <c r="F29" s="15">
        <f>SUM(F23:F28)</f>
        <v>4607.5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27</v>
      </c>
      <c r="E31" s="10">
        <v>86</v>
      </c>
      <c r="F31" s="14">
        <f t="shared" ref="F31:F41" si="2">D31*E31</f>
        <v>2322</v>
      </c>
    </row>
    <row r="32" spans="1:6" x14ac:dyDescent="0.2">
      <c r="A32" t="s">
        <v>37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35.75</v>
      </c>
      <c r="E35" s="10">
        <v>86</v>
      </c>
      <c r="F35" s="14">
        <f t="shared" si="2"/>
        <v>3074.5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105.75</v>
      </c>
      <c r="E37" s="10">
        <v>86</v>
      </c>
      <c r="F37" s="14">
        <f t="shared" si="2"/>
        <v>9094.5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82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21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B42" s="20" t="s">
        <v>8</v>
      </c>
      <c r="C42" s="12" t="s">
        <v>10</v>
      </c>
      <c r="D42" s="12">
        <f>SUM(D31:D41)</f>
        <v>168.5</v>
      </c>
      <c r="E42" s="12"/>
      <c r="F42" s="15">
        <f>SUM(F31:F41)</f>
        <v>14491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28</v>
      </c>
      <c r="B44" s="11"/>
      <c r="C44" s="10" t="s">
        <v>11</v>
      </c>
      <c r="D44" s="10">
        <v>0</v>
      </c>
      <c r="E44" s="10">
        <v>62</v>
      </c>
      <c r="F44" s="14">
        <f>D44*E44</f>
        <v>0</v>
      </c>
    </row>
    <row r="45" spans="1:6" x14ac:dyDescent="0.2">
      <c r="B45" s="20" t="s">
        <v>8</v>
      </c>
      <c r="C45" s="12" t="s">
        <v>11</v>
      </c>
      <c r="D45" s="12">
        <f>SUM(D44:D44)</f>
        <v>0</v>
      </c>
      <c r="E45" s="12"/>
      <c r="F45" s="15">
        <f>SUM(F44:F44)</f>
        <v>0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34</v>
      </c>
      <c r="B47" s="11"/>
      <c r="C47" s="10" t="s">
        <v>12</v>
      </c>
      <c r="D47" s="10">
        <v>0</v>
      </c>
      <c r="E47" s="10">
        <v>50</v>
      </c>
      <c r="F47" s="14">
        <f>D47*E47</f>
        <v>0</v>
      </c>
    </row>
    <row r="48" spans="1:6" x14ac:dyDescent="0.2">
      <c r="A48" t="s">
        <v>53</v>
      </c>
      <c r="B48" s="11"/>
      <c r="C48" s="10" t="s">
        <v>12</v>
      </c>
      <c r="D48" s="10">
        <v>0</v>
      </c>
      <c r="E48" s="10">
        <v>50</v>
      </c>
      <c r="F48" s="14">
        <f>D48*E48</f>
        <v>0</v>
      </c>
    </row>
    <row r="49" spans="1:6" x14ac:dyDescent="0.2">
      <c r="A49" t="s">
        <v>63</v>
      </c>
      <c r="B49" s="11"/>
      <c r="C49" s="10" t="s">
        <v>12</v>
      </c>
      <c r="D49" s="10">
        <v>0</v>
      </c>
      <c r="E49" s="10">
        <v>50</v>
      </c>
      <c r="F49" s="14">
        <f>D49*E49</f>
        <v>0</v>
      </c>
    </row>
    <row r="50" spans="1:6" x14ac:dyDescent="0.2">
      <c r="A50" t="s">
        <v>102</v>
      </c>
      <c r="B50" s="11"/>
      <c r="C50" s="10" t="s">
        <v>12</v>
      </c>
      <c r="D50" s="10">
        <v>0</v>
      </c>
      <c r="E50" s="10">
        <v>50</v>
      </c>
      <c r="F50" s="14">
        <f>D50*E50</f>
        <v>0</v>
      </c>
    </row>
    <row r="51" spans="1:6" x14ac:dyDescent="0.2">
      <c r="A51" t="s">
        <v>75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B52" s="79" t="s">
        <v>8</v>
      </c>
      <c r="C52" s="4" t="s">
        <v>12</v>
      </c>
      <c r="D52" s="4">
        <f>SUM(D47:D51)</f>
        <v>0</v>
      </c>
      <c r="E52" s="4"/>
      <c r="F52" s="16">
        <f>SUM(F47:F51)</f>
        <v>0</v>
      </c>
    </row>
    <row r="53" spans="1:6" x14ac:dyDescent="0.2">
      <c r="B53" s="79"/>
      <c r="C53" s="4"/>
      <c r="D53" s="4"/>
      <c r="E53" s="4"/>
      <c r="F53" s="16"/>
    </row>
    <row r="54" spans="1:6" x14ac:dyDescent="0.2">
      <c r="A54" t="s">
        <v>72</v>
      </c>
      <c r="B54" s="11"/>
      <c r="C54" s="10" t="s">
        <v>44</v>
      </c>
      <c r="D54" s="10">
        <v>0</v>
      </c>
      <c r="E54" s="10">
        <v>4</v>
      </c>
      <c r="F54" s="14">
        <f>D54*E54</f>
        <v>0</v>
      </c>
    </row>
    <row r="56" spans="1:6" x14ac:dyDescent="0.2">
      <c r="A56" t="s">
        <v>68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7" spans="1:6" x14ac:dyDescent="0.2">
      <c r="A57" t="s">
        <v>84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8" spans="1:6" x14ac:dyDescent="0.2">
      <c r="B58" s="79" t="s">
        <v>8</v>
      </c>
      <c r="C58" s="10" t="s">
        <v>44</v>
      </c>
      <c r="D58" s="4">
        <f>SUM(D54:D57)</f>
        <v>0</v>
      </c>
      <c r="E58" s="4"/>
      <c r="F58" s="16">
        <f>SUM(F54:F57)</f>
        <v>0</v>
      </c>
    </row>
    <row r="59" spans="1:6" x14ac:dyDescent="0.2">
      <c r="B59" s="79"/>
      <c r="C59" s="10"/>
      <c r="D59" s="4"/>
      <c r="E59" s="4"/>
      <c r="F59" s="16"/>
    </row>
    <row r="60" spans="1:6" x14ac:dyDescent="0.2">
      <c r="A60" t="s">
        <v>71</v>
      </c>
      <c r="B60" s="11"/>
      <c r="C60" s="10" t="s">
        <v>42</v>
      </c>
      <c r="D60" s="10">
        <v>0</v>
      </c>
      <c r="E60" s="10">
        <v>6</v>
      </c>
      <c r="F60" s="14">
        <f>D60*E60</f>
        <v>0</v>
      </c>
    </row>
    <row r="61" spans="1:6" x14ac:dyDescent="0.2">
      <c r="A61" t="s">
        <v>85</v>
      </c>
      <c r="B61" s="11"/>
      <c r="C61" s="10" t="s">
        <v>42</v>
      </c>
      <c r="D61" s="10">
        <v>0</v>
      </c>
      <c r="E61" s="10">
        <v>6</v>
      </c>
      <c r="F61" s="14">
        <f>D61*E61</f>
        <v>0</v>
      </c>
    </row>
    <row r="62" spans="1:6" x14ac:dyDescent="0.2">
      <c r="A62" t="s">
        <v>67</v>
      </c>
      <c r="B62" s="11"/>
      <c r="C62" s="10" t="s">
        <v>42</v>
      </c>
      <c r="D62" s="10">
        <v>0</v>
      </c>
      <c r="E62" s="10">
        <v>6</v>
      </c>
      <c r="F62" s="14">
        <f>D62*E62</f>
        <v>0</v>
      </c>
    </row>
    <row r="63" spans="1:6" x14ac:dyDescent="0.2">
      <c r="B63" s="79" t="s">
        <v>8</v>
      </c>
      <c r="C63" s="10" t="s">
        <v>42</v>
      </c>
      <c r="D63" s="4">
        <f>SUM(D60:D62)</f>
        <v>0</v>
      </c>
      <c r="E63" s="4"/>
      <c r="F63" s="16">
        <f>SUM(F60:F62)</f>
        <v>0</v>
      </c>
    </row>
    <row r="64" spans="1:6" x14ac:dyDescent="0.2">
      <c r="A64" s="6"/>
      <c r="B64" s="6"/>
      <c r="C64" s="7"/>
      <c r="D64" s="7"/>
      <c r="E64" s="7"/>
      <c r="F64" s="17"/>
    </row>
    <row r="65" spans="1:6" ht="19.5" customHeight="1" x14ac:dyDescent="0.2">
      <c r="A65" s="2" t="s">
        <v>13</v>
      </c>
      <c r="C65" s="2"/>
      <c r="D65" s="4">
        <f>SUM(D10+D21+D29+D42+D45+D52+D63+D58)</f>
        <v>299.75</v>
      </c>
      <c r="E65" s="2"/>
      <c r="F65" s="16">
        <f>SUM(F10+F21+F29+F42+F45+F52++F58+F63)</f>
        <v>29194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4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workbookViewId="0">
      <selection activeCell="I4" sqref="I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109</v>
      </c>
      <c r="B3" s="110"/>
      <c r="C3" s="110"/>
      <c r="D3" s="110"/>
      <c r="E3" s="110"/>
      <c r="F3" s="110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1.5</v>
      </c>
      <c r="E12" s="10">
        <v>122</v>
      </c>
      <c r="F12" s="14">
        <f t="shared" ref="F12:F16" si="0">D12*E12</f>
        <v>183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32.75</v>
      </c>
      <c r="E16" s="10">
        <v>122</v>
      </c>
      <c r="F16" s="14">
        <f t="shared" si="0"/>
        <v>3995.5</v>
      </c>
    </row>
    <row r="17" spans="1:6" x14ac:dyDescent="0.2">
      <c r="B17" s="20" t="s">
        <v>8</v>
      </c>
      <c r="C17" s="12" t="s">
        <v>7</v>
      </c>
      <c r="D17" s="12">
        <f>SUM(D12:D16)</f>
        <v>35.25</v>
      </c>
      <c r="E17" s="12"/>
      <c r="F17" s="15">
        <f>SUM(F12:F16)</f>
        <v>4300.5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45</v>
      </c>
      <c r="E19" s="10">
        <v>95</v>
      </c>
      <c r="F19" s="14">
        <f t="shared" ref="F19:F20" si="1">D19*E19</f>
        <v>4275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45</v>
      </c>
      <c r="E21" s="12"/>
      <c r="F21" s="15">
        <f>SUM(F19:F20)</f>
        <v>4275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38.75</v>
      </c>
      <c r="E23" s="10">
        <v>86</v>
      </c>
      <c r="F23" s="14">
        <f t="shared" ref="F23:F24" si="2">D23*E23</f>
        <v>3332.5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38.75</v>
      </c>
      <c r="E25" s="12"/>
      <c r="F25" s="15">
        <f>SUM(F23:F24)</f>
        <v>3332.5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13</v>
      </c>
      <c r="C32" s="2"/>
      <c r="D32" s="4">
        <f>D10+D17+D25+D21+D29</f>
        <v>119</v>
      </c>
      <c r="E32" s="2"/>
      <c r="F32" s="72">
        <f>F10+F17+F25+F21+F29</f>
        <v>11908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30" sqref="E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110</v>
      </c>
      <c r="B3" s="110"/>
      <c r="C3" s="110"/>
      <c r="D3" s="110"/>
      <c r="E3" s="110"/>
      <c r="F3" s="11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</v>
      </c>
      <c r="E13" s="10">
        <v>122</v>
      </c>
      <c r="F13" s="14">
        <f t="shared" si="0"/>
        <v>2440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</v>
      </c>
      <c r="E16" s="12"/>
      <c r="F16" s="15">
        <f>SUM(F12:F15)</f>
        <v>2440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</v>
      </c>
      <c r="E23" s="2"/>
      <c r="F23" s="72">
        <f>F10+F16+F20</f>
        <v>2440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opLeftCell="A28" workbookViewId="0">
      <selection activeCell="K56" sqref="K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110</v>
      </c>
      <c r="B3" s="110"/>
      <c r="C3" s="110"/>
      <c r="D3" s="110"/>
      <c r="E3" s="110"/>
      <c r="F3" s="11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59</v>
      </c>
      <c r="B13" s="11"/>
      <c r="C13" s="10" t="s">
        <v>7</v>
      </c>
      <c r="D13" s="10">
        <v>45.5</v>
      </c>
      <c r="E13" s="10">
        <v>122</v>
      </c>
      <c r="F13" s="14">
        <f t="shared" ref="F13:F20" si="0">D13*E13</f>
        <v>5551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</v>
      </c>
      <c r="E15" s="10">
        <v>122</v>
      </c>
      <c r="F15" s="14">
        <f t="shared" si="0"/>
        <v>732</v>
      </c>
    </row>
    <row r="16" spans="1:6" x14ac:dyDescent="0.2">
      <c r="A16" t="s">
        <v>24</v>
      </c>
      <c r="B16" s="11"/>
      <c r="C16" s="10" t="s">
        <v>7</v>
      </c>
      <c r="D16" s="10">
        <v>35.25</v>
      </c>
      <c r="E16" s="10">
        <v>122</v>
      </c>
      <c r="F16" s="14">
        <f t="shared" si="0"/>
        <v>4300.5</v>
      </c>
    </row>
    <row r="17" spans="1:6" x14ac:dyDescent="0.2">
      <c r="A17" t="s">
        <v>26</v>
      </c>
      <c r="B17" s="11"/>
      <c r="C17" s="10" t="s">
        <v>7</v>
      </c>
      <c r="D17" s="10">
        <v>25.5</v>
      </c>
      <c r="E17" s="10">
        <v>122</v>
      </c>
      <c r="F17" s="14">
        <f t="shared" si="0"/>
        <v>3111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55.75</v>
      </c>
      <c r="E19" s="10">
        <v>122</v>
      </c>
      <c r="F19" s="14">
        <f t="shared" si="0"/>
        <v>6801.5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169</v>
      </c>
      <c r="E21" s="12"/>
      <c r="F21" s="15">
        <f>SUM(F12:F20)</f>
        <v>20618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30</v>
      </c>
      <c r="E25" s="10">
        <v>95</v>
      </c>
      <c r="F25" s="14">
        <f t="shared" si="1"/>
        <v>2850</v>
      </c>
    </row>
    <row r="26" spans="1:6" x14ac:dyDescent="0.2">
      <c r="A26" t="s">
        <v>18</v>
      </c>
      <c r="B26" s="11"/>
      <c r="C26" s="10" t="s">
        <v>9</v>
      </c>
      <c r="D26" s="10">
        <v>3.75</v>
      </c>
      <c r="E26" s="10">
        <v>95</v>
      </c>
      <c r="F26" s="14">
        <f t="shared" si="1"/>
        <v>356.25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33.75</v>
      </c>
      <c r="E29" s="12"/>
      <c r="F29" s="15">
        <f>SUM(F23:F28)</f>
        <v>3206.25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6</v>
      </c>
      <c r="E31" s="10">
        <v>86</v>
      </c>
      <c r="F31" s="14">
        <f t="shared" ref="F31:F42" si="2">D31*E31</f>
        <v>516</v>
      </c>
    </row>
    <row r="32" spans="1:6" x14ac:dyDescent="0.2">
      <c r="A32" t="s">
        <v>97</v>
      </c>
      <c r="B32" s="11"/>
      <c r="C32" s="10" t="s">
        <v>10</v>
      </c>
      <c r="D32" s="10">
        <v>1.25</v>
      </c>
      <c r="E32" s="10">
        <v>86</v>
      </c>
      <c r="F32" s="14">
        <f t="shared" ref="F32" si="3">D32*E32</f>
        <v>107.5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63</v>
      </c>
      <c r="E35" s="10">
        <v>86</v>
      </c>
      <c r="F35" s="14">
        <f t="shared" si="2"/>
        <v>5418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95.75</v>
      </c>
      <c r="E37" s="10">
        <v>86</v>
      </c>
      <c r="F37" s="14">
        <f t="shared" si="2"/>
        <v>8234.5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33</v>
      </c>
      <c r="B40" s="11"/>
      <c r="C40" s="10" t="s">
        <v>10</v>
      </c>
      <c r="D40" s="10">
        <v>10.75</v>
      </c>
      <c r="E40" s="10">
        <v>86</v>
      </c>
      <c r="F40" s="14">
        <f t="shared" ref="F40" si="4">D40*E40</f>
        <v>924.5</v>
      </c>
    </row>
    <row r="41" spans="1:6" x14ac:dyDescent="0.2">
      <c r="A41" t="s">
        <v>82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21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B43" s="20" t="s">
        <v>8</v>
      </c>
      <c r="C43" s="12" t="s">
        <v>10</v>
      </c>
      <c r="D43" s="12">
        <f>SUM(D31:D42)</f>
        <v>176.75</v>
      </c>
      <c r="E43" s="12"/>
      <c r="F43" s="15">
        <f>SUM(F31:F42)</f>
        <v>15200.5</v>
      </c>
    </row>
    <row r="44" spans="1:6" x14ac:dyDescent="0.2">
      <c r="B44" s="11"/>
      <c r="C44" s="10"/>
      <c r="D44" s="10"/>
      <c r="E44" s="10"/>
      <c r="F44" s="14"/>
    </row>
    <row r="45" spans="1:6" x14ac:dyDescent="0.2">
      <c r="A45" t="s">
        <v>28</v>
      </c>
      <c r="B45" s="11"/>
      <c r="C45" s="10" t="s">
        <v>11</v>
      </c>
      <c r="D45" s="10">
        <v>0</v>
      </c>
      <c r="E45" s="10">
        <v>62</v>
      </c>
      <c r="F45" s="14">
        <f>D45*E45</f>
        <v>0</v>
      </c>
    </row>
    <row r="46" spans="1:6" x14ac:dyDescent="0.2">
      <c r="B46" s="20" t="s">
        <v>8</v>
      </c>
      <c r="C46" s="12" t="s">
        <v>11</v>
      </c>
      <c r="D46" s="12">
        <f>SUM(D45:D45)</f>
        <v>0</v>
      </c>
      <c r="E46" s="12"/>
      <c r="F46" s="15">
        <f>SUM(F45:F45)</f>
        <v>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34</v>
      </c>
      <c r="B48" s="11"/>
      <c r="C48" s="10" t="s">
        <v>12</v>
      </c>
      <c r="D48" s="10">
        <f>9.25+41.5</f>
        <v>50.75</v>
      </c>
      <c r="E48" s="10">
        <v>50</v>
      </c>
      <c r="F48" s="14">
        <f t="shared" ref="F48:F53" si="5">D48*E48</f>
        <v>2537.5</v>
      </c>
    </row>
    <row r="49" spans="1:6" x14ac:dyDescent="0.2">
      <c r="A49" t="s">
        <v>85</v>
      </c>
      <c r="B49" s="11"/>
      <c r="C49" s="10" t="s">
        <v>12</v>
      </c>
      <c r="D49" s="10">
        <v>27.75</v>
      </c>
      <c r="E49" s="10">
        <v>50</v>
      </c>
      <c r="F49" s="14">
        <f t="shared" si="5"/>
        <v>1387.5</v>
      </c>
    </row>
    <row r="50" spans="1:6" x14ac:dyDescent="0.2">
      <c r="A50" t="s">
        <v>53</v>
      </c>
      <c r="B50" s="11"/>
      <c r="C50" s="10" t="s">
        <v>12</v>
      </c>
      <c r="D50" s="10">
        <v>0</v>
      </c>
      <c r="E50" s="10">
        <v>50</v>
      </c>
      <c r="F50" s="14">
        <f t="shared" si="5"/>
        <v>0</v>
      </c>
    </row>
    <row r="51" spans="1:6" x14ac:dyDescent="0.2">
      <c r="A51" t="s">
        <v>63</v>
      </c>
      <c r="B51" s="11"/>
      <c r="C51" s="10" t="s">
        <v>12</v>
      </c>
      <c r="D51" s="10">
        <v>0</v>
      </c>
      <c r="E51" s="10">
        <v>50</v>
      </c>
      <c r="F51" s="14">
        <f t="shared" si="5"/>
        <v>0</v>
      </c>
    </row>
    <row r="52" spans="1:6" x14ac:dyDescent="0.2">
      <c r="A52" t="s">
        <v>102</v>
      </c>
      <c r="B52" s="11"/>
      <c r="C52" s="10" t="s">
        <v>12</v>
      </c>
      <c r="D52" s="10">
        <v>0</v>
      </c>
      <c r="E52" s="10">
        <v>50</v>
      </c>
      <c r="F52" s="14">
        <f t="shared" si="5"/>
        <v>0</v>
      </c>
    </row>
    <row r="53" spans="1:6" x14ac:dyDescent="0.2">
      <c r="A53" t="s">
        <v>75</v>
      </c>
      <c r="B53" s="11"/>
      <c r="C53" s="10" t="s">
        <v>12</v>
      </c>
      <c r="D53" s="10">
        <v>0</v>
      </c>
      <c r="E53" s="10">
        <v>50</v>
      </c>
      <c r="F53" s="14">
        <f t="shared" si="5"/>
        <v>0</v>
      </c>
    </row>
    <row r="54" spans="1:6" x14ac:dyDescent="0.2">
      <c r="B54" s="81" t="s">
        <v>8</v>
      </c>
      <c r="C54" s="4" t="s">
        <v>12</v>
      </c>
      <c r="D54" s="4">
        <f>SUM(D48:D53)</f>
        <v>78.5</v>
      </c>
      <c r="E54" s="4"/>
      <c r="F54" s="16">
        <f>SUM(F48:F53)</f>
        <v>3925</v>
      </c>
    </row>
    <row r="55" spans="1:6" x14ac:dyDescent="0.2">
      <c r="B55" s="81"/>
      <c r="C55" s="4"/>
      <c r="D55" s="4"/>
      <c r="E55" s="4"/>
      <c r="F55" s="16"/>
    </row>
    <row r="56" spans="1:6" x14ac:dyDescent="0.2">
      <c r="A56" t="s">
        <v>72</v>
      </c>
      <c r="B56" s="11"/>
      <c r="C56" s="10" t="s">
        <v>44</v>
      </c>
      <c r="D56" s="10">
        <v>0</v>
      </c>
      <c r="E56" s="10">
        <v>4</v>
      </c>
      <c r="F56" s="14">
        <f>D56*E56</f>
        <v>0</v>
      </c>
    </row>
    <row r="58" spans="1:6" x14ac:dyDescent="0.2">
      <c r="A58" t="s">
        <v>68</v>
      </c>
      <c r="B58" s="11"/>
      <c r="C58" s="10" t="s">
        <v>44</v>
      </c>
      <c r="D58" s="10">
        <v>80</v>
      </c>
      <c r="E58" s="10">
        <v>4</v>
      </c>
      <c r="F58" s="14">
        <f>D58*E58</f>
        <v>320</v>
      </c>
    </row>
    <row r="59" spans="1:6" x14ac:dyDescent="0.2">
      <c r="A59" t="s">
        <v>111</v>
      </c>
      <c r="B59" s="11"/>
      <c r="C59" s="10" t="s">
        <v>44</v>
      </c>
      <c r="D59" s="10">
        <v>72</v>
      </c>
      <c r="E59" s="10">
        <v>4</v>
      </c>
      <c r="F59" s="14">
        <f>D59*E59</f>
        <v>288</v>
      </c>
    </row>
    <row r="60" spans="1:6" x14ac:dyDescent="0.2">
      <c r="A60" t="s">
        <v>112</v>
      </c>
      <c r="B60" s="11"/>
      <c r="C60" s="10" t="s">
        <v>44</v>
      </c>
      <c r="D60" s="10">
        <v>64</v>
      </c>
      <c r="E60" s="10">
        <v>4</v>
      </c>
      <c r="F60" s="14">
        <f>D60*E60</f>
        <v>256</v>
      </c>
    </row>
    <row r="61" spans="1:6" x14ac:dyDescent="0.2">
      <c r="A61" t="s">
        <v>84</v>
      </c>
      <c r="B61" s="11"/>
      <c r="C61" s="10" t="s">
        <v>44</v>
      </c>
      <c r="D61" s="10">
        <v>0</v>
      </c>
      <c r="E61" s="10">
        <v>4</v>
      </c>
      <c r="F61" s="14">
        <f>D61*E61</f>
        <v>0</v>
      </c>
    </row>
    <row r="62" spans="1:6" x14ac:dyDescent="0.2">
      <c r="B62" s="81" t="s">
        <v>8</v>
      </c>
      <c r="C62" s="10" t="s">
        <v>44</v>
      </c>
      <c r="D62" s="4">
        <f>SUM(D56:D61)</f>
        <v>216</v>
      </c>
      <c r="E62" s="4"/>
      <c r="F62" s="16">
        <f>SUM(F56:F61)</f>
        <v>864</v>
      </c>
    </row>
    <row r="63" spans="1:6" x14ac:dyDescent="0.2">
      <c r="B63" s="81"/>
      <c r="C63" s="10"/>
      <c r="D63" s="4"/>
      <c r="E63" s="4"/>
      <c r="F63" s="16"/>
    </row>
    <row r="64" spans="1:6" x14ac:dyDescent="0.2">
      <c r="A64" t="s">
        <v>71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67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B66" s="81" t="s">
        <v>8</v>
      </c>
      <c r="C66" s="10" t="s">
        <v>42</v>
      </c>
      <c r="D66" s="4">
        <f>SUM(D64:D65)</f>
        <v>0</v>
      </c>
      <c r="E66" s="4"/>
      <c r="F66" s="16">
        <f>SUM(F64:F65)</f>
        <v>0</v>
      </c>
    </row>
    <row r="67" spans="1:6" x14ac:dyDescent="0.2">
      <c r="A67" s="6"/>
      <c r="B67" s="6"/>
      <c r="C67" s="7"/>
      <c r="D67" s="7"/>
      <c r="E67" s="7"/>
      <c r="F67" s="17"/>
    </row>
    <row r="68" spans="1:6" ht="19.5" customHeight="1" x14ac:dyDescent="0.2">
      <c r="A68" s="2" t="s">
        <v>13</v>
      </c>
      <c r="C68" s="2"/>
      <c r="D68" s="4">
        <f>SUM(D10+D21+D29+D43+D46+D54+D66+D62)</f>
        <v>674</v>
      </c>
      <c r="E68" s="2"/>
      <c r="F68" s="16">
        <f>SUM(F10+F21+F29+F43+F46+F54++F62+F66)</f>
        <v>43813.75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1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workbookViewId="0">
      <selection activeCell="D78" sqref="D7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110</v>
      </c>
      <c r="B3" s="110"/>
      <c r="C3" s="110"/>
      <c r="D3" s="110"/>
      <c r="E3" s="110"/>
      <c r="F3" s="110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6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</v>
      </c>
      <c r="E14" s="10">
        <v>122</v>
      </c>
      <c r="F14" s="14">
        <f t="shared" si="0"/>
        <v>366</v>
      </c>
    </row>
    <row r="15" spans="1:6" x14ac:dyDescent="0.2">
      <c r="A15" t="s">
        <v>16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17</v>
      </c>
      <c r="B16" s="11"/>
      <c r="C16" s="10" t="s">
        <v>7</v>
      </c>
      <c r="D16" s="10">
        <v>10.25</v>
      </c>
      <c r="E16" s="10">
        <v>122</v>
      </c>
      <c r="F16" s="14">
        <f t="shared" si="0"/>
        <v>1250.5</v>
      </c>
    </row>
    <row r="17" spans="1:6" x14ac:dyDescent="0.2">
      <c r="B17" s="20" t="s">
        <v>8</v>
      </c>
      <c r="C17" s="12" t="s">
        <v>7</v>
      </c>
      <c r="D17" s="12">
        <f>SUM(D12:D16)</f>
        <v>13.25</v>
      </c>
      <c r="E17" s="12"/>
      <c r="F17" s="15">
        <f>SUM(F12:F16)</f>
        <v>1616.5</v>
      </c>
    </row>
    <row r="18" spans="1:6" x14ac:dyDescent="0.2">
      <c r="B18" s="20"/>
      <c r="C18" s="12"/>
      <c r="D18" s="12"/>
      <c r="E18" s="12"/>
      <c r="F18" s="15"/>
    </row>
    <row r="19" spans="1:6" x14ac:dyDescent="0.2">
      <c r="A19" t="s">
        <v>38</v>
      </c>
      <c r="B19" s="11"/>
      <c r="C19" s="10" t="s">
        <v>9</v>
      </c>
      <c r="D19" s="10">
        <v>20.5</v>
      </c>
      <c r="E19" s="10">
        <v>95</v>
      </c>
      <c r="F19" s="14">
        <f t="shared" ref="F19:F20" si="1">D19*E19</f>
        <v>1947.5</v>
      </c>
    </row>
    <row r="20" spans="1:6" x14ac:dyDescent="0.2">
      <c r="B20" s="11"/>
      <c r="C20" s="10" t="s">
        <v>9</v>
      </c>
      <c r="D20" s="10">
        <v>0</v>
      </c>
      <c r="E20" s="10">
        <v>95</v>
      </c>
      <c r="F20" s="14">
        <f t="shared" si="1"/>
        <v>0</v>
      </c>
    </row>
    <row r="21" spans="1:6" x14ac:dyDescent="0.2">
      <c r="B21" s="20" t="s">
        <v>8</v>
      </c>
      <c r="C21" s="12" t="s">
        <v>9</v>
      </c>
      <c r="D21" s="12">
        <f>SUM(D19:D20)</f>
        <v>20.5</v>
      </c>
      <c r="E21" s="12"/>
      <c r="F21" s="15">
        <f>SUM(F19:F20)</f>
        <v>1947.5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57</v>
      </c>
      <c r="B23" s="11"/>
      <c r="C23" s="10" t="s">
        <v>10</v>
      </c>
      <c r="D23" s="10">
        <v>6</v>
      </c>
      <c r="E23" s="10">
        <v>86</v>
      </c>
      <c r="F23" s="14">
        <f t="shared" ref="F23:F24" si="2">D23*E23</f>
        <v>516</v>
      </c>
    </row>
    <row r="24" spans="1:6" x14ac:dyDescent="0.2">
      <c r="A24" t="s">
        <v>104</v>
      </c>
      <c r="B24" s="11"/>
      <c r="C24" s="10" t="s">
        <v>10</v>
      </c>
      <c r="D24" s="10">
        <v>0</v>
      </c>
      <c r="E24" s="10">
        <v>86</v>
      </c>
      <c r="F24" s="14">
        <f t="shared" si="2"/>
        <v>0</v>
      </c>
    </row>
    <row r="25" spans="1:6" x14ac:dyDescent="0.2">
      <c r="B25" s="20" t="s">
        <v>8</v>
      </c>
      <c r="C25" s="12" t="s">
        <v>10</v>
      </c>
      <c r="D25" s="12">
        <f>SUM(D23:D24)</f>
        <v>6</v>
      </c>
      <c r="E25" s="12"/>
      <c r="F25" s="15">
        <f>SUM(F23:F24)</f>
        <v>516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107</v>
      </c>
      <c r="B27" s="11"/>
      <c r="C27" s="10" t="s">
        <v>11</v>
      </c>
      <c r="D27" s="10">
        <v>0</v>
      </c>
      <c r="E27" s="10">
        <v>62</v>
      </c>
      <c r="F27" s="14">
        <f t="shared" ref="F27:F28" si="3">D27*E27</f>
        <v>0</v>
      </c>
    </row>
    <row r="28" spans="1:6" x14ac:dyDescent="0.2">
      <c r="A28" t="s">
        <v>104</v>
      </c>
      <c r="B28" s="11"/>
      <c r="C28" s="10" t="s">
        <v>11</v>
      </c>
      <c r="D28" s="10">
        <v>0</v>
      </c>
      <c r="E28" s="10">
        <v>62</v>
      </c>
      <c r="F28" s="14">
        <f t="shared" si="3"/>
        <v>0</v>
      </c>
    </row>
    <row r="29" spans="1:6" x14ac:dyDescent="0.2">
      <c r="B29" s="20" t="s">
        <v>8</v>
      </c>
      <c r="C29" s="12" t="s">
        <v>11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34</v>
      </c>
      <c r="B31" s="11"/>
      <c r="C31" s="10" t="s">
        <v>12</v>
      </c>
      <c r="D31" s="10">
        <v>13.25</v>
      </c>
      <c r="E31" s="10">
        <v>50</v>
      </c>
      <c r="F31" s="14">
        <f t="shared" ref="F31:F32" si="4">D31*E31</f>
        <v>662.5</v>
      </c>
    </row>
    <row r="32" spans="1:6" x14ac:dyDescent="0.2">
      <c r="A32" t="s">
        <v>104</v>
      </c>
      <c r="B32" s="11"/>
      <c r="C32" s="10" t="s">
        <v>12</v>
      </c>
      <c r="D32" s="10">
        <v>0</v>
      </c>
      <c r="E32" s="10">
        <v>50</v>
      </c>
      <c r="F32" s="14">
        <f t="shared" si="4"/>
        <v>0</v>
      </c>
    </row>
    <row r="33" spans="1:6" x14ac:dyDescent="0.2">
      <c r="B33" s="20" t="s">
        <v>8</v>
      </c>
      <c r="C33" s="12" t="s">
        <v>12</v>
      </c>
      <c r="D33" s="12">
        <f>SUM(D31:D32)</f>
        <v>13.25</v>
      </c>
      <c r="E33" s="12"/>
      <c r="F33" s="15">
        <f>SUM(F31:F32)</f>
        <v>662.5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s="6"/>
      <c r="B35" s="6"/>
      <c r="C35" s="7"/>
      <c r="D35" s="7"/>
      <c r="E35" s="7"/>
      <c r="F35" s="17"/>
    </row>
    <row r="36" spans="1:6" ht="19.5" customHeight="1" x14ac:dyDescent="0.2">
      <c r="A36" s="2" t="s">
        <v>13</v>
      </c>
      <c r="C36" s="2"/>
      <c r="D36" s="4">
        <f>D10+D17+D25+D21+D29+D33</f>
        <v>53</v>
      </c>
      <c r="E36" s="2"/>
      <c r="F36" s="72">
        <f>F10+F17+F25+F21+F29+F33</f>
        <v>4742.5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21" sqref="A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35</v>
      </c>
      <c r="B3" s="110"/>
      <c r="C3" s="110"/>
      <c r="D3" s="110"/>
      <c r="E3" s="110"/>
      <c r="F3" s="110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8.5</v>
      </c>
      <c r="E14" s="12"/>
      <c r="F14" s="15">
        <f>SUM(F12:F13)</f>
        <v>1037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18</v>
      </c>
      <c r="B17" s="11"/>
      <c r="C17" s="10" t="s">
        <v>9</v>
      </c>
      <c r="D17" s="10">
        <v>44.5</v>
      </c>
      <c r="E17" s="10">
        <v>95</v>
      </c>
      <c r="F17" s="14">
        <f>D17*E17</f>
        <v>4227.5</v>
      </c>
    </row>
    <row r="18" spans="1:6" x14ac:dyDescent="0.2">
      <c r="A18" t="s">
        <v>27</v>
      </c>
      <c r="B18" s="11"/>
      <c r="C18" s="10" t="s">
        <v>9</v>
      </c>
      <c r="D18" s="10">
        <v>4</v>
      </c>
      <c r="E18" s="10">
        <v>95</v>
      </c>
      <c r="F18" s="14">
        <f>D18*E18</f>
        <v>380</v>
      </c>
    </row>
    <row r="19" spans="1:6" x14ac:dyDescent="0.2">
      <c r="B19" s="20" t="s">
        <v>8</v>
      </c>
      <c r="C19" s="12" t="s">
        <v>9</v>
      </c>
      <c r="D19" s="12">
        <f>SUM(D16:D18)</f>
        <v>51</v>
      </c>
      <c r="E19" s="12"/>
      <c r="F19" s="15">
        <f>SUM(F16:F18)</f>
        <v>4845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27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27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29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29"/>
      <c r="C35" s="4"/>
      <c r="D35" s="4"/>
      <c r="E35" s="4"/>
      <c r="F35" s="16"/>
    </row>
    <row r="36" spans="1:6" x14ac:dyDescent="0.2">
      <c r="A36" t="s">
        <v>41</v>
      </c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27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29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29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59.5</v>
      </c>
      <c r="E42" s="2"/>
      <c r="F42" s="16">
        <f>SUM(F10+F14+F19+F23+F27+F31)</f>
        <v>5882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E27" sqref="E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113</v>
      </c>
      <c r="B3" s="110"/>
      <c r="C3" s="110"/>
      <c r="D3" s="110"/>
      <c r="E3" s="110"/>
      <c r="F3" s="11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26.75</v>
      </c>
      <c r="E13" s="10">
        <v>122</v>
      </c>
      <c r="F13" s="14">
        <f t="shared" si="0"/>
        <v>3263.5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27.5</v>
      </c>
      <c r="E16" s="12"/>
      <c r="F16" s="15">
        <f>SUM(F12:F15)</f>
        <v>3355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27.5</v>
      </c>
      <c r="E23" s="2"/>
      <c r="F23" s="72">
        <f>F10+F16+F20</f>
        <v>3355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topLeftCell="A35" workbookViewId="0">
      <selection activeCell="D26" sqref="D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113</v>
      </c>
      <c r="B3" s="110"/>
      <c r="C3" s="110"/>
      <c r="D3" s="110"/>
      <c r="E3" s="110"/>
      <c r="F3" s="110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60.5</v>
      </c>
      <c r="E13" s="10">
        <v>122</v>
      </c>
      <c r="F13" s="14">
        <f t="shared" ref="F13:F20" si="0">D13*E13</f>
        <v>7381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2.5</v>
      </c>
      <c r="E15" s="10">
        <v>122</v>
      </c>
      <c r="F15" s="14">
        <f t="shared" si="0"/>
        <v>305</v>
      </c>
    </row>
    <row r="16" spans="1:6" x14ac:dyDescent="0.2">
      <c r="A16" t="s">
        <v>24</v>
      </c>
      <c r="B16" s="11"/>
      <c r="C16" s="10" t="s">
        <v>7</v>
      </c>
      <c r="D16" s="10">
        <v>36.5</v>
      </c>
      <c r="E16" s="10">
        <v>122</v>
      </c>
      <c r="F16" s="14">
        <f t="shared" si="0"/>
        <v>4453</v>
      </c>
    </row>
    <row r="17" spans="1:6" x14ac:dyDescent="0.2">
      <c r="A17" t="s">
        <v>26</v>
      </c>
      <c r="B17" s="11"/>
      <c r="C17" s="10" t="s">
        <v>7</v>
      </c>
      <c r="D17" s="10">
        <v>4.5</v>
      </c>
      <c r="E17" s="10">
        <v>122</v>
      </c>
      <c r="F17" s="14">
        <f t="shared" si="0"/>
        <v>549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1.5</v>
      </c>
      <c r="E19" s="10">
        <v>122</v>
      </c>
      <c r="F19" s="14">
        <f t="shared" si="0"/>
        <v>183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105.5</v>
      </c>
      <c r="E21" s="12"/>
      <c r="F21" s="15">
        <f>SUM(F12:F20)</f>
        <v>12871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24.25-2.25</f>
        <v>22</v>
      </c>
      <c r="E25" s="10">
        <v>95</v>
      </c>
      <c r="F25" s="14">
        <f t="shared" si="1"/>
        <v>2090</v>
      </c>
    </row>
    <row r="26" spans="1:6" x14ac:dyDescent="0.2">
      <c r="A26" t="s">
        <v>18</v>
      </c>
      <c r="B26" s="11"/>
      <c r="C26" s="10" t="s">
        <v>9</v>
      </c>
      <c r="D26" s="10">
        <v>0.5</v>
      </c>
      <c r="E26" s="10">
        <v>95</v>
      </c>
      <c r="F26" s="14">
        <f t="shared" si="1"/>
        <v>47.5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22.5</v>
      </c>
      <c r="E29" s="12"/>
      <c r="F29" s="15">
        <f>SUM(F23:F28)</f>
        <v>2137.5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23.25</v>
      </c>
      <c r="E31" s="10">
        <v>86</v>
      </c>
      <c r="F31" s="14">
        <f t="shared" ref="F31:F43" si="2">D31*E31</f>
        <v>1999.5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30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31</v>
      </c>
      <c r="B35" s="11"/>
      <c r="C35" s="10" t="s">
        <v>10</v>
      </c>
      <c r="D35" s="10">
        <v>45.5</v>
      </c>
      <c r="E35" s="10">
        <v>86</v>
      </c>
      <c r="F35" s="14">
        <f t="shared" si="2"/>
        <v>3913</v>
      </c>
    </row>
    <row r="36" spans="1:6" x14ac:dyDescent="0.2">
      <c r="A36" t="s">
        <v>60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73</v>
      </c>
      <c r="B37" s="11"/>
      <c r="C37" s="10" t="s">
        <v>10</v>
      </c>
      <c r="D37" s="10">
        <v>22.25</v>
      </c>
      <c r="E37" s="10">
        <v>86</v>
      </c>
      <c r="F37" s="14">
        <f t="shared" si="2"/>
        <v>1913.5</v>
      </c>
    </row>
    <row r="38" spans="1:6" x14ac:dyDescent="0.2">
      <c r="A38" t="s">
        <v>49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106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114</v>
      </c>
      <c r="B40" s="11"/>
      <c r="C40" s="10" t="s">
        <v>10</v>
      </c>
      <c r="D40" s="10">
        <v>32.5</v>
      </c>
      <c r="E40" s="10">
        <v>86</v>
      </c>
      <c r="F40" s="14">
        <f t="shared" ref="F40" si="3">D40*E40</f>
        <v>2795</v>
      </c>
    </row>
    <row r="41" spans="1:6" x14ac:dyDescent="0.2">
      <c r="A41" t="s">
        <v>33</v>
      </c>
      <c r="B41" s="11"/>
      <c r="C41" s="10" t="s">
        <v>10</v>
      </c>
      <c r="D41" s="10">
        <v>64.5</v>
      </c>
      <c r="E41" s="10">
        <v>86</v>
      </c>
      <c r="F41" s="14">
        <f t="shared" si="2"/>
        <v>5547</v>
      </c>
    </row>
    <row r="42" spans="1:6" x14ac:dyDescent="0.2">
      <c r="A42" t="s">
        <v>82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21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B44" s="20" t="s">
        <v>8</v>
      </c>
      <c r="C44" s="12" t="s">
        <v>10</v>
      </c>
      <c r="D44" s="12">
        <f>SUM(D31:D43)</f>
        <v>188</v>
      </c>
      <c r="E44" s="12"/>
      <c r="F44" s="15">
        <f>SUM(F31:F43)</f>
        <v>16168</v>
      </c>
    </row>
    <row r="45" spans="1:6" x14ac:dyDescent="0.2">
      <c r="B45" s="11"/>
      <c r="C45" s="10"/>
      <c r="D45" s="10"/>
      <c r="E45" s="10"/>
      <c r="F45" s="14"/>
    </row>
    <row r="46" spans="1:6" x14ac:dyDescent="0.2">
      <c r="A46" t="s">
        <v>28</v>
      </c>
      <c r="B46" s="11"/>
      <c r="C46" s="10" t="s">
        <v>11</v>
      </c>
      <c r="D46" s="10">
        <v>0</v>
      </c>
      <c r="E46" s="10">
        <v>62</v>
      </c>
      <c r="F46" s="14">
        <f>D46*E46</f>
        <v>0</v>
      </c>
    </row>
    <row r="47" spans="1:6" x14ac:dyDescent="0.2">
      <c r="B47" s="20" t="s">
        <v>8</v>
      </c>
      <c r="C47" s="12" t="s">
        <v>11</v>
      </c>
      <c r="D47" s="12">
        <f>SUM(D46:D46)</f>
        <v>0</v>
      </c>
      <c r="E47" s="12"/>
      <c r="F47" s="15">
        <f>SUM(F46:F46)</f>
        <v>0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12</v>
      </c>
      <c r="D49" s="10">
        <f>2+23.75</f>
        <v>25.75</v>
      </c>
      <c r="E49" s="10">
        <v>50</v>
      </c>
      <c r="F49" s="14">
        <f t="shared" ref="F49:F54" si="4">D49*E49</f>
        <v>1287.5</v>
      </c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si="4"/>
        <v>0</v>
      </c>
    </row>
    <row r="51" spans="1:6" x14ac:dyDescent="0.2">
      <c r="A51" t="s">
        <v>53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63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102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75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B55" s="83" t="s">
        <v>8</v>
      </c>
      <c r="C55" s="4" t="s">
        <v>12</v>
      </c>
      <c r="D55" s="4">
        <f>SUM(D49:D54)</f>
        <v>25.75</v>
      </c>
      <c r="E55" s="4"/>
      <c r="F55" s="16">
        <f>SUM(F49:F54)</f>
        <v>1287.5</v>
      </c>
    </row>
    <row r="56" spans="1:6" x14ac:dyDescent="0.2">
      <c r="B56" s="83"/>
      <c r="C56" s="4"/>
      <c r="D56" s="4"/>
      <c r="E56" s="4"/>
      <c r="F56" s="16"/>
    </row>
    <row r="57" spans="1:6" x14ac:dyDescent="0.2">
      <c r="A57" t="s">
        <v>72</v>
      </c>
      <c r="B57" s="11"/>
      <c r="C57" s="10" t="s">
        <v>44</v>
      </c>
      <c r="D57" s="10">
        <v>0</v>
      </c>
      <c r="E57" s="10">
        <v>4</v>
      </c>
      <c r="F57" s="14">
        <f>D57*E57</f>
        <v>0</v>
      </c>
    </row>
    <row r="59" spans="1:6" x14ac:dyDescent="0.2">
      <c r="A59" t="s">
        <v>68</v>
      </c>
      <c r="B59" s="11"/>
      <c r="C59" s="10" t="s">
        <v>44</v>
      </c>
      <c r="D59" s="10">
        <v>15.75</v>
      </c>
      <c r="E59" s="10">
        <v>4</v>
      </c>
      <c r="F59" s="14">
        <f>D59*E59</f>
        <v>63</v>
      </c>
    </row>
    <row r="60" spans="1:6" x14ac:dyDescent="0.2">
      <c r="A60" t="s">
        <v>111</v>
      </c>
      <c r="B60" s="11"/>
      <c r="C60" s="10" t="s">
        <v>44</v>
      </c>
      <c r="D60" s="10">
        <v>96.25</v>
      </c>
      <c r="E60" s="10">
        <v>4</v>
      </c>
      <c r="F60" s="14">
        <f>D60*E60</f>
        <v>385</v>
      </c>
    </row>
    <row r="61" spans="1:6" x14ac:dyDescent="0.2">
      <c r="A61" t="s">
        <v>112</v>
      </c>
      <c r="B61" s="11"/>
      <c r="C61" s="10" t="s">
        <v>44</v>
      </c>
      <c r="D61" s="10">
        <v>81.25</v>
      </c>
      <c r="E61" s="10">
        <v>4</v>
      </c>
      <c r="F61" s="14">
        <f>D61*E61</f>
        <v>325</v>
      </c>
    </row>
    <row r="62" spans="1:6" x14ac:dyDescent="0.2">
      <c r="A62" t="s">
        <v>84</v>
      </c>
      <c r="B62" s="11"/>
      <c r="C62" s="10" t="s">
        <v>44</v>
      </c>
      <c r="D62" s="10">
        <v>0</v>
      </c>
      <c r="E62" s="10">
        <v>4</v>
      </c>
      <c r="F62" s="14">
        <f>D62*E62</f>
        <v>0</v>
      </c>
    </row>
    <row r="63" spans="1:6" x14ac:dyDescent="0.2">
      <c r="B63" s="83" t="s">
        <v>8</v>
      </c>
      <c r="C63" s="10" t="s">
        <v>44</v>
      </c>
      <c r="D63" s="4">
        <f>SUM(D57:D62)</f>
        <v>193.25</v>
      </c>
      <c r="E63" s="4"/>
      <c r="F63" s="16">
        <f>SUM(F57:F62)</f>
        <v>773</v>
      </c>
    </row>
    <row r="64" spans="1:6" x14ac:dyDescent="0.2">
      <c r="B64" s="83"/>
      <c r="C64" s="10"/>
      <c r="D64" s="4"/>
      <c r="E64" s="4"/>
      <c r="F64" s="16"/>
    </row>
    <row r="65" spans="1:6" x14ac:dyDescent="0.2">
      <c r="A65" t="s">
        <v>71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67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B67" s="83" t="s">
        <v>8</v>
      </c>
      <c r="C67" s="10" t="s">
        <v>42</v>
      </c>
      <c r="D67" s="4">
        <f>SUM(D65:D66)</f>
        <v>0</v>
      </c>
      <c r="E67" s="4"/>
      <c r="F67" s="16">
        <f>SUM(F65:F66)</f>
        <v>0</v>
      </c>
    </row>
    <row r="68" spans="1:6" x14ac:dyDescent="0.2">
      <c r="A68" s="6"/>
      <c r="B68" s="6"/>
      <c r="C68" s="7"/>
      <c r="D68" s="7"/>
      <c r="E68" s="7"/>
      <c r="F68" s="17"/>
    </row>
    <row r="69" spans="1:6" ht="19.5" customHeight="1" x14ac:dyDescent="0.2">
      <c r="A69" s="2" t="s">
        <v>13</v>
      </c>
      <c r="C69" s="2"/>
      <c r="D69" s="4">
        <f>SUM(D10+D21+D29+D44+D47+D55+D67+D63)</f>
        <v>535</v>
      </c>
      <c r="E69" s="2"/>
      <c r="F69" s="16">
        <f>SUM(F10+F21+F29+F44+F47+F55++F63+F67)</f>
        <v>33237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80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113</v>
      </c>
      <c r="B3" s="110"/>
      <c r="C3" s="110"/>
      <c r="D3" s="110"/>
      <c r="E3" s="110"/>
      <c r="F3" s="110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12.75</v>
      </c>
      <c r="E14" s="10">
        <v>122</v>
      </c>
      <c r="F14" s="14">
        <f t="shared" si="0"/>
        <v>1555.5</v>
      </c>
    </row>
    <row r="15" spans="1:6" x14ac:dyDescent="0.2">
      <c r="A15" t="s">
        <v>24</v>
      </c>
      <c r="B15" s="11"/>
      <c r="C15" s="10" t="s">
        <v>7</v>
      </c>
      <c r="D15" s="10">
        <v>8.25</v>
      </c>
      <c r="E15" s="10">
        <v>122</v>
      </c>
      <c r="F15" s="14">
        <f t="shared" ref="F15" si="1">D15*E15</f>
        <v>1006.5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76.25</v>
      </c>
      <c r="E17" s="10">
        <v>122</v>
      </c>
      <c r="F17" s="14">
        <f t="shared" si="0"/>
        <v>9302.5</v>
      </c>
    </row>
    <row r="18" spans="1:6" x14ac:dyDescent="0.2">
      <c r="B18" s="20" t="s">
        <v>8</v>
      </c>
      <c r="C18" s="12" t="s">
        <v>7</v>
      </c>
      <c r="D18" s="12">
        <f>SUM(D12:D17)</f>
        <v>97.25</v>
      </c>
      <c r="E18" s="12"/>
      <c r="F18" s="15">
        <f>SUM(F12:F17)</f>
        <v>11864.5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23.75</v>
      </c>
      <c r="E20" s="10">
        <v>95</v>
      </c>
      <c r="F20" s="14">
        <f t="shared" ref="F20:F21" si="2">D20*E20</f>
        <v>2256.25</v>
      </c>
    </row>
    <row r="21" spans="1:6" x14ac:dyDescent="0.2">
      <c r="B21" s="11"/>
      <c r="C21" s="10" t="s">
        <v>9</v>
      </c>
      <c r="D21" s="10">
        <v>0</v>
      </c>
      <c r="E21" s="10">
        <v>95</v>
      </c>
      <c r="F21" s="14">
        <f t="shared" si="2"/>
        <v>0</v>
      </c>
    </row>
    <row r="22" spans="1:6" x14ac:dyDescent="0.2">
      <c r="B22" s="20" t="s">
        <v>8</v>
      </c>
      <c r="C22" s="12" t="s">
        <v>9</v>
      </c>
      <c r="D22" s="12">
        <f>SUM(D20:D21)</f>
        <v>23.75</v>
      </c>
      <c r="E22" s="12"/>
      <c r="F22" s="15">
        <f>SUM(F20:F21)</f>
        <v>2256.25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17.75</v>
      </c>
      <c r="E24" s="10">
        <v>86</v>
      </c>
      <c r="F24" s="14">
        <f t="shared" ref="F24" si="3">D24*E24</f>
        <v>1526.5</v>
      </c>
    </row>
    <row r="25" spans="1:6" x14ac:dyDescent="0.2">
      <c r="A25" t="s">
        <v>57</v>
      </c>
      <c r="B25" s="11"/>
      <c r="C25" s="10" t="s">
        <v>10</v>
      </c>
      <c r="D25" s="10">
        <v>54.25</v>
      </c>
      <c r="E25" s="10">
        <v>86</v>
      </c>
      <c r="F25" s="14">
        <f t="shared" ref="F25:F26" si="4">D25*E25</f>
        <v>4665.5</v>
      </c>
    </row>
    <row r="26" spans="1:6" x14ac:dyDescent="0.2">
      <c r="A26" t="s">
        <v>104</v>
      </c>
      <c r="B26" s="11"/>
      <c r="C26" s="10" t="s">
        <v>10</v>
      </c>
      <c r="D26" s="10">
        <v>0</v>
      </c>
      <c r="E26" s="10">
        <v>86</v>
      </c>
      <c r="F26" s="14">
        <f t="shared" si="4"/>
        <v>0</v>
      </c>
    </row>
    <row r="27" spans="1:6" x14ac:dyDescent="0.2">
      <c r="B27" s="20" t="s">
        <v>8</v>
      </c>
      <c r="C27" s="12" t="s">
        <v>10</v>
      </c>
      <c r="D27" s="12">
        <f>SUM(D24:D26)</f>
        <v>72</v>
      </c>
      <c r="E27" s="12"/>
      <c r="F27" s="15">
        <f>SUM(F24:F26)</f>
        <v>6192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5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5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6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6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193</v>
      </c>
      <c r="E38" s="2"/>
      <c r="F38" s="72">
        <f>F10+F18+F27+F22+F31+F35</f>
        <v>20312.75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115</v>
      </c>
      <c r="B3" s="110"/>
      <c r="C3" s="110"/>
      <c r="D3" s="110"/>
      <c r="E3" s="110"/>
      <c r="F3" s="11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17.75</v>
      </c>
      <c r="E13" s="10">
        <v>122</v>
      </c>
      <c r="F13" s="14">
        <f t="shared" si="0"/>
        <v>2165.5</v>
      </c>
    </row>
    <row r="14" spans="1:6" x14ac:dyDescent="0.2">
      <c r="A14" t="s">
        <v>16</v>
      </c>
      <c r="B14" s="11"/>
      <c r="C14" s="10" t="s">
        <v>7</v>
      </c>
      <c r="D14" s="10">
        <v>0.75</v>
      </c>
      <c r="E14" s="10">
        <v>122</v>
      </c>
      <c r="F14" s="14">
        <f t="shared" si="0"/>
        <v>91.5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18.5</v>
      </c>
      <c r="E16" s="12"/>
      <c r="F16" s="15">
        <f>SUM(F12:F15)</f>
        <v>2257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18.5</v>
      </c>
      <c r="E23" s="2"/>
      <c r="F23" s="72">
        <f>F10+F16+F20</f>
        <v>2257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K23" sqref="K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115</v>
      </c>
      <c r="B3" s="110"/>
      <c r="C3" s="110"/>
      <c r="D3" s="110"/>
      <c r="E3" s="110"/>
      <c r="F3" s="11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36.5</v>
      </c>
      <c r="E13" s="10">
        <v>122</v>
      </c>
      <c r="F13" s="14">
        <f t="shared" ref="F13:F20" si="0">D13*E13</f>
        <v>4453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4.25</v>
      </c>
      <c r="E15" s="10">
        <v>122</v>
      </c>
      <c r="F15" s="14">
        <f t="shared" si="0"/>
        <v>518.5</v>
      </c>
    </row>
    <row r="16" spans="1:6" x14ac:dyDescent="0.2">
      <c r="A16" t="s">
        <v>24</v>
      </c>
      <c r="B16" s="11"/>
      <c r="C16" s="10" t="s">
        <v>7</v>
      </c>
      <c r="D16" s="10">
        <v>6.25</v>
      </c>
      <c r="E16" s="10">
        <v>122</v>
      </c>
      <c r="F16" s="14">
        <f t="shared" si="0"/>
        <v>762.5</v>
      </c>
    </row>
    <row r="17" spans="1:6" x14ac:dyDescent="0.2">
      <c r="A17" t="s">
        <v>26</v>
      </c>
      <c r="B17" s="11"/>
      <c r="C17" s="10" t="s">
        <v>7</v>
      </c>
      <c r="D17" s="10">
        <v>11</v>
      </c>
      <c r="E17" s="10">
        <v>122</v>
      </c>
      <c r="F17" s="14">
        <f t="shared" si="0"/>
        <v>1342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15.25</v>
      </c>
      <c r="E19" s="10">
        <v>122</v>
      </c>
      <c r="F19" s="14">
        <f t="shared" si="0"/>
        <v>1860.5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73.25</v>
      </c>
      <c r="E21" s="12"/>
      <c r="F21" s="15">
        <f>SUM(F12:F20)</f>
        <v>8936.5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29.5-3.25</f>
        <v>26.25</v>
      </c>
      <c r="E25" s="10">
        <v>95</v>
      </c>
      <c r="F25" s="14">
        <f t="shared" si="1"/>
        <v>2493.75</v>
      </c>
    </row>
    <row r="26" spans="1:6" x14ac:dyDescent="0.2">
      <c r="A26" t="s">
        <v>18</v>
      </c>
      <c r="B26" s="11"/>
      <c r="C26" s="10" t="s">
        <v>9</v>
      </c>
      <c r="D26" s="10">
        <v>9.5</v>
      </c>
      <c r="E26" s="10">
        <v>95</v>
      </c>
      <c r="F26" s="14">
        <f t="shared" si="1"/>
        <v>902.5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35.75</v>
      </c>
      <c r="E29" s="12"/>
      <c r="F29" s="15">
        <f>SUM(F23:F28)</f>
        <v>3396.25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53.75</v>
      </c>
      <c r="E31" s="10">
        <v>86</v>
      </c>
      <c r="F31" s="14">
        <f t="shared" ref="F31:F44" si="2">D31*E31</f>
        <v>4622.5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98.25</v>
      </c>
      <c r="E34" s="10">
        <v>86</v>
      </c>
      <c r="F34" s="14">
        <f t="shared" ref="F34" si="3">D34*E34</f>
        <v>8449.5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41</v>
      </c>
      <c r="E36" s="10">
        <v>86</v>
      </c>
      <c r="F36" s="14">
        <f t="shared" si="2"/>
        <v>3526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33.75</v>
      </c>
      <c r="E38" s="10">
        <v>86</v>
      </c>
      <c r="F38" s="14">
        <f t="shared" si="2"/>
        <v>2902.5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46</v>
      </c>
      <c r="E42" s="10">
        <v>86</v>
      </c>
      <c r="F42" s="14">
        <f t="shared" si="2"/>
        <v>3956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272.75</v>
      </c>
      <c r="E45" s="12"/>
      <c r="F45" s="15">
        <f>SUM(F31:F44)</f>
        <v>23456.5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70.75</v>
      </c>
      <c r="E50" s="10">
        <v>50</v>
      </c>
      <c r="F50" s="14">
        <f t="shared" ref="F50:F55" si="4">D50*E50</f>
        <v>3537.5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4"/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4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B56" s="87" t="s">
        <v>8</v>
      </c>
      <c r="C56" s="4" t="s">
        <v>12</v>
      </c>
      <c r="D56" s="4">
        <f>SUM(D50:D55)</f>
        <v>70.75</v>
      </c>
      <c r="E56" s="4"/>
      <c r="F56" s="16">
        <f>SUM(F50:F55)</f>
        <v>3537.5</v>
      </c>
    </row>
    <row r="57" spans="1:6" x14ac:dyDescent="0.2">
      <c r="B57" s="87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5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56.25</v>
      </c>
      <c r="E59" s="10">
        <v>4</v>
      </c>
      <c r="F59" s="14">
        <f t="shared" si="5"/>
        <v>225</v>
      </c>
    </row>
    <row r="60" spans="1:6" x14ac:dyDescent="0.2">
      <c r="A60" t="s">
        <v>68</v>
      </c>
      <c r="B60" s="11"/>
      <c r="C60" s="10" t="s">
        <v>44</v>
      </c>
      <c r="D60" s="10">
        <v>24</v>
      </c>
      <c r="E60" s="10">
        <v>4</v>
      </c>
      <c r="F60" s="14">
        <f t="shared" si="5"/>
        <v>96</v>
      </c>
    </row>
    <row r="61" spans="1:6" x14ac:dyDescent="0.2">
      <c r="A61" t="s">
        <v>111</v>
      </c>
      <c r="B61" s="11"/>
      <c r="C61" s="10" t="s">
        <v>44</v>
      </c>
      <c r="D61" s="10">
        <v>81.75</v>
      </c>
      <c r="E61" s="10">
        <v>4</v>
      </c>
      <c r="F61" s="14">
        <f t="shared" si="5"/>
        <v>327</v>
      </c>
    </row>
    <row r="62" spans="1:6" x14ac:dyDescent="0.2">
      <c r="A62" t="s">
        <v>112</v>
      </c>
      <c r="B62" s="11"/>
      <c r="C62" s="10" t="s">
        <v>44</v>
      </c>
      <c r="D62" s="10">
        <v>48.25</v>
      </c>
      <c r="E62" s="10">
        <v>4</v>
      </c>
      <c r="F62" s="14">
        <f t="shared" si="5"/>
        <v>193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87" t="s">
        <v>8</v>
      </c>
      <c r="C64" s="10" t="s">
        <v>44</v>
      </c>
      <c r="D64" s="4">
        <f>SUM(D58:D63)</f>
        <v>210.25</v>
      </c>
      <c r="E64" s="4"/>
      <c r="F64" s="16">
        <f>SUM(F58:F63)</f>
        <v>841</v>
      </c>
    </row>
    <row r="65" spans="1:6" x14ac:dyDescent="0.2">
      <c r="B65" s="87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7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662.75</v>
      </c>
      <c r="E70" s="2"/>
      <c r="F70" s="16">
        <f>SUM(F10+F21+F29+F45+F48+F56++F64+F68)</f>
        <v>40167.75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workbookViewId="0">
      <selection activeCell="I42" sqref="I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115</v>
      </c>
      <c r="B3" s="110"/>
      <c r="C3" s="110"/>
      <c r="D3" s="110"/>
      <c r="E3" s="110"/>
      <c r="F3" s="110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13.75</v>
      </c>
      <c r="E17" s="10">
        <v>122</v>
      </c>
      <c r="F17" s="14">
        <f t="shared" si="0"/>
        <v>1677.5</v>
      </c>
    </row>
    <row r="18" spans="1:6" x14ac:dyDescent="0.2">
      <c r="B18" s="20" t="s">
        <v>8</v>
      </c>
      <c r="C18" s="12" t="s">
        <v>7</v>
      </c>
      <c r="D18" s="12">
        <f>SUM(D12:D17)</f>
        <v>22.75</v>
      </c>
      <c r="E18" s="12"/>
      <c r="F18" s="15">
        <f>SUM(F12:F17)</f>
        <v>2775.5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10.25</v>
      </c>
      <c r="E20" s="10">
        <v>95</v>
      </c>
      <c r="F20" s="14">
        <f t="shared" ref="F20:F21" si="1">D20*E20</f>
        <v>973.75</v>
      </c>
    </row>
    <row r="21" spans="1:6" x14ac:dyDescent="0.2">
      <c r="A21" t="s">
        <v>18</v>
      </c>
      <c r="B21" s="11"/>
      <c r="C21" s="10" t="s">
        <v>9</v>
      </c>
      <c r="D21" s="10">
        <v>8</v>
      </c>
      <c r="E21" s="10">
        <v>95</v>
      </c>
      <c r="F21" s="14">
        <f t="shared" si="1"/>
        <v>760</v>
      </c>
    </row>
    <row r="22" spans="1:6" x14ac:dyDescent="0.2">
      <c r="B22" s="20" t="s">
        <v>8</v>
      </c>
      <c r="C22" s="12" t="s">
        <v>9</v>
      </c>
      <c r="D22" s="12">
        <f>SUM(D20:D21)</f>
        <v>18.25</v>
      </c>
      <c r="E22" s="12"/>
      <c r="F22" s="15">
        <f>SUM(F20:F21)</f>
        <v>1733.75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79.75</v>
      </c>
      <c r="E24" s="10">
        <v>86</v>
      </c>
      <c r="F24" s="14">
        <f t="shared" ref="F24:F26" si="2">D24*E24</f>
        <v>6858.5</v>
      </c>
    </row>
    <row r="25" spans="1:6" x14ac:dyDescent="0.2">
      <c r="A25" t="s">
        <v>57</v>
      </c>
      <c r="B25" s="11"/>
      <c r="C25" s="10" t="s">
        <v>10</v>
      </c>
      <c r="D25" s="10">
        <v>4</v>
      </c>
      <c r="E25" s="10">
        <v>86</v>
      </c>
      <c r="F25" s="14">
        <f t="shared" si="2"/>
        <v>344</v>
      </c>
    </row>
    <row r="26" spans="1:6" x14ac:dyDescent="0.2">
      <c r="A26" t="s">
        <v>114</v>
      </c>
      <c r="B26" s="11"/>
      <c r="C26" s="10" t="s">
        <v>10</v>
      </c>
      <c r="D26" s="10">
        <v>55.25</v>
      </c>
      <c r="E26" s="10">
        <v>86</v>
      </c>
      <c r="F26" s="14">
        <f t="shared" si="2"/>
        <v>4751.5</v>
      </c>
    </row>
    <row r="27" spans="1:6" x14ac:dyDescent="0.2">
      <c r="B27" s="20" t="s">
        <v>8</v>
      </c>
      <c r="C27" s="12" t="s">
        <v>10</v>
      </c>
      <c r="D27" s="12">
        <f>SUM(D24:D26)</f>
        <v>139</v>
      </c>
      <c r="E27" s="12"/>
      <c r="F27" s="15">
        <f>SUM(F24:F26)</f>
        <v>11954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s="6"/>
      <c r="B37" s="6"/>
      <c r="C37" s="7"/>
      <c r="D37" s="7"/>
      <c r="E37" s="7"/>
      <c r="F37" s="17"/>
    </row>
    <row r="38" spans="1:6" ht="19.5" customHeight="1" x14ac:dyDescent="0.2">
      <c r="A38" s="2" t="s">
        <v>13</v>
      </c>
      <c r="C38" s="2"/>
      <c r="D38" s="4">
        <f>D10+D18+D27+D22+D31+D35</f>
        <v>180</v>
      </c>
      <c r="E38" s="2"/>
      <c r="F38" s="72">
        <f>F10+F18+F27+F22+F31+F35</f>
        <v>16463.25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5" sqref="D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118</v>
      </c>
      <c r="B3" s="110"/>
      <c r="C3" s="110"/>
      <c r="D3" s="110"/>
      <c r="E3" s="110"/>
      <c r="F3" s="11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20.5</v>
      </c>
      <c r="E13" s="10">
        <v>122</v>
      </c>
      <c r="F13" s="14">
        <f t="shared" si="0"/>
        <v>2501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20.5</v>
      </c>
      <c r="E16" s="12"/>
      <c r="F16" s="15">
        <f>SUM(F12:F15)</f>
        <v>2501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20.5</v>
      </c>
      <c r="E23" s="2"/>
      <c r="F23" s="72">
        <f>F10+F16+F20</f>
        <v>2501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31" workbookViewId="0">
      <selection activeCell="A64" sqref="A63:XFD6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118</v>
      </c>
      <c r="B3" s="110"/>
      <c r="C3" s="110"/>
      <c r="D3" s="110"/>
      <c r="E3" s="110"/>
      <c r="F3" s="11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41.25</v>
      </c>
      <c r="E13" s="10">
        <v>122</v>
      </c>
      <c r="F13" s="14">
        <f t="shared" ref="F13:F20" si="0">D13*E13</f>
        <v>5032.5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1.75</v>
      </c>
      <c r="E16" s="10">
        <v>122</v>
      </c>
      <c r="F16" s="14">
        <f t="shared" si="0"/>
        <v>213.5</v>
      </c>
    </row>
    <row r="17" spans="1:6" x14ac:dyDescent="0.2">
      <c r="A17" t="s">
        <v>26</v>
      </c>
      <c r="B17" s="11"/>
      <c r="C17" s="10" t="s">
        <v>7</v>
      </c>
      <c r="D17" s="10">
        <v>21.5</v>
      </c>
      <c r="E17" s="10">
        <v>122</v>
      </c>
      <c r="F17" s="14">
        <f t="shared" si="0"/>
        <v>2623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52.25</v>
      </c>
      <c r="E19" s="10">
        <v>122</v>
      </c>
      <c r="F19" s="14">
        <f t="shared" si="0"/>
        <v>6374.5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116.75</v>
      </c>
      <c r="E21" s="12"/>
      <c r="F21" s="15">
        <f>SUM(F12:F20)</f>
        <v>14243.5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101.25-8.75</f>
        <v>92.5</v>
      </c>
      <c r="E25" s="10">
        <v>95</v>
      </c>
      <c r="F25" s="14">
        <f t="shared" si="1"/>
        <v>8787.5</v>
      </c>
    </row>
    <row r="26" spans="1:6" x14ac:dyDescent="0.2">
      <c r="A26" t="s">
        <v>18</v>
      </c>
      <c r="B26" s="11"/>
      <c r="C26" s="10" t="s">
        <v>9</v>
      </c>
      <c r="D26" s="10">
        <v>25</v>
      </c>
      <c r="E26" s="10">
        <v>95</v>
      </c>
      <c r="F26" s="14">
        <f t="shared" si="1"/>
        <v>2375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117.5</v>
      </c>
      <c r="E29" s="12"/>
      <c r="F29" s="15">
        <f>SUM(F23:F28)</f>
        <v>11162.5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97</v>
      </c>
      <c r="E31" s="10">
        <v>86</v>
      </c>
      <c r="F31" s="14">
        <f t="shared" ref="F31:F44" si="2">D31*E31</f>
        <v>8342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123</v>
      </c>
      <c r="E34" s="10">
        <v>86</v>
      </c>
      <c r="F34" s="14">
        <f t="shared" si="2"/>
        <v>10578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51.5</v>
      </c>
      <c r="E36" s="10">
        <v>86</v>
      </c>
      <c r="F36" s="14">
        <f t="shared" si="2"/>
        <v>4429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55.25</v>
      </c>
      <c r="E38" s="10">
        <v>86</v>
      </c>
      <c r="F38" s="14">
        <f t="shared" si="2"/>
        <v>4751.5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59.75</v>
      </c>
      <c r="E41" s="10">
        <v>86</v>
      </c>
      <c r="F41" s="14">
        <f t="shared" si="2"/>
        <v>5138.5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21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386.5</v>
      </c>
      <c r="E45" s="12"/>
      <c r="F45" s="15">
        <f>SUM(F31:F44)</f>
        <v>33239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1.25</v>
      </c>
      <c r="E47" s="10">
        <v>62</v>
      </c>
      <c r="F47" s="14">
        <f>D47*E47</f>
        <v>77.5</v>
      </c>
    </row>
    <row r="48" spans="1:6" x14ac:dyDescent="0.2">
      <c r="B48" s="20" t="s">
        <v>8</v>
      </c>
      <c r="C48" s="12" t="s">
        <v>11</v>
      </c>
      <c r="D48" s="12">
        <f>SUM(D47:D47)</f>
        <v>1.25</v>
      </c>
      <c r="E48" s="12"/>
      <c r="F48" s="15">
        <f>SUM(F47:F47)</f>
        <v>77.5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34</v>
      </c>
      <c r="B50" s="11"/>
      <c r="C50" s="10" t="s">
        <v>12</v>
      </c>
      <c r="D50" s="10">
        <v>113.5</v>
      </c>
      <c r="E50" s="10">
        <v>50</v>
      </c>
      <c r="F50" s="14">
        <f t="shared" ref="F50:F55" si="3">D50*E50</f>
        <v>5675</v>
      </c>
    </row>
    <row r="51" spans="1:6" x14ac:dyDescent="0.2">
      <c r="A51" t="s">
        <v>85</v>
      </c>
      <c r="B51" s="11"/>
      <c r="C51" s="10" t="s">
        <v>12</v>
      </c>
      <c r="D51" s="10">
        <v>0</v>
      </c>
      <c r="E51" s="10">
        <v>50</v>
      </c>
      <c r="F51" s="14">
        <f t="shared" si="3"/>
        <v>0</v>
      </c>
    </row>
    <row r="52" spans="1:6" x14ac:dyDescent="0.2">
      <c r="A52" t="s">
        <v>53</v>
      </c>
      <c r="B52" s="11"/>
      <c r="C52" s="10" t="s">
        <v>12</v>
      </c>
      <c r="D52" s="10">
        <v>67.25</v>
      </c>
      <c r="E52" s="10">
        <v>50</v>
      </c>
      <c r="F52" s="14">
        <f t="shared" si="3"/>
        <v>3362.5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89" t="s">
        <v>8</v>
      </c>
      <c r="C56" s="4" t="s">
        <v>12</v>
      </c>
      <c r="D56" s="4">
        <f>SUM(D50:D55)</f>
        <v>180.75</v>
      </c>
      <c r="E56" s="4"/>
      <c r="F56" s="16">
        <f>SUM(F50:F55)</f>
        <v>9037.5</v>
      </c>
    </row>
    <row r="57" spans="1:6" x14ac:dyDescent="0.2">
      <c r="B57" s="89"/>
      <c r="C57" s="4"/>
      <c r="D57" s="4"/>
      <c r="E57" s="4"/>
      <c r="F57" s="16"/>
    </row>
    <row r="58" spans="1:6" x14ac:dyDescent="0.2">
      <c r="A58" t="s">
        <v>72</v>
      </c>
      <c r="B58" s="11"/>
      <c r="C58" s="10" t="s">
        <v>44</v>
      </c>
      <c r="D58" s="10">
        <v>0</v>
      </c>
      <c r="E58" s="10">
        <v>4</v>
      </c>
      <c r="F58" s="14">
        <f t="shared" ref="F58:F63" si="4">D58*E58</f>
        <v>0</v>
      </c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98.75</v>
      </c>
      <c r="E61" s="10">
        <v>4</v>
      </c>
      <c r="F61" s="14">
        <f t="shared" si="4"/>
        <v>395</v>
      </c>
    </row>
    <row r="62" spans="1:6" x14ac:dyDescent="0.2">
      <c r="A62" t="s">
        <v>112</v>
      </c>
      <c r="B62" s="11"/>
      <c r="C62" s="10" t="s">
        <v>44</v>
      </c>
      <c r="D62" s="10">
        <v>83</v>
      </c>
      <c r="E62" s="10">
        <v>4</v>
      </c>
      <c r="F62" s="14">
        <f t="shared" si="4"/>
        <v>332</v>
      </c>
    </row>
    <row r="63" spans="1:6" x14ac:dyDescent="0.2">
      <c r="A63" t="s">
        <v>84</v>
      </c>
      <c r="B63" s="11"/>
      <c r="C63" s="10" t="s">
        <v>44</v>
      </c>
      <c r="D63" s="10">
        <v>0</v>
      </c>
      <c r="E63" s="10">
        <v>4</v>
      </c>
      <c r="F63" s="14">
        <f t="shared" si="4"/>
        <v>0</v>
      </c>
    </row>
    <row r="64" spans="1:6" x14ac:dyDescent="0.2">
      <c r="B64" s="89" t="s">
        <v>8</v>
      </c>
      <c r="C64" s="10" t="s">
        <v>44</v>
      </c>
      <c r="D64" s="4">
        <f>SUM(D58:D63)</f>
        <v>181.75</v>
      </c>
      <c r="E64" s="4"/>
      <c r="F64" s="16">
        <f>SUM(F58:F63)</f>
        <v>727</v>
      </c>
    </row>
    <row r="65" spans="1:6" x14ac:dyDescent="0.2">
      <c r="B65" s="89"/>
      <c r="C65" s="10"/>
      <c r="D65" s="4"/>
      <c r="E65" s="4"/>
      <c r="F65" s="16"/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89" t="s">
        <v>8</v>
      </c>
      <c r="C68" s="10" t="s">
        <v>42</v>
      </c>
      <c r="D68" s="4">
        <f>SUM(D66:D67)</f>
        <v>0</v>
      </c>
      <c r="E68" s="4"/>
      <c r="F68" s="16">
        <f>SUM(F66:F67)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SUM(D10+D21+D29+D45+D48+D56+D68+D64)</f>
        <v>984.5</v>
      </c>
      <c r="E70" s="2"/>
      <c r="F70" s="16">
        <f>SUM(F10+F21+F29+F45+F48+F56++F64+F68)</f>
        <v>68487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I32" sqref="I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118</v>
      </c>
      <c r="B3" s="110"/>
      <c r="C3" s="110"/>
      <c r="D3" s="110"/>
      <c r="E3" s="110"/>
      <c r="F3" s="11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9</v>
      </c>
      <c r="E14" s="10">
        <v>122</v>
      </c>
      <c r="F14" s="14">
        <f t="shared" si="0"/>
        <v>1098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40</v>
      </c>
      <c r="E17" s="10">
        <v>122</v>
      </c>
      <c r="F17" s="14">
        <f t="shared" si="0"/>
        <v>4880</v>
      </c>
    </row>
    <row r="18" spans="1:6" x14ac:dyDescent="0.2">
      <c r="B18" s="20" t="s">
        <v>8</v>
      </c>
      <c r="C18" s="12" t="s">
        <v>7</v>
      </c>
      <c r="D18" s="12">
        <f>SUM(D12:D17)</f>
        <v>49</v>
      </c>
      <c r="E18" s="12"/>
      <c r="F18" s="15">
        <f>SUM(F12:F17)</f>
        <v>5978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16.25</v>
      </c>
      <c r="E20" s="10">
        <v>95</v>
      </c>
      <c r="F20" s="14">
        <f t="shared" ref="F20:F21" si="1">D20*E20</f>
        <v>1543.75</v>
      </c>
    </row>
    <row r="21" spans="1:6" x14ac:dyDescent="0.2">
      <c r="A21" t="s">
        <v>18</v>
      </c>
      <c r="B21" s="11"/>
      <c r="C21" s="10" t="s">
        <v>9</v>
      </c>
      <c r="D21" s="10">
        <v>52.25</v>
      </c>
      <c r="E21" s="10">
        <v>95</v>
      </c>
      <c r="F21" s="14">
        <f t="shared" si="1"/>
        <v>4963.75</v>
      </c>
    </row>
    <row r="22" spans="1:6" x14ac:dyDescent="0.2">
      <c r="B22" s="20" t="s">
        <v>8</v>
      </c>
      <c r="C22" s="12" t="s">
        <v>9</v>
      </c>
      <c r="D22" s="12">
        <f>SUM(D20:D21)</f>
        <v>68.5</v>
      </c>
      <c r="E22" s="12"/>
      <c r="F22" s="15">
        <f>SUM(F20:F21)</f>
        <v>6507.5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16.5</v>
      </c>
      <c r="E24" s="10">
        <v>86</v>
      </c>
      <c r="F24" s="14">
        <f t="shared" ref="F24:F26" si="2">D24*E24</f>
        <v>1419</v>
      </c>
    </row>
    <row r="25" spans="1:6" x14ac:dyDescent="0.2">
      <c r="A25" t="s">
        <v>57</v>
      </c>
      <c r="B25" s="11"/>
      <c r="C25" s="10" t="s">
        <v>10</v>
      </c>
      <c r="D25" s="10">
        <v>5.5</v>
      </c>
      <c r="E25" s="10">
        <v>86</v>
      </c>
      <c r="F25" s="14">
        <f t="shared" si="2"/>
        <v>473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22</v>
      </c>
      <c r="E27" s="12"/>
      <c r="F27" s="15">
        <f>SUM(F24:F26)</f>
        <v>1892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99.75</v>
      </c>
      <c r="E37" s="10">
        <v>4</v>
      </c>
      <c r="F37" s="14">
        <f t="shared" ref="F37" si="5">D37*E37</f>
        <v>399</v>
      </c>
    </row>
    <row r="38" spans="1:6" x14ac:dyDescent="0.2">
      <c r="B38" s="89" t="s">
        <v>8</v>
      </c>
      <c r="C38" s="10" t="s">
        <v>44</v>
      </c>
      <c r="D38" s="4">
        <f>SUM(D32:D37)</f>
        <v>99.75</v>
      </c>
      <c r="E38" s="4"/>
      <c r="F38" s="16">
        <f>SUM(F32:F37)</f>
        <v>399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239.25</v>
      </c>
      <c r="E40" s="2"/>
      <c r="F40" s="72">
        <f>F10+F18+F27+F22+F31+F35+F38</f>
        <v>14776.5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G38" sqref="G3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119</v>
      </c>
      <c r="B3" s="110"/>
      <c r="C3" s="110"/>
      <c r="D3" s="110"/>
      <c r="E3" s="110"/>
      <c r="F3" s="11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23.25</v>
      </c>
      <c r="E13" s="10">
        <v>122</v>
      </c>
      <c r="F13" s="14">
        <f t="shared" si="0"/>
        <v>2836.5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23.25</v>
      </c>
      <c r="E16" s="12"/>
      <c r="F16" s="15">
        <f>SUM(F12:F15)</f>
        <v>2836.5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23.25</v>
      </c>
      <c r="E23" s="2"/>
      <c r="F23" s="72">
        <f>F10+F16+F20</f>
        <v>2836.5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8" sqref="H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45</v>
      </c>
      <c r="B3" s="110"/>
      <c r="C3" s="110"/>
      <c r="D3" s="110"/>
      <c r="E3" s="110"/>
      <c r="F3" s="110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1.25</v>
      </c>
      <c r="E12" s="10">
        <v>122</v>
      </c>
      <c r="F12" s="14">
        <f>D12*E12</f>
        <v>152.5</v>
      </c>
    </row>
    <row r="13" spans="1:6" x14ac:dyDescent="0.2">
      <c r="A13" t="s">
        <v>26</v>
      </c>
      <c r="B13" s="11"/>
      <c r="C13" s="10" t="s">
        <v>7</v>
      </c>
      <c r="D13" s="10">
        <v>3</v>
      </c>
      <c r="E13" s="10">
        <v>122</v>
      </c>
      <c r="F13" s="14">
        <f>D13*E13</f>
        <v>366</v>
      </c>
    </row>
    <row r="14" spans="1:6" x14ac:dyDescent="0.2">
      <c r="A14" t="s">
        <v>16</v>
      </c>
      <c r="B14" s="11"/>
      <c r="C14" s="10" t="s">
        <v>7</v>
      </c>
      <c r="D14" s="10">
        <v>25</v>
      </c>
      <c r="E14" s="10">
        <v>122</v>
      </c>
      <c r="F14" s="14">
        <f>D14*E14</f>
        <v>3050</v>
      </c>
    </row>
    <row r="15" spans="1:6" x14ac:dyDescent="0.2">
      <c r="A15" t="s">
        <v>17</v>
      </c>
      <c r="B15" s="11"/>
      <c r="C15" s="10" t="s">
        <v>7</v>
      </c>
      <c r="D15" s="10">
        <v>27</v>
      </c>
      <c r="E15" s="10">
        <v>122</v>
      </c>
      <c r="F15" s="14">
        <f>D15*E15</f>
        <v>3294</v>
      </c>
    </row>
    <row r="16" spans="1:6" x14ac:dyDescent="0.2">
      <c r="B16" s="20" t="s">
        <v>8</v>
      </c>
      <c r="C16" s="12" t="s">
        <v>7</v>
      </c>
      <c r="D16" s="12">
        <f>SUM(D12:D15)</f>
        <v>56.25</v>
      </c>
      <c r="E16" s="12"/>
      <c r="F16" s="15">
        <f>SUM(F12:F15)</f>
        <v>6862.5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38</v>
      </c>
      <c r="B18" s="11"/>
      <c r="C18" s="10" t="s">
        <v>9</v>
      </c>
      <c r="D18" s="10">
        <v>0.5</v>
      </c>
      <c r="E18" s="10">
        <v>95</v>
      </c>
      <c r="F18" s="14">
        <f>D18*E18</f>
        <v>47.5</v>
      </c>
    </row>
    <row r="19" spans="1:6" x14ac:dyDescent="0.2">
      <c r="A19" t="s">
        <v>18</v>
      </c>
      <c r="B19" s="11"/>
      <c r="C19" s="10" t="s">
        <v>9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27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8</v>
      </c>
      <c r="C21" s="12" t="s">
        <v>9</v>
      </c>
      <c r="D21" s="12">
        <f>SUM(D18:D20)</f>
        <v>0.5</v>
      </c>
      <c r="E21" s="12"/>
      <c r="F21" s="15">
        <f>SUM(F18:F20)</f>
        <v>47.5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30</v>
      </c>
      <c r="B23" s="11"/>
      <c r="C23" s="10" t="s">
        <v>10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31</v>
      </c>
      <c r="B24" s="11"/>
      <c r="C24" s="10" t="s">
        <v>10</v>
      </c>
      <c r="D24" s="10">
        <v>0</v>
      </c>
      <c r="E24" s="10">
        <v>86</v>
      </c>
      <c r="F24" s="14">
        <f>D24*E24</f>
        <v>0</v>
      </c>
    </row>
    <row r="25" spans="1:6" x14ac:dyDescent="0.2">
      <c r="A25" t="s">
        <v>33</v>
      </c>
      <c r="B25" s="11"/>
      <c r="C25" s="10" t="s">
        <v>10</v>
      </c>
      <c r="D25" s="10">
        <v>0</v>
      </c>
      <c r="E25" s="10">
        <v>86</v>
      </c>
      <c r="F25" s="14">
        <f>D25*E25</f>
        <v>0</v>
      </c>
    </row>
    <row r="26" spans="1:6" x14ac:dyDescent="0.2">
      <c r="A26" t="s">
        <v>21</v>
      </c>
      <c r="B26" s="11"/>
      <c r="C26" s="10" t="s">
        <v>10</v>
      </c>
      <c r="D26" s="10">
        <v>1.5</v>
      </c>
      <c r="E26" s="10">
        <v>86</v>
      </c>
      <c r="F26" s="14">
        <f>D26*E26</f>
        <v>129</v>
      </c>
    </row>
    <row r="27" spans="1:6" x14ac:dyDescent="0.2">
      <c r="B27" s="20" t="s">
        <v>8</v>
      </c>
      <c r="C27" s="12" t="s">
        <v>10</v>
      </c>
      <c r="D27" s="12">
        <f>SUM(D23:D26)</f>
        <v>1.5</v>
      </c>
      <c r="E27" s="12"/>
      <c r="F27" s="15">
        <f>SUM(F23:F26)</f>
        <v>129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28</v>
      </c>
      <c r="B29" s="11"/>
      <c r="C29" s="10" t="s">
        <v>11</v>
      </c>
      <c r="D29" s="10">
        <v>0</v>
      </c>
      <c r="E29" s="10">
        <v>62</v>
      </c>
      <c r="F29" s="14">
        <f>D29*E29</f>
        <v>0</v>
      </c>
    </row>
    <row r="30" spans="1:6" x14ac:dyDescent="0.2">
      <c r="A30" t="s">
        <v>22</v>
      </c>
      <c r="B30" s="11"/>
      <c r="C30" s="10" t="s">
        <v>11</v>
      </c>
      <c r="D30" s="10">
        <v>0</v>
      </c>
      <c r="E30" s="10">
        <v>62</v>
      </c>
      <c r="F30" s="14">
        <f>D30*E30</f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>D33*E33</f>
        <v>0</v>
      </c>
    </row>
    <row r="34" spans="1:6" x14ac:dyDescent="0.2">
      <c r="A34" t="s">
        <v>22</v>
      </c>
      <c r="B34" s="11"/>
      <c r="C34" s="10" t="s">
        <v>12</v>
      </c>
      <c r="D34" s="10">
        <v>0</v>
      </c>
      <c r="E34" s="10">
        <v>50</v>
      </c>
      <c r="F34" s="14">
        <f>D34*E34</f>
        <v>0</v>
      </c>
    </row>
    <row r="35" spans="1:6" x14ac:dyDescent="0.2">
      <c r="B35" s="30" t="s">
        <v>8</v>
      </c>
      <c r="C35" s="4" t="s">
        <v>12</v>
      </c>
      <c r="D35" s="4">
        <f>SUM(D33:D34)</f>
        <v>0</v>
      </c>
      <c r="E35" s="4"/>
      <c r="F35" s="16">
        <f>SUM(F33:F34)</f>
        <v>0</v>
      </c>
    </row>
    <row r="36" spans="1:6" x14ac:dyDescent="0.2">
      <c r="A36" s="6"/>
      <c r="B36" s="6"/>
      <c r="C36" s="7"/>
      <c r="D36" s="7"/>
      <c r="E36" s="7"/>
      <c r="F36" s="17"/>
    </row>
    <row r="37" spans="1:6" ht="19.5" customHeight="1" x14ac:dyDescent="0.2">
      <c r="A37" s="2" t="s">
        <v>13</v>
      </c>
      <c r="C37" s="2"/>
      <c r="D37" s="4">
        <f>SUM(D10+D16+D21+D27+D31+D35)</f>
        <v>58.25</v>
      </c>
      <c r="E37" s="2"/>
      <c r="F37" s="16">
        <f>SUM(F10+F16+F21+F27+F31+F35)</f>
        <v>7039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5"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119</v>
      </c>
      <c r="B3" s="110"/>
      <c r="C3" s="110"/>
      <c r="D3" s="110"/>
      <c r="E3" s="110"/>
      <c r="F3" s="11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35.75</v>
      </c>
      <c r="E13" s="10">
        <v>122</v>
      </c>
      <c r="F13" s="14">
        <f t="shared" ref="F13:F20" si="0">D13*E13</f>
        <v>4361.5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6.25</v>
      </c>
      <c r="E15" s="10">
        <v>122</v>
      </c>
      <c r="F15" s="14">
        <f t="shared" si="0"/>
        <v>762.5</v>
      </c>
    </row>
    <row r="16" spans="1:6" x14ac:dyDescent="0.2">
      <c r="A16" t="s">
        <v>24</v>
      </c>
      <c r="B16" s="11"/>
      <c r="C16" s="10" t="s">
        <v>7</v>
      </c>
      <c r="D16" s="10">
        <v>13.75</v>
      </c>
      <c r="E16" s="10">
        <v>122</v>
      </c>
      <c r="F16" s="14">
        <f t="shared" si="0"/>
        <v>1677.5</v>
      </c>
    </row>
    <row r="17" spans="1:6" x14ac:dyDescent="0.2">
      <c r="A17" t="s">
        <v>26</v>
      </c>
      <c r="B17" s="11"/>
      <c r="C17" s="10" t="s">
        <v>7</v>
      </c>
      <c r="D17" s="10">
        <v>46.75</v>
      </c>
      <c r="E17" s="10">
        <v>122</v>
      </c>
      <c r="F17" s="14">
        <f t="shared" si="0"/>
        <v>5703.5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106.75</v>
      </c>
      <c r="E19" s="10">
        <v>122</v>
      </c>
      <c r="F19" s="14">
        <f t="shared" si="0"/>
        <v>13023.5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209.25</v>
      </c>
      <c r="E21" s="12"/>
      <c r="F21" s="15">
        <f>SUM(F12:F20)</f>
        <v>25528.5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f>80.75-9</f>
        <v>71.75</v>
      </c>
      <c r="E25" s="10">
        <v>95</v>
      </c>
      <c r="F25" s="14">
        <f t="shared" si="1"/>
        <v>6816.25</v>
      </c>
    </row>
    <row r="26" spans="1:6" x14ac:dyDescent="0.2">
      <c r="A26" t="s">
        <v>18</v>
      </c>
      <c r="B26" s="11"/>
      <c r="C26" s="10" t="s">
        <v>9</v>
      </c>
      <c r="D26" s="10">
        <v>99.5</v>
      </c>
      <c r="E26" s="10">
        <v>95</v>
      </c>
      <c r="F26" s="14">
        <f t="shared" si="1"/>
        <v>9452.5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171.25</v>
      </c>
      <c r="E29" s="12"/>
      <c r="F29" s="15">
        <f>SUM(F23:F28)</f>
        <v>16268.75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82.25</v>
      </c>
      <c r="E31" s="10">
        <v>86</v>
      </c>
      <c r="F31" s="14">
        <f t="shared" ref="F31:F45" si="2">D31*E31</f>
        <v>7073.5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148.25</v>
      </c>
      <c r="E34" s="10">
        <v>86</v>
      </c>
      <c r="F34" s="14">
        <f t="shared" si="2"/>
        <v>12749.5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40</v>
      </c>
      <c r="E36" s="10">
        <v>86</v>
      </c>
      <c r="F36" s="14">
        <f t="shared" si="2"/>
        <v>3440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50.75</v>
      </c>
      <c r="E38" s="10">
        <v>86</v>
      </c>
      <c r="F38" s="14">
        <f t="shared" si="2"/>
        <v>4364.5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117.5</v>
      </c>
      <c r="E41" s="10">
        <v>86</v>
      </c>
      <c r="F41" s="14">
        <f t="shared" si="2"/>
        <v>10105</v>
      </c>
    </row>
    <row r="42" spans="1:6" x14ac:dyDescent="0.2">
      <c r="A42" t="s">
        <v>33</v>
      </c>
      <c r="B42" s="11"/>
      <c r="C42" s="10" t="s">
        <v>10</v>
      </c>
      <c r="D42" s="10">
        <v>33.25</v>
      </c>
      <c r="E42" s="10">
        <v>86</v>
      </c>
      <c r="F42" s="14">
        <f t="shared" si="2"/>
        <v>2859.5</v>
      </c>
    </row>
    <row r="43" spans="1:6" x14ac:dyDescent="0.2">
      <c r="A43" t="s">
        <v>100</v>
      </c>
      <c r="B43" s="11"/>
      <c r="C43" s="10" t="s">
        <v>10</v>
      </c>
      <c r="D43" s="10">
        <v>0.5</v>
      </c>
      <c r="E43" s="10">
        <v>86</v>
      </c>
      <c r="F43" s="14">
        <f t="shared" ref="F43" si="3">D43*E43</f>
        <v>43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472.5</v>
      </c>
      <c r="E46" s="12"/>
      <c r="F46" s="15">
        <f>SUM(F31:F45)</f>
        <v>40635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48.75</v>
      </c>
      <c r="E48" s="10">
        <v>62</v>
      </c>
      <c r="F48" s="14">
        <f>D48*E48</f>
        <v>3022.5</v>
      </c>
    </row>
    <row r="49" spans="1:6" x14ac:dyDescent="0.2">
      <c r="B49" s="20" t="s">
        <v>8</v>
      </c>
      <c r="C49" s="12" t="s">
        <v>11</v>
      </c>
      <c r="D49" s="12">
        <f>SUM(D48:D48)</f>
        <v>48.75</v>
      </c>
      <c r="E49" s="12"/>
      <c r="F49" s="15">
        <f>SUM(F48:F48)</f>
        <v>3022.5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118.75</v>
      </c>
      <c r="E51" s="10">
        <v>50</v>
      </c>
      <c r="F51" s="14">
        <f t="shared" ref="F51:F56" si="4">D51*E51</f>
        <v>5937.5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4"/>
        <v>0</v>
      </c>
    </row>
    <row r="53" spans="1:6" x14ac:dyDescent="0.2">
      <c r="A53" t="s">
        <v>53</v>
      </c>
      <c r="B53" s="11"/>
      <c r="C53" s="10" t="s">
        <v>12</v>
      </c>
      <c r="D53" s="10">
        <v>54</v>
      </c>
      <c r="E53" s="10">
        <v>50</v>
      </c>
      <c r="F53" s="14">
        <f t="shared" si="4"/>
        <v>2700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B57" s="89" t="s">
        <v>8</v>
      </c>
      <c r="C57" s="4" t="s">
        <v>12</v>
      </c>
      <c r="D57" s="4">
        <f>SUM(D51:D56)</f>
        <v>172.75</v>
      </c>
      <c r="E57" s="4"/>
      <c r="F57" s="16">
        <f>SUM(F51:F56)</f>
        <v>8637.5</v>
      </c>
    </row>
    <row r="58" spans="1:6" x14ac:dyDescent="0.2">
      <c r="B58" s="89"/>
      <c r="C58" s="4"/>
      <c r="D58" s="4"/>
      <c r="E58" s="4"/>
      <c r="F58" s="16"/>
    </row>
    <row r="59" spans="1:6" x14ac:dyDescent="0.2">
      <c r="A59" t="s">
        <v>72</v>
      </c>
      <c r="B59" s="11"/>
      <c r="C59" s="10" t="s">
        <v>44</v>
      </c>
      <c r="D59" s="10">
        <v>51</v>
      </c>
      <c r="E59" s="10">
        <v>4</v>
      </c>
      <c r="F59" s="14">
        <f t="shared" ref="F59:F64" si="5">D59*E59</f>
        <v>204</v>
      </c>
    </row>
    <row r="60" spans="1:6" x14ac:dyDescent="0.2">
      <c r="A60" t="s">
        <v>116</v>
      </c>
      <c r="B60" s="11"/>
      <c r="C60" s="10" t="s">
        <v>44</v>
      </c>
      <c r="D60" s="10">
        <v>47.75</v>
      </c>
      <c r="E60" s="10">
        <v>4</v>
      </c>
      <c r="F60" s="14">
        <f t="shared" si="5"/>
        <v>191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34.75</v>
      </c>
      <c r="E62" s="10">
        <v>4</v>
      </c>
      <c r="F62" s="14">
        <f t="shared" si="5"/>
        <v>139</v>
      </c>
    </row>
    <row r="63" spans="1:6" x14ac:dyDescent="0.2">
      <c r="A63" t="s">
        <v>112</v>
      </c>
      <c r="B63" s="11"/>
      <c r="C63" s="10" t="s">
        <v>44</v>
      </c>
      <c r="D63" s="10">
        <v>7.75</v>
      </c>
      <c r="E63" s="10">
        <v>4</v>
      </c>
      <c r="F63" s="14">
        <f t="shared" si="5"/>
        <v>31</v>
      </c>
    </row>
    <row r="64" spans="1:6" x14ac:dyDescent="0.2">
      <c r="A64" t="s">
        <v>84</v>
      </c>
      <c r="B64" s="11"/>
      <c r="C64" s="10" t="s">
        <v>44</v>
      </c>
      <c r="D64" s="10">
        <v>0</v>
      </c>
      <c r="E64" s="10">
        <v>4</v>
      </c>
      <c r="F64" s="14">
        <f t="shared" si="5"/>
        <v>0</v>
      </c>
    </row>
    <row r="65" spans="1:6" x14ac:dyDescent="0.2">
      <c r="B65" s="89" t="s">
        <v>8</v>
      </c>
      <c r="C65" s="10" t="s">
        <v>44</v>
      </c>
      <c r="D65" s="4">
        <f>SUM(D59:D64)</f>
        <v>141.25</v>
      </c>
      <c r="E65" s="4"/>
      <c r="F65" s="16">
        <f>SUM(F59:F64)</f>
        <v>565</v>
      </c>
    </row>
    <row r="66" spans="1:6" x14ac:dyDescent="0.2">
      <c r="B66" s="89"/>
      <c r="C66" s="10"/>
      <c r="D66" s="4"/>
      <c r="E66" s="4"/>
      <c r="F66" s="16"/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89" t="s">
        <v>8</v>
      </c>
      <c r="C69" s="10" t="s">
        <v>42</v>
      </c>
      <c r="D69" s="4">
        <f>SUM(D67:D68)</f>
        <v>0</v>
      </c>
      <c r="E69" s="4"/>
      <c r="F69" s="16">
        <f>SUM(F67:F68)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SUM(D10+D21+D29+D46+D49+D57+D69+D65)</f>
        <v>1215.75</v>
      </c>
      <c r="E71" s="2"/>
      <c r="F71" s="16">
        <f>SUM(F10+F21+F29+F46+F49+F57++F65+F69)</f>
        <v>94657.25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H26" sqref="H2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119</v>
      </c>
      <c r="B3" s="110"/>
      <c r="C3" s="110"/>
      <c r="D3" s="110"/>
      <c r="E3" s="110"/>
      <c r="F3" s="110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39</v>
      </c>
      <c r="E17" s="10">
        <v>122</v>
      </c>
      <c r="F17" s="14">
        <f t="shared" si="0"/>
        <v>4758</v>
      </c>
    </row>
    <row r="18" spans="1:6" x14ac:dyDescent="0.2">
      <c r="B18" s="20" t="s">
        <v>8</v>
      </c>
      <c r="C18" s="12" t="s">
        <v>7</v>
      </c>
      <c r="D18" s="12">
        <f>SUM(D12:D17)</f>
        <v>45.5</v>
      </c>
      <c r="E18" s="12"/>
      <c r="F18" s="15">
        <f>SUM(F12:F17)</f>
        <v>5551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7</v>
      </c>
      <c r="E20" s="10">
        <v>95</v>
      </c>
      <c r="F20" s="14">
        <f t="shared" ref="F20:F21" si="1">D20*E20</f>
        <v>665</v>
      </c>
    </row>
    <row r="21" spans="1:6" x14ac:dyDescent="0.2">
      <c r="A21" t="s">
        <v>18</v>
      </c>
      <c r="B21" s="11"/>
      <c r="C21" s="10" t="s">
        <v>9</v>
      </c>
      <c r="D21" s="10">
        <v>0</v>
      </c>
      <c r="E21" s="10">
        <v>95</v>
      </c>
      <c r="F21" s="14">
        <f t="shared" si="1"/>
        <v>0</v>
      </c>
    </row>
    <row r="22" spans="1:6" x14ac:dyDescent="0.2">
      <c r="B22" s="20" t="s">
        <v>8</v>
      </c>
      <c r="C22" s="12" t="s">
        <v>9</v>
      </c>
      <c r="D22" s="12">
        <f>SUM(D20:D21)</f>
        <v>7</v>
      </c>
      <c r="E22" s="12"/>
      <c r="F22" s="15">
        <f>SUM(F20:F21)</f>
        <v>665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40</v>
      </c>
      <c r="E24" s="10">
        <v>86</v>
      </c>
      <c r="F24" s="14">
        <f t="shared" ref="F24:F26" si="2">D24*E24</f>
        <v>3440</v>
      </c>
    </row>
    <row r="25" spans="1:6" x14ac:dyDescent="0.2">
      <c r="A25" t="s">
        <v>57</v>
      </c>
      <c r="B25" s="11"/>
      <c r="C25" s="10" t="s">
        <v>10</v>
      </c>
      <c r="D25" s="10">
        <v>5</v>
      </c>
      <c r="E25" s="10">
        <v>86</v>
      </c>
      <c r="F25" s="14">
        <f t="shared" si="2"/>
        <v>430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45</v>
      </c>
      <c r="E27" s="12"/>
      <c r="F27" s="15">
        <f>SUM(F24:F26)</f>
        <v>3870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89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97.5</v>
      </c>
      <c r="E40" s="2"/>
      <c r="F40" s="72">
        <f>F10+F18+F27+F22+F31+F35+F38</f>
        <v>10086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120</v>
      </c>
      <c r="B3" s="110"/>
      <c r="C3" s="110"/>
      <c r="D3" s="110"/>
      <c r="E3" s="110"/>
      <c r="F3" s="11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9.5</v>
      </c>
      <c r="E13" s="10">
        <v>122</v>
      </c>
      <c r="F13" s="14">
        <f t="shared" si="0"/>
        <v>1159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9.5</v>
      </c>
      <c r="E16" s="12"/>
      <c r="F16" s="15">
        <f>SUM(F12:F15)</f>
        <v>1159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9.5</v>
      </c>
      <c r="E23" s="2"/>
      <c r="F23" s="72">
        <f>F10+F16+F20</f>
        <v>1159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31" workbookViewId="0">
      <selection activeCell="I63" sqref="I6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120</v>
      </c>
      <c r="B3" s="110"/>
      <c r="C3" s="110"/>
      <c r="D3" s="110"/>
      <c r="E3" s="110"/>
      <c r="F3" s="11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40.25</v>
      </c>
      <c r="E13" s="10">
        <v>122</v>
      </c>
      <c r="F13" s="14">
        <f t="shared" ref="F13:F20" si="0">D13*E13</f>
        <v>4910.5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2.75</v>
      </c>
      <c r="E19" s="10">
        <v>122</v>
      </c>
      <c r="F19" s="14">
        <f t="shared" si="0"/>
        <v>335.5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43</v>
      </c>
      <c r="E21" s="12"/>
      <c r="F21" s="15">
        <f>SUM(F12:F20)</f>
        <v>5246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17</v>
      </c>
      <c r="E25" s="10">
        <v>95</v>
      </c>
      <c r="F25" s="14">
        <f t="shared" si="1"/>
        <v>1615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17</v>
      </c>
      <c r="E29" s="12"/>
      <c r="F29" s="15">
        <f>SUM(F23:F28)</f>
        <v>1615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40</v>
      </c>
      <c r="E31" s="10">
        <v>86</v>
      </c>
      <c r="F31" s="14">
        <f t="shared" ref="F31:F45" si="2">D31*E31</f>
        <v>3440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54.5</v>
      </c>
      <c r="E34" s="10">
        <v>86</v>
      </c>
      <c r="F34" s="14">
        <f t="shared" si="2"/>
        <v>4687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36</v>
      </c>
      <c r="E36" s="10">
        <v>86</v>
      </c>
      <c r="F36" s="14">
        <f t="shared" si="2"/>
        <v>3096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130.5</v>
      </c>
      <c r="E46" s="12"/>
      <c r="F46" s="15">
        <f>SUM(F31:F45)</f>
        <v>11223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82.25</v>
      </c>
      <c r="E51" s="10">
        <v>50</v>
      </c>
      <c r="F51" s="14">
        <f t="shared" ref="F51:F56" si="3">D51*E51</f>
        <v>4112.5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156.75</v>
      </c>
      <c r="E53" s="10">
        <v>50</v>
      </c>
      <c r="F53" s="14">
        <f t="shared" si="3"/>
        <v>7837.5</v>
      </c>
    </row>
    <row r="54" spans="1:6" x14ac:dyDescent="0.2">
      <c r="A54" t="s">
        <v>63</v>
      </c>
      <c r="B54" s="11"/>
      <c r="C54" s="10" t="s">
        <v>12</v>
      </c>
      <c r="D54" s="10">
        <v>6</v>
      </c>
      <c r="E54" s="10">
        <v>50</v>
      </c>
      <c r="F54" s="14">
        <f t="shared" si="3"/>
        <v>300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1" t="s">
        <v>8</v>
      </c>
      <c r="C57" s="4" t="s">
        <v>12</v>
      </c>
      <c r="D57" s="4">
        <f>SUM(D51:D56)</f>
        <v>245</v>
      </c>
      <c r="E57" s="4"/>
      <c r="F57" s="16">
        <f>SUM(F51:F56)</f>
        <v>12250</v>
      </c>
    </row>
    <row r="58" spans="1:6" x14ac:dyDescent="0.2">
      <c r="B58" s="91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63.25</v>
      </c>
      <c r="E59" s="10">
        <v>4</v>
      </c>
      <c r="F59" s="14">
        <f t="shared" ref="F59:F62" si="4">D59*E59</f>
        <v>253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23</v>
      </c>
      <c r="E61" s="10">
        <v>4</v>
      </c>
      <c r="F61" s="14">
        <f t="shared" si="4"/>
        <v>92</v>
      </c>
    </row>
    <row r="62" spans="1:6" x14ac:dyDescent="0.2">
      <c r="A62" t="s">
        <v>112</v>
      </c>
      <c r="B62" s="11"/>
      <c r="C62" s="10" t="s">
        <v>44</v>
      </c>
      <c r="D62" s="10">
        <v>116</v>
      </c>
      <c r="E62" s="10">
        <v>4</v>
      </c>
      <c r="F62" s="14">
        <f t="shared" si="4"/>
        <v>464</v>
      </c>
    </row>
    <row r="63" spans="1:6" x14ac:dyDescent="0.2">
      <c r="A63" t="s">
        <v>84</v>
      </c>
      <c r="B63" s="11"/>
      <c r="C63" s="10" t="s">
        <v>44</v>
      </c>
      <c r="D63" s="10"/>
      <c r="E63" s="10">
        <v>4</v>
      </c>
      <c r="F63" s="14">
        <f>D63*E63</f>
        <v>0</v>
      </c>
    </row>
    <row r="64" spans="1:6" x14ac:dyDescent="0.2">
      <c r="B64" s="91" t="s">
        <v>8</v>
      </c>
      <c r="C64" s="10" t="s">
        <v>44</v>
      </c>
      <c r="D64" s="4">
        <f>SUM(D59:D63)</f>
        <v>202.25</v>
      </c>
      <c r="E64" s="4"/>
      <c r="F64" s="16">
        <f>SUM(F59:F63)</f>
        <v>809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f>35+11.75</f>
        <v>46.75</v>
      </c>
      <c r="E66" s="10">
        <v>6</v>
      </c>
      <c r="F66" s="14">
        <f>D66*E66</f>
        <v>280.5</v>
      </c>
    </row>
    <row r="67" spans="1:6" x14ac:dyDescent="0.2">
      <c r="A67" t="s">
        <v>84</v>
      </c>
      <c r="B67" s="11"/>
      <c r="C67" s="10" t="s">
        <v>42</v>
      </c>
      <c r="D67" s="10">
        <v>50.75</v>
      </c>
      <c r="E67" s="10">
        <v>6</v>
      </c>
      <c r="F67" s="14">
        <f>D67*E67</f>
        <v>304.5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91" t="s">
        <v>8</v>
      </c>
      <c r="C70" s="10" t="s">
        <v>42</v>
      </c>
      <c r="D70" s="4">
        <f>SUM(D66:D69)</f>
        <v>97.5</v>
      </c>
      <c r="E70" s="4"/>
      <c r="F70" s="16">
        <f>SUM(F66:F69)</f>
        <v>585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SUM(D10+D21+D29+D46+D49+D57+D70+D64)</f>
        <v>735.25</v>
      </c>
      <c r="E72" s="2"/>
      <c r="F72" s="16">
        <f>SUM(F10+F21+F29+F46+F49+F57++F64+F70)</f>
        <v>31728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workbookViewId="0">
      <selection activeCell="D21" sqref="D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120</v>
      </c>
      <c r="B3" s="110"/>
      <c r="C3" s="110"/>
      <c r="D3" s="110"/>
      <c r="E3" s="110"/>
      <c r="F3" s="110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7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16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17</v>
      </c>
      <c r="B17" s="11"/>
      <c r="C17" s="10" t="s">
        <v>7</v>
      </c>
      <c r="D17" s="10">
        <v>74.25</v>
      </c>
      <c r="E17" s="10">
        <v>122</v>
      </c>
      <c r="F17" s="14">
        <f t="shared" si="0"/>
        <v>9058.5</v>
      </c>
    </row>
    <row r="18" spans="1:6" x14ac:dyDescent="0.2">
      <c r="B18" s="20" t="s">
        <v>8</v>
      </c>
      <c r="C18" s="12" t="s">
        <v>7</v>
      </c>
      <c r="D18" s="12">
        <f>SUM(D12:D17)</f>
        <v>75.25</v>
      </c>
      <c r="E18" s="12"/>
      <c r="F18" s="15">
        <f>SUM(F12:F17)</f>
        <v>9180.5</v>
      </c>
    </row>
    <row r="19" spans="1:6" x14ac:dyDescent="0.2">
      <c r="B19" s="20"/>
      <c r="C19" s="12"/>
      <c r="D19" s="12"/>
      <c r="E19" s="12"/>
      <c r="F19" s="15"/>
    </row>
    <row r="20" spans="1:6" x14ac:dyDescent="0.2">
      <c r="A20" t="s">
        <v>38</v>
      </c>
      <c r="B20" s="11"/>
      <c r="C20" s="10" t="s">
        <v>9</v>
      </c>
      <c r="D20" s="10">
        <v>34.25</v>
      </c>
      <c r="E20" s="10">
        <v>95</v>
      </c>
      <c r="F20" s="14">
        <f t="shared" ref="F20:F21" si="1">D20*E20</f>
        <v>3253.75</v>
      </c>
    </row>
    <row r="21" spans="1:6" x14ac:dyDescent="0.2">
      <c r="A21" t="s">
        <v>18</v>
      </c>
      <c r="B21" s="11"/>
      <c r="C21" s="10" t="s">
        <v>9</v>
      </c>
      <c r="D21" s="10">
        <v>9.25</v>
      </c>
      <c r="E21" s="10">
        <v>95</v>
      </c>
      <c r="F21" s="14">
        <f t="shared" si="1"/>
        <v>878.75</v>
      </c>
    </row>
    <row r="22" spans="1:6" x14ac:dyDescent="0.2">
      <c r="B22" s="20" t="s">
        <v>8</v>
      </c>
      <c r="C22" s="12" t="s">
        <v>9</v>
      </c>
      <c r="D22" s="12">
        <f>SUM(D20:D21)</f>
        <v>43.5</v>
      </c>
      <c r="E22" s="12"/>
      <c r="F22" s="15">
        <f>SUM(F20:F21)</f>
        <v>4132.5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61</v>
      </c>
      <c r="B24" s="11"/>
      <c r="C24" s="10" t="s">
        <v>10</v>
      </c>
      <c r="D24" s="10">
        <v>0</v>
      </c>
      <c r="E24" s="10">
        <v>86</v>
      </c>
      <c r="F24" s="14">
        <f t="shared" ref="F24:F26" si="2">D24*E24</f>
        <v>0</v>
      </c>
    </row>
    <row r="25" spans="1:6" x14ac:dyDescent="0.2">
      <c r="A25" t="s">
        <v>57</v>
      </c>
      <c r="B25" s="11"/>
      <c r="C25" s="10" t="s">
        <v>10</v>
      </c>
      <c r="D25" s="10">
        <v>117.75</v>
      </c>
      <c r="E25" s="10">
        <v>86</v>
      </c>
      <c r="F25" s="14">
        <f t="shared" si="2"/>
        <v>10126.5</v>
      </c>
    </row>
    <row r="26" spans="1:6" x14ac:dyDescent="0.2">
      <c r="A26" t="s">
        <v>114</v>
      </c>
      <c r="B26" s="11"/>
      <c r="C26" s="10" t="s">
        <v>10</v>
      </c>
      <c r="D26" s="10">
        <v>0</v>
      </c>
      <c r="E26" s="10">
        <v>86</v>
      </c>
      <c r="F26" s="14">
        <f t="shared" si="2"/>
        <v>0</v>
      </c>
    </row>
    <row r="27" spans="1:6" x14ac:dyDescent="0.2">
      <c r="B27" s="20" t="s">
        <v>8</v>
      </c>
      <c r="C27" s="12" t="s">
        <v>10</v>
      </c>
      <c r="D27" s="12">
        <f>SUM(D24:D26)</f>
        <v>117.75</v>
      </c>
      <c r="E27" s="12"/>
      <c r="F27" s="15">
        <f>SUM(F24:F26)</f>
        <v>10126.5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107</v>
      </c>
      <c r="B29" s="11"/>
      <c r="C29" s="10" t="s">
        <v>11</v>
      </c>
      <c r="D29" s="10">
        <v>0</v>
      </c>
      <c r="E29" s="10">
        <v>62</v>
      </c>
      <c r="F29" s="14">
        <f t="shared" ref="F29:F30" si="3">D29*E29</f>
        <v>0</v>
      </c>
    </row>
    <row r="30" spans="1:6" x14ac:dyDescent="0.2">
      <c r="A30" t="s">
        <v>104</v>
      </c>
      <c r="B30" s="11"/>
      <c r="C30" s="10" t="s">
        <v>11</v>
      </c>
      <c r="D30" s="10">
        <v>0</v>
      </c>
      <c r="E30" s="10">
        <v>62</v>
      </c>
      <c r="F30" s="14">
        <f t="shared" si="3"/>
        <v>0</v>
      </c>
    </row>
    <row r="31" spans="1:6" x14ac:dyDescent="0.2">
      <c r="B31" s="20" t="s">
        <v>8</v>
      </c>
      <c r="C31" s="12" t="s">
        <v>11</v>
      </c>
      <c r="D31" s="12">
        <f>SUM(D29:D30)</f>
        <v>0</v>
      </c>
      <c r="E31" s="12"/>
      <c r="F31" s="15">
        <f>SUM(F29:F30)</f>
        <v>0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34</v>
      </c>
      <c r="B33" s="11"/>
      <c r="C33" s="10" t="s">
        <v>12</v>
      </c>
      <c r="D33" s="10">
        <v>0</v>
      </c>
      <c r="E33" s="10">
        <v>50</v>
      </c>
      <c r="F33" s="14">
        <f t="shared" ref="F33:F34" si="4">D33*E33</f>
        <v>0</v>
      </c>
    </row>
    <row r="34" spans="1:6" x14ac:dyDescent="0.2">
      <c r="A34" t="s">
        <v>104</v>
      </c>
      <c r="B34" s="11"/>
      <c r="C34" s="10" t="s">
        <v>12</v>
      </c>
      <c r="D34" s="10">
        <v>0</v>
      </c>
      <c r="E34" s="10">
        <v>50</v>
      </c>
      <c r="F34" s="14">
        <f t="shared" si="4"/>
        <v>0</v>
      </c>
    </row>
    <row r="35" spans="1:6" x14ac:dyDescent="0.2">
      <c r="B35" s="20" t="s">
        <v>8</v>
      </c>
      <c r="C35" s="12" t="s">
        <v>12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116</v>
      </c>
      <c r="B37" s="11"/>
      <c r="C37" s="10" t="s">
        <v>44</v>
      </c>
      <c r="D37" s="10">
        <v>0</v>
      </c>
      <c r="E37" s="10">
        <v>4</v>
      </c>
      <c r="F37" s="14">
        <f t="shared" ref="F37" si="5">D37*E37</f>
        <v>0</v>
      </c>
    </row>
    <row r="38" spans="1:6" x14ac:dyDescent="0.2">
      <c r="B38" s="91" t="s">
        <v>8</v>
      </c>
      <c r="C38" s="10" t="s">
        <v>44</v>
      </c>
      <c r="D38" s="4">
        <f>SUM(D32:D37)</f>
        <v>0</v>
      </c>
      <c r="E38" s="4"/>
      <c r="F38" s="16">
        <f>SUM(F32:F37)</f>
        <v>0</v>
      </c>
    </row>
    <row r="39" spans="1:6" x14ac:dyDescent="0.2">
      <c r="A39" s="6"/>
      <c r="B39" s="6"/>
      <c r="C39" s="7"/>
      <c r="D39" s="7"/>
      <c r="E39" s="7"/>
      <c r="F39" s="17"/>
    </row>
    <row r="40" spans="1:6" ht="19.5" customHeight="1" x14ac:dyDescent="0.2">
      <c r="A40" s="2" t="s">
        <v>13</v>
      </c>
      <c r="C40" s="2"/>
      <c r="D40" s="4">
        <f>D10+D18+D27+D22+D31+D35+D38</f>
        <v>236.5</v>
      </c>
      <c r="E40" s="2"/>
      <c r="F40" s="72">
        <f>F10+F18+F27+F22+F31+F35+F38</f>
        <v>23439.5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121</v>
      </c>
      <c r="B3" s="110"/>
      <c r="C3" s="110"/>
      <c r="D3" s="110"/>
      <c r="E3" s="110"/>
      <c r="F3" s="11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18</v>
      </c>
      <c r="E13" s="10">
        <v>122</v>
      </c>
      <c r="F13" s="14">
        <f t="shared" si="0"/>
        <v>2196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18</v>
      </c>
      <c r="E16" s="12"/>
      <c r="F16" s="15">
        <f>SUM(F12:F15)</f>
        <v>2196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18</v>
      </c>
      <c r="E23" s="2"/>
      <c r="F23" s="72">
        <f>F10+F16+F20</f>
        <v>2196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24"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121</v>
      </c>
      <c r="B3" s="110"/>
      <c r="C3" s="110"/>
      <c r="D3" s="110"/>
      <c r="E3" s="110"/>
      <c r="F3" s="11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4.5</v>
      </c>
      <c r="E13" s="10">
        <v>122</v>
      </c>
      <c r="F13" s="14">
        <f t="shared" ref="F13:F20" si="0">D13*E13</f>
        <v>549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4.5</v>
      </c>
      <c r="E19" s="10">
        <v>122</v>
      </c>
      <c r="F19" s="14">
        <f t="shared" si="0"/>
        <v>549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</v>
      </c>
      <c r="E21" s="12"/>
      <c r="F21" s="15">
        <f>SUM(F12:F20)</f>
        <v>1098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0</v>
      </c>
      <c r="E25" s="10">
        <v>95</v>
      </c>
      <c r="F25" s="14">
        <f t="shared" si="1"/>
        <v>0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0</v>
      </c>
      <c r="E29" s="12"/>
      <c r="F29" s="15">
        <f>SUM(F23:F28)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5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11.75</v>
      </c>
      <c r="E34" s="10">
        <v>86</v>
      </c>
      <c r="F34" s="14">
        <f t="shared" si="2"/>
        <v>1010.5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8.5</v>
      </c>
      <c r="E36" s="10">
        <v>86</v>
      </c>
      <c r="F36" s="14">
        <f t="shared" si="2"/>
        <v>731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4.75</v>
      </c>
      <c r="E38" s="10">
        <v>86</v>
      </c>
      <c r="F38" s="14">
        <f t="shared" si="2"/>
        <v>408.5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25</v>
      </c>
      <c r="E46" s="12"/>
      <c r="F46" s="15">
        <f>SUM(F31:F45)</f>
        <v>2150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28.5</v>
      </c>
      <c r="E53" s="10">
        <v>50</v>
      </c>
      <c r="F53" s="14">
        <f t="shared" si="3"/>
        <v>1425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3" t="s">
        <v>8</v>
      </c>
      <c r="C57" s="4" t="s">
        <v>12</v>
      </c>
      <c r="D57" s="4">
        <f>SUM(D51:D56)</f>
        <v>28.5</v>
      </c>
      <c r="E57" s="4"/>
      <c r="F57" s="16">
        <f>SUM(F51:F56)</f>
        <v>1425</v>
      </c>
    </row>
    <row r="58" spans="1:6" x14ac:dyDescent="0.2">
      <c r="B58" s="93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3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8.5</v>
      </c>
      <c r="E66" s="10">
        <v>6</v>
      </c>
      <c r="F66" s="14">
        <f>D66*E66</f>
        <v>51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3" t="s">
        <v>8</v>
      </c>
      <c r="C69" s="10" t="s">
        <v>42</v>
      </c>
      <c r="D69" s="4">
        <f>SUM(D65:D68)</f>
        <v>8.5</v>
      </c>
      <c r="E69" s="4"/>
      <c r="F69" s="16">
        <f>SUM(F65:F68)</f>
        <v>51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71</v>
      </c>
      <c r="E71" s="2"/>
      <c r="F71" s="16">
        <f>SUM(F10+F21+F29+F46+F49+F57++F63+F69)</f>
        <v>4724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G39" sqref="G3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121</v>
      </c>
      <c r="B3" s="110"/>
      <c r="C3" s="110"/>
      <c r="D3" s="110"/>
      <c r="E3" s="110"/>
      <c r="F3" s="11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6.5</v>
      </c>
      <c r="E14" s="10">
        <v>122</v>
      </c>
      <c r="F14" s="14">
        <f t="shared" si="0"/>
        <v>793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19</v>
      </c>
      <c r="E16" s="10">
        <v>122</v>
      </c>
      <c r="F16" s="14">
        <f t="shared" ref="F16" si="1">D16*E16</f>
        <v>2318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42.25</v>
      </c>
      <c r="E18" s="10">
        <v>122</v>
      </c>
      <c r="F18" s="14">
        <f t="shared" si="0"/>
        <v>5154.5</v>
      </c>
    </row>
    <row r="19" spans="1:6" x14ac:dyDescent="0.2">
      <c r="B19" s="20" t="s">
        <v>8</v>
      </c>
      <c r="C19" s="12" t="s">
        <v>7</v>
      </c>
      <c r="D19" s="12">
        <f>SUM(D12:D18)</f>
        <v>67.75</v>
      </c>
      <c r="E19" s="12"/>
      <c r="F19" s="15">
        <f>SUM(F12:F18)</f>
        <v>8265.5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11.25</v>
      </c>
      <c r="E21" s="10">
        <v>95</v>
      </c>
      <c r="F21" s="14">
        <f t="shared" ref="F21" si="2">D21*E21</f>
        <v>1068.75</v>
      </c>
    </row>
    <row r="22" spans="1:6" x14ac:dyDescent="0.2">
      <c r="A22" t="s">
        <v>38</v>
      </c>
      <c r="B22" s="11"/>
      <c r="C22" s="10" t="s">
        <v>9</v>
      </c>
      <c r="D22" s="10">
        <v>89.5</v>
      </c>
      <c r="E22" s="10">
        <v>95</v>
      </c>
      <c r="F22" s="14">
        <f t="shared" ref="F22:F23" si="3">D22*E22</f>
        <v>8502.5</v>
      </c>
    </row>
    <row r="23" spans="1:6" x14ac:dyDescent="0.2">
      <c r="A23" t="s">
        <v>18</v>
      </c>
      <c r="B23" s="11"/>
      <c r="C23" s="10" t="s">
        <v>9</v>
      </c>
      <c r="D23" s="10">
        <v>77.25</v>
      </c>
      <c r="E23" s="10">
        <v>95</v>
      </c>
      <c r="F23" s="14">
        <f t="shared" si="3"/>
        <v>7338.75</v>
      </c>
    </row>
    <row r="24" spans="1:6" x14ac:dyDescent="0.2">
      <c r="B24" s="20" t="s">
        <v>8</v>
      </c>
      <c r="C24" s="12" t="s">
        <v>9</v>
      </c>
      <c r="D24" s="12">
        <f>SUM(D21:D23)</f>
        <v>178</v>
      </c>
      <c r="E24" s="12"/>
      <c r="F24" s="15">
        <f>SUM(F21:F23)</f>
        <v>16910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43.5</v>
      </c>
      <c r="E26" s="10">
        <v>86</v>
      </c>
      <c r="F26" s="14">
        <f t="shared" ref="F26:F28" si="4">D26*E26</f>
        <v>3741</v>
      </c>
    </row>
    <row r="27" spans="1:6" x14ac:dyDescent="0.2">
      <c r="A27" t="s">
        <v>57</v>
      </c>
      <c r="B27" s="11"/>
      <c r="C27" s="10" t="s">
        <v>10</v>
      </c>
      <c r="D27" s="10">
        <v>111.75</v>
      </c>
      <c r="E27" s="10">
        <v>86</v>
      </c>
      <c r="F27" s="14">
        <f t="shared" si="4"/>
        <v>9610.5</v>
      </c>
    </row>
    <row r="28" spans="1:6" x14ac:dyDescent="0.2">
      <c r="A28" t="s">
        <v>114</v>
      </c>
      <c r="B28" s="11"/>
      <c r="C28" s="10" t="s">
        <v>10</v>
      </c>
      <c r="D28" s="10">
        <v>79</v>
      </c>
      <c r="E28" s="10">
        <v>86</v>
      </c>
      <c r="F28" s="14">
        <f t="shared" si="4"/>
        <v>6794</v>
      </c>
    </row>
    <row r="29" spans="1:6" x14ac:dyDescent="0.2">
      <c r="B29" s="20" t="s">
        <v>8</v>
      </c>
      <c r="C29" s="12" t="s">
        <v>10</v>
      </c>
      <c r="D29" s="12">
        <f>SUM(D26:D28)</f>
        <v>234.25</v>
      </c>
      <c r="E29" s="12"/>
      <c r="F29" s="15">
        <f>SUM(F26:F28)</f>
        <v>20145.5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27</v>
      </c>
      <c r="E31" s="10">
        <v>62</v>
      </c>
      <c r="F31" s="14">
        <f t="shared" ref="F31:F32" si="5">D31*E31</f>
        <v>1674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5"/>
        <v>0</v>
      </c>
    </row>
    <row r="33" spans="1:6" x14ac:dyDescent="0.2">
      <c r="B33" s="20" t="s">
        <v>8</v>
      </c>
      <c r="C33" s="12" t="s">
        <v>11</v>
      </c>
      <c r="D33" s="12">
        <f>SUM(D31:D32)</f>
        <v>27</v>
      </c>
      <c r="E33" s="12"/>
      <c r="F33" s="15">
        <f>SUM(F31:F32)</f>
        <v>1674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19</v>
      </c>
      <c r="E35" s="10">
        <v>50</v>
      </c>
      <c r="F35" s="14">
        <f t="shared" ref="F35:F36" si="6">D35*E35</f>
        <v>950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6"/>
        <v>0</v>
      </c>
    </row>
    <row r="37" spans="1:6" x14ac:dyDescent="0.2">
      <c r="B37" s="20" t="s">
        <v>8</v>
      </c>
      <c r="C37" s="12" t="s">
        <v>12</v>
      </c>
      <c r="D37" s="12">
        <f>SUM(D35:D36)</f>
        <v>19</v>
      </c>
      <c r="E37" s="12"/>
      <c r="F37" s="15">
        <f>SUM(F35:F36)</f>
        <v>950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7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526</v>
      </c>
      <c r="E42" s="2"/>
      <c r="F42" s="72">
        <f>F10+F19+F29+F24+F33+F37+F40</f>
        <v>47945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2"/>
  <sheetViews>
    <sheetView workbookViewId="0">
      <selection activeCell="I35" sqref="I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121</v>
      </c>
      <c r="B3" s="110"/>
      <c r="C3" s="110"/>
      <c r="D3" s="110"/>
      <c r="E3" s="110"/>
      <c r="F3" s="110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09" t="s">
        <v>123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1</v>
      </c>
      <c r="E13" s="10">
        <v>122</v>
      </c>
      <c r="F13" s="14">
        <f t="shared" si="0"/>
        <v>122</v>
      </c>
    </row>
    <row r="14" spans="1:6" x14ac:dyDescent="0.2">
      <c r="A14" t="s">
        <v>66</v>
      </c>
      <c r="B14" s="11"/>
      <c r="C14" s="10" t="s">
        <v>7</v>
      </c>
      <c r="D14" s="10">
        <v>1</v>
      </c>
      <c r="E14" s="10">
        <v>122</v>
      </c>
      <c r="F14" s="14">
        <f t="shared" si="0"/>
        <v>122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2</v>
      </c>
      <c r="E19" s="12"/>
      <c r="F19" s="15">
        <f>SUM(F12:F18)</f>
        <v>244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28" si="2">D26*E26</f>
        <v>0</v>
      </c>
    </row>
    <row r="27" spans="1:6" x14ac:dyDescent="0.2">
      <c r="A27" t="s">
        <v>57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114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B29" s="20" t="s">
        <v>8</v>
      </c>
      <c r="C29" s="12" t="s">
        <v>10</v>
      </c>
      <c r="D29" s="12">
        <f>SUM(D26:D28)</f>
        <v>0</v>
      </c>
      <c r="E29" s="12"/>
      <c r="F29" s="15">
        <f>SUM(F26:F28)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107</v>
      </c>
      <c r="B31" s="11"/>
      <c r="C31" s="10" t="s">
        <v>11</v>
      </c>
      <c r="D31" s="10">
        <v>0</v>
      </c>
      <c r="E31" s="10">
        <v>62</v>
      </c>
      <c r="F31" s="14">
        <f t="shared" ref="F31:F32" si="3">D31*E31</f>
        <v>0</v>
      </c>
    </row>
    <row r="32" spans="1:6" x14ac:dyDescent="0.2">
      <c r="A32" t="s">
        <v>104</v>
      </c>
      <c r="B32" s="11"/>
      <c r="C32" s="10" t="s">
        <v>11</v>
      </c>
      <c r="D32" s="10">
        <v>0</v>
      </c>
      <c r="E32" s="10">
        <v>62</v>
      </c>
      <c r="F32" s="14">
        <f t="shared" si="3"/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0</v>
      </c>
      <c r="E35" s="10">
        <v>50</v>
      </c>
      <c r="F35" s="14">
        <f t="shared" ref="F35:F36" si="4">D35*E35</f>
        <v>0</v>
      </c>
    </row>
    <row r="36" spans="1:6" x14ac:dyDescent="0.2">
      <c r="A36" t="s">
        <v>104</v>
      </c>
      <c r="B36" s="11"/>
      <c r="C36" s="10" t="s">
        <v>12</v>
      </c>
      <c r="D36" s="10">
        <v>0</v>
      </c>
      <c r="E36" s="10">
        <v>50</v>
      </c>
      <c r="F36" s="14">
        <f t="shared" si="4"/>
        <v>0</v>
      </c>
    </row>
    <row r="37" spans="1:6" x14ac:dyDescent="0.2">
      <c r="B37" s="20" t="s">
        <v>8</v>
      </c>
      <c r="C37" s="12" t="s">
        <v>12</v>
      </c>
      <c r="D37" s="12">
        <f>SUM(D35:D36)</f>
        <v>0</v>
      </c>
      <c r="E37" s="12"/>
      <c r="F37" s="15">
        <f>SUM(F35:F36)</f>
        <v>0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116</v>
      </c>
      <c r="B39" s="11"/>
      <c r="C39" s="10" t="s">
        <v>44</v>
      </c>
      <c r="D39" s="10">
        <v>0</v>
      </c>
      <c r="E39" s="10">
        <v>4</v>
      </c>
      <c r="F39" s="14">
        <f t="shared" ref="F39" si="5">D39*E39</f>
        <v>0</v>
      </c>
    </row>
    <row r="40" spans="1:6" x14ac:dyDescent="0.2">
      <c r="B40" s="93" t="s">
        <v>8</v>
      </c>
      <c r="C40" s="10" t="s">
        <v>44</v>
      </c>
      <c r="D40" s="4">
        <f>SUM(D39)</f>
        <v>0</v>
      </c>
      <c r="E40" s="4"/>
      <c r="F40" s="16">
        <f>SUM(F39)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D10+D19+D29+D24+D33+D37+D40</f>
        <v>2</v>
      </c>
      <c r="E42" s="2"/>
      <c r="F42" s="72">
        <f>F10+F19+F29+F24+F33+F37+F40</f>
        <v>244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L21" sqref="L2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124</v>
      </c>
      <c r="B3" s="110"/>
      <c r="C3" s="110"/>
      <c r="D3" s="110"/>
      <c r="E3" s="110"/>
      <c r="F3" s="11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9" t="s">
        <v>123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18</v>
      </c>
      <c r="E26" s="10">
        <v>86</v>
      </c>
      <c r="F26" s="14">
        <f t="shared" ref="F26" si="2">D26*E26</f>
        <v>1548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ref="F27:F29" si="3">D27*E27</f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3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3"/>
        <v>0</v>
      </c>
    </row>
    <row r="30" spans="1:6" x14ac:dyDescent="0.2">
      <c r="B30" s="20" t="s">
        <v>8</v>
      </c>
      <c r="C30" s="12" t="s">
        <v>10</v>
      </c>
      <c r="D30" s="12">
        <f>SUM(D26:D29)</f>
        <v>18</v>
      </c>
      <c r="E30" s="12"/>
      <c r="F30" s="15">
        <f>SUM(F26:F29)</f>
        <v>1548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4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4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5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5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6">D40*E40</f>
        <v>0</v>
      </c>
    </row>
    <row r="41" spans="1:6" x14ac:dyDescent="0.2">
      <c r="B41" s="95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18</v>
      </c>
      <c r="E43" s="2"/>
      <c r="F43" s="72">
        <f>F10+F19+F30+F24+F34+F38+F41</f>
        <v>1548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A36" sqref="A3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45</v>
      </c>
      <c r="B3" s="110"/>
      <c r="C3" s="110"/>
      <c r="D3" s="110"/>
      <c r="E3" s="110"/>
      <c r="F3" s="110"/>
    </row>
    <row r="4" spans="1:6" x14ac:dyDescent="0.2">
      <c r="A4" s="30"/>
      <c r="B4" s="31"/>
      <c r="C4" s="31"/>
      <c r="D4" s="31"/>
      <c r="E4" s="31"/>
      <c r="F4" s="31"/>
    </row>
    <row r="5" spans="1:6" x14ac:dyDescent="0.2">
      <c r="A5" s="109" t="s">
        <v>36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17</v>
      </c>
      <c r="B13" s="11"/>
      <c r="C13" s="10" t="s">
        <v>7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8</v>
      </c>
      <c r="C14" s="12" t="s">
        <v>7</v>
      </c>
      <c r="D14" s="12">
        <f>SUM(D12:D13)</f>
        <v>0</v>
      </c>
      <c r="E14" s="12"/>
      <c r="F14" s="15">
        <f>SUM(F12:F13)</f>
        <v>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38</v>
      </c>
      <c r="B16" s="11"/>
      <c r="C16" s="10" t="s">
        <v>9</v>
      </c>
      <c r="D16" s="10">
        <v>18</v>
      </c>
      <c r="E16" s="10">
        <v>95</v>
      </c>
      <c r="F16" s="14">
        <f>D16*E16</f>
        <v>1710</v>
      </c>
    </row>
    <row r="17" spans="1:6" x14ac:dyDescent="0.2">
      <c r="A17" t="s">
        <v>18</v>
      </c>
      <c r="B17" s="11"/>
      <c r="C17" s="10" t="s">
        <v>9</v>
      </c>
      <c r="D17" s="10">
        <v>77</v>
      </c>
      <c r="E17" s="10">
        <v>95</v>
      </c>
      <c r="F17" s="14">
        <f>D17*E17</f>
        <v>7315</v>
      </c>
    </row>
    <row r="18" spans="1:6" x14ac:dyDescent="0.2">
      <c r="A18" t="s">
        <v>27</v>
      </c>
      <c r="B18" s="11"/>
      <c r="C18" s="10" t="s">
        <v>9</v>
      </c>
      <c r="D18" s="10">
        <v>65.5</v>
      </c>
      <c r="E18" s="10">
        <v>95</v>
      </c>
      <c r="F18" s="14">
        <f>D18*E18</f>
        <v>6222.5</v>
      </c>
    </row>
    <row r="19" spans="1:6" x14ac:dyDescent="0.2">
      <c r="B19" s="20" t="s">
        <v>8</v>
      </c>
      <c r="C19" s="12" t="s">
        <v>9</v>
      </c>
      <c r="D19" s="12">
        <f>SUM(D16:D18)</f>
        <v>160.5</v>
      </c>
      <c r="E19" s="12"/>
      <c r="F19" s="15">
        <f>SUM(F16:F18)</f>
        <v>15247.5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37</v>
      </c>
      <c r="B21" s="11"/>
      <c r="C21" s="10" t="s">
        <v>10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21</v>
      </c>
      <c r="B22" s="11"/>
      <c r="C22" s="10" t="s">
        <v>10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8</v>
      </c>
      <c r="C23" s="12" t="s">
        <v>10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39</v>
      </c>
      <c r="B25" s="11"/>
      <c r="C25" s="10" t="s">
        <v>11</v>
      </c>
      <c r="D25" s="10">
        <v>17</v>
      </c>
      <c r="E25" s="10">
        <v>62</v>
      </c>
      <c r="F25" s="14">
        <f>D25*E25</f>
        <v>1054</v>
      </c>
    </row>
    <row r="26" spans="1:6" x14ac:dyDescent="0.2">
      <c r="A26" t="s">
        <v>22</v>
      </c>
      <c r="B26" s="11"/>
      <c r="C26" s="10" t="s">
        <v>11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8</v>
      </c>
      <c r="C27" s="12" t="s">
        <v>11</v>
      </c>
      <c r="D27" s="12">
        <f>SUM(D25:D26)</f>
        <v>17</v>
      </c>
      <c r="E27" s="12"/>
      <c r="F27" s="15">
        <f>SUM(F25:F26)</f>
        <v>1054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22</v>
      </c>
      <c r="B29" s="11"/>
      <c r="C29" s="10" t="s">
        <v>12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22</v>
      </c>
      <c r="B30" s="11"/>
      <c r="C30" s="10" t="s">
        <v>12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0" t="s">
        <v>8</v>
      </c>
      <c r="C31" s="4" t="s">
        <v>12</v>
      </c>
      <c r="D31" s="4">
        <f>SUM(D29:D30)</f>
        <v>0</v>
      </c>
      <c r="E31" s="4"/>
      <c r="F31" s="16">
        <f>SUM(F29:F30)</f>
        <v>0</v>
      </c>
    </row>
    <row r="32" spans="1:6" x14ac:dyDescent="0.2">
      <c r="B32" s="30"/>
      <c r="C32" s="4"/>
      <c r="D32" s="4"/>
      <c r="E32" s="4"/>
      <c r="F32" s="16"/>
    </row>
    <row r="33" spans="1:6" x14ac:dyDescent="0.2">
      <c r="A33" t="s">
        <v>22</v>
      </c>
      <c r="B33" s="11"/>
      <c r="C33" s="10" t="s">
        <v>40</v>
      </c>
      <c r="D33" s="10">
        <v>0</v>
      </c>
      <c r="E33" s="10">
        <v>8</v>
      </c>
      <c r="F33" s="14">
        <f>D33*E33</f>
        <v>0</v>
      </c>
    </row>
    <row r="34" spans="1:6" x14ac:dyDescent="0.2">
      <c r="B34" s="30" t="s">
        <v>8</v>
      </c>
      <c r="C34" s="4" t="s">
        <v>40</v>
      </c>
      <c r="D34" s="4">
        <f>SUM(D31:D33)</f>
        <v>0</v>
      </c>
      <c r="E34" s="4"/>
      <c r="F34" s="16">
        <f>SUM(F31:F33)</f>
        <v>0</v>
      </c>
    </row>
    <row r="35" spans="1:6" x14ac:dyDescent="0.2">
      <c r="B35" s="30"/>
      <c r="C35" s="4"/>
      <c r="D35" s="4"/>
      <c r="E35" s="4"/>
      <c r="F35" s="16"/>
    </row>
    <row r="36" spans="1:6" x14ac:dyDescent="0.2">
      <c r="B36" s="11"/>
      <c r="C36" s="10" t="s">
        <v>42</v>
      </c>
      <c r="D36" s="10">
        <v>0</v>
      </c>
      <c r="E36" s="10">
        <v>6</v>
      </c>
      <c r="F36" s="14">
        <f>D36*E36</f>
        <v>0</v>
      </c>
    </row>
    <row r="37" spans="1:6" x14ac:dyDescent="0.2">
      <c r="B37" s="30" t="s">
        <v>8</v>
      </c>
      <c r="C37" s="4" t="s">
        <v>43</v>
      </c>
      <c r="D37" s="4">
        <f>SUM(D33:D36)</f>
        <v>0</v>
      </c>
      <c r="E37" s="4"/>
      <c r="F37" s="16">
        <f>SUM(F33:F36)</f>
        <v>0</v>
      </c>
    </row>
    <row r="38" spans="1:6" x14ac:dyDescent="0.2">
      <c r="B38" s="30"/>
      <c r="C38" s="4"/>
      <c r="D38" s="4"/>
      <c r="E38" s="4"/>
      <c r="F38" s="16"/>
    </row>
    <row r="39" spans="1:6" x14ac:dyDescent="0.2">
      <c r="A39" t="s">
        <v>22</v>
      </c>
      <c r="B39" s="11"/>
      <c r="C39" s="10" t="s">
        <v>44</v>
      </c>
      <c r="D39" s="10">
        <v>0</v>
      </c>
      <c r="E39" s="10">
        <v>4</v>
      </c>
      <c r="F39" s="14">
        <f>D39*E39</f>
        <v>0</v>
      </c>
    </row>
    <row r="40" spans="1:6" x14ac:dyDescent="0.2">
      <c r="B40" s="30" t="s">
        <v>8</v>
      </c>
      <c r="C40" s="4" t="s">
        <v>44</v>
      </c>
      <c r="D40" s="4">
        <f>SUM(D36:D39)</f>
        <v>0</v>
      </c>
      <c r="E40" s="4"/>
      <c r="F40" s="16">
        <f>SUM(F36:F39)</f>
        <v>0</v>
      </c>
    </row>
    <row r="41" spans="1:6" x14ac:dyDescent="0.2">
      <c r="A41" s="6"/>
      <c r="B41" s="6"/>
      <c r="C41" s="7"/>
      <c r="D41" s="7"/>
      <c r="E41" s="7"/>
      <c r="F41" s="17"/>
    </row>
    <row r="42" spans="1:6" ht="19.5" customHeight="1" x14ac:dyDescent="0.2">
      <c r="A42" s="2" t="s">
        <v>13</v>
      </c>
      <c r="C42" s="2"/>
      <c r="D42" s="4">
        <f>SUM(D10+D14+D19+D23+D27+D31+D37)</f>
        <v>177.5</v>
      </c>
      <c r="E42" s="2"/>
      <c r="F42" s="16">
        <f>SUM(F10+F14+F19+F23+F27+F31)</f>
        <v>16301.5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124</v>
      </c>
      <c r="B3" s="110"/>
      <c r="C3" s="110"/>
      <c r="D3" s="110"/>
      <c r="E3" s="110"/>
      <c r="F3" s="11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5.25</v>
      </c>
      <c r="E13" s="10">
        <v>122</v>
      </c>
      <c r="F13" s="14">
        <f t="shared" si="0"/>
        <v>640.5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5.25</v>
      </c>
      <c r="E16" s="12"/>
      <c r="F16" s="15">
        <f>SUM(F12:F15)</f>
        <v>640.5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5.25</v>
      </c>
      <c r="E23" s="2"/>
      <c r="F23" s="72">
        <f>F10+F16+F20</f>
        <v>640.5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67" sqref="D6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124</v>
      </c>
      <c r="B3" s="110"/>
      <c r="C3" s="110"/>
      <c r="D3" s="110"/>
      <c r="E3" s="110"/>
      <c r="F3" s="11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2</v>
      </c>
      <c r="E15" s="10">
        <v>122</v>
      </c>
      <c r="F15" s="14">
        <f t="shared" si="0"/>
        <v>244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2.25</v>
      </c>
      <c r="E17" s="10">
        <v>122</v>
      </c>
      <c r="F17" s="14">
        <f t="shared" si="0"/>
        <v>274.5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53.75</v>
      </c>
      <c r="E19" s="10">
        <v>122</v>
      </c>
      <c r="F19" s="14">
        <f t="shared" si="0"/>
        <v>6557.5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58</v>
      </c>
      <c r="E21" s="12"/>
      <c r="F21" s="15">
        <f>SUM(F12:F20)</f>
        <v>7076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5</v>
      </c>
      <c r="E25" s="10">
        <v>95</v>
      </c>
      <c r="F25" s="14">
        <f t="shared" si="1"/>
        <v>475</v>
      </c>
    </row>
    <row r="26" spans="1:6" x14ac:dyDescent="0.2">
      <c r="A26" t="s">
        <v>18</v>
      </c>
      <c r="B26" s="11"/>
      <c r="C26" s="10" t="s">
        <v>9</v>
      </c>
      <c r="D26" s="10">
        <v>1</v>
      </c>
      <c r="E26" s="10">
        <v>95</v>
      </c>
      <c r="F26" s="14">
        <f t="shared" si="1"/>
        <v>95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</v>
      </c>
      <c r="E29" s="12"/>
      <c r="F29" s="15">
        <f>SUM(F23:F28)</f>
        <v>570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21.5</v>
      </c>
      <c r="E31" s="10">
        <v>86</v>
      </c>
      <c r="F31" s="14">
        <f t="shared" ref="F31:F45" si="2">D31*E31</f>
        <v>1849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21.5</v>
      </c>
      <c r="E46" s="12"/>
      <c r="F46" s="15">
        <f>SUM(F31:F45)</f>
        <v>1849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0</v>
      </c>
      <c r="E48" s="10">
        <v>62</v>
      </c>
      <c r="F48" s="14">
        <f>D48*E48</f>
        <v>0</v>
      </c>
    </row>
    <row r="49" spans="1:6" x14ac:dyDescent="0.2">
      <c r="B49" s="20" t="s">
        <v>8</v>
      </c>
      <c r="C49" s="12" t="s">
        <v>11</v>
      </c>
      <c r="D49" s="12">
        <f>SUM(D48:D48)</f>
        <v>0</v>
      </c>
      <c r="E49" s="12"/>
      <c r="F49" s="15">
        <f>SUM(F48:F48)</f>
        <v>0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5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5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5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5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85.5</v>
      </c>
      <c r="E71" s="2"/>
      <c r="F71" s="16">
        <f>SUM(F10+F21+F29+F46+F49+F57++F63+F69)</f>
        <v>9495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6"/>
  <sheetViews>
    <sheetView workbookViewId="0">
      <selection activeCell="H41" sqref="H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124</v>
      </c>
      <c r="B3" s="110"/>
      <c r="C3" s="110"/>
      <c r="D3" s="110"/>
      <c r="E3" s="110"/>
      <c r="F3" s="110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8</v>
      </c>
      <c r="E14" s="10">
        <v>122</v>
      </c>
      <c r="F14" s="14">
        <f t="shared" si="0"/>
        <v>976</v>
      </c>
    </row>
    <row r="15" spans="1:6" x14ac:dyDescent="0.2">
      <c r="A15" t="s">
        <v>24</v>
      </c>
      <c r="B15" s="11"/>
      <c r="C15" s="10" t="s">
        <v>7</v>
      </c>
      <c r="D15" s="10">
        <v>5.5</v>
      </c>
      <c r="E15" s="10">
        <v>122</v>
      </c>
      <c r="F15" s="14">
        <f t="shared" si="0"/>
        <v>671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28.5</v>
      </c>
      <c r="E18" s="10">
        <v>122</v>
      </c>
      <c r="F18" s="14">
        <f t="shared" si="0"/>
        <v>3477</v>
      </c>
    </row>
    <row r="19" spans="1:6" x14ac:dyDescent="0.2">
      <c r="B19" s="20" t="s">
        <v>8</v>
      </c>
      <c r="C19" s="12" t="s">
        <v>7</v>
      </c>
      <c r="D19" s="12">
        <f>SUM(D12:D18)</f>
        <v>42</v>
      </c>
      <c r="E19" s="12"/>
      <c r="F19" s="15">
        <f>SUM(F12:F18)</f>
        <v>5124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73.75</v>
      </c>
      <c r="E22" s="10">
        <v>95</v>
      </c>
      <c r="F22" s="14">
        <f t="shared" si="1"/>
        <v>7006.25</v>
      </c>
    </row>
    <row r="23" spans="1:6" x14ac:dyDescent="0.2">
      <c r="A23" t="s">
        <v>18</v>
      </c>
      <c r="B23" s="11"/>
      <c r="C23" s="10" t="s">
        <v>9</v>
      </c>
      <c r="D23" s="10">
        <v>83</v>
      </c>
      <c r="E23" s="10">
        <v>95</v>
      </c>
      <c r="F23" s="14">
        <f t="shared" si="1"/>
        <v>7885</v>
      </c>
    </row>
    <row r="24" spans="1:6" x14ac:dyDescent="0.2">
      <c r="B24" s="20" t="s">
        <v>8</v>
      </c>
      <c r="C24" s="12" t="s">
        <v>9</v>
      </c>
      <c r="D24" s="12">
        <f>SUM(D21:D23)</f>
        <v>156.75</v>
      </c>
      <c r="E24" s="12"/>
      <c r="F24" s="15">
        <f>SUM(F21:F23)</f>
        <v>14891.25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8</v>
      </c>
      <c r="E27" s="10">
        <v>86</v>
      </c>
      <c r="F27" s="14">
        <f t="shared" ref="F27" si="3">D27*E27</f>
        <v>688</v>
      </c>
    </row>
    <row r="28" spans="1:6" x14ac:dyDescent="0.2">
      <c r="A28" t="s">
        <v>57</v>
      </c>
      <c r="B28" s="11"/>
      <c r="C28" s="10" t="s">
        <v>10</v>
      </c>
      <c r="D28" s="10">
        <v>27.5</v>
      </c>
      <c r="E28" s="10">
        <v>86</v>
      </c>
      <c r="F28" s="14">
        <f t="shared" si="2"/>
        <v>2365</v>
      </c>
    </row>
    <row r="29" spans="1:6" x14ac:dyDescent="0.2">
      <c r="A29" t="s">
        <v>125</v>
      </c>
      <c r="B29" s="11"/>
      <c r="C29" s="10" t="s">
        <v>10</v>
      </c>
      <c r="D29" s="10">
        <v>93</v>
      </c>
      <c r="E29" s="10">
        <v>86</v>
      </c>
      <c r="F29" s="14">
        <f t="shared" ref="F29" si="4">D29*E29</f>
        <v>7998</v>
      </c>
    </row>
    <row r="30" spans="1:6" x14ac:dyDescent="0.2">
      <c r="A30" t="s">
        <v>114</v>
      </c>
      <c r="B30" s="11"/>
      <c r="C30" s="10" t="s">
        <v>10</v>
      </c>
      <c r="D30" s="10">
        <v>18</v>
      </c>
      <c r="E30" s="10">
        <v>86</v>
      </c>
      <c r="F30" s="14">
        <f t="shared" si="2"/>
        <v>1548</v>
      </c>
    </row>
    <row r="31" spans="1:6" x14ac:dyDescent="0.2">
      <c r="B31" s="20" t="s">
        <v>8</v>
      </c>
      <c r="C31" s="12" t="s">
        <v>10</v>
      </c>
      <c r="D31" s="12">
        <f>SUM(D26:D30)</f>
        <v>146.5</v>
      </c>
      <c r="E31" s="12"/>
      <c r="F31" s="15">
        <f>SUM(F26:F30)</f>
        <v>12599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5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5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9.25</v>
      </c>
      <c r="E37" s="10">
        <v>50</v>
      </c>
      <c r="F37" s="14">
        <f t="shared" ref="F37:F38" si="6">D37*E37</f>
        <v>462.5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6"/>
        <v>0</v>
      </c>
    </row>
    <row r="39" spans="1:6" x14ac:dyDescent="0.2">
      <c r="B39" s="20" t="s">
        <v>8</v>
      </c>
      <c r="C39" s="12" t="s">
        <v>12</v>
      </c>
      <c r="D39" s="12">
        <f>SUM(D37:D38)</f>
        <v>9.25</v>
      </c>
      <c r="E39" s="12"/>
      <c r="F39" s="15">
        <f>SUM(F37:F38)</f>
        <v>462.5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2" si="7">D41*E41</f>
        <v>0</v>
      </c>
    </row>
    <row r="42" spans="1:6" x14ac:dyDescent="0.2">
      <c r="A42" t="s">
        <v>127</v>
      </c>
      <c r="B42" s="11"/>
      <c r="C42" s="10" t="s">
        <v>44</v>
      </c>
      <c r="D42" s="10">
        <v>25</v>
      </c>
      <c r="E42" s="10">
        <v>4</v>
      </c>
      <c r="F42" s="14">
        <f t="shared" si="7"/>
        <v>100</v>
      </c>
    </row>
    <row r="43" spans="1:6" x14ac:dyDescent="0.2">
      <c r="A43" t="s">
        <v>112</v>
      </c>
      <c r="B43" s="11"/>
      <c r="C43" s="10" t="s">
        <v>44</v>
      </c>
      <c r="D43" s="10">
        <v>37.5</v>
      </c>
      <c r="E43" s="10">
        <v>4</v>
      </c>
      <c r="F43" s="14">
        <f t="shared" ref="F43" si="8">D43*E43</f>
        <v>150</v>
      </c>
    </row>
    <row r="44" spans="1:6" x14ac:dyDescent="0.2">
      <c r="B44" s="95" t="s">
        <v>8</v>
      </c>
      <c r="C44" s="10" t="s">
        <v>44</v>
      </c>
      <c r="D44" s="4">
        <f>SUM(D41:D43)</f>
        <v>62.5</v>
      </c>
      <c r="E44" s="4"/>
      <c r="F44" s="16">
        <f>SUM(F41:F43)</f>
        <v>250</v>
      </c>
    </row>
    <row r="45" spans="1:6" x14ac:dyDescent="0.2">
      <c r="A45" s="6"/>
      <c r="B45" s="6"/>
      <c r="C45" s="7"/>
      <c r="D45" s="7"/>
      <c r="E45" s="7"/>
      <c r="F45" s="17"/>
    </row>
    <row r="46" spans="1:6" ht="19.5" customHeight="1" x14ac:dyDescent="0.2">
      <c r="A46" s="2" t="s">
        <v>13</v>
      </c>
      <c r="C46" s="2"/>
      <c r="D46" s="4">
        <f>D10+D19+D31+D24+D35+D39+D44</f>
        <v>417</v>
      </c>
      <c r="E46" s="2"/>
      <c r="F46" s="72">
        <f>F10+F19+F31+F24+F35+F39+F44</f>
        <v>33326.75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6" sqref="D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128</v>
      </c>
      <c r="B3" s="110"/>
      <c r="C3" s="110"/>
      <c r="D3" s="110"/>
      <c r="E3" s="110"/>
      <c r="F3" s="11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16.75</v>
      </c>
      <c r="E13" s="10">
        <v>122</v>
      </c>
      <c r="F13" s="14">
        <f t="shared" si="0"/>
        <v>2043.5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16.75</v>
      </c>
      <c r="E16" s="12"/>
      <c r="F16" s="15">
        <f>SUM(F12:F15)</f>
        <v>2043.5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16.75</v>
      </c>
      <c r="E23" s="2"/>
      <c r="F23" s="72">
        <f>F10+F16+F20</f>
        <v>2043.5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128</v>
      </c>
      <c r="B3" s="110"/>
      <c r="C3" s="110"/>
      <c r="D3" s="110"/>
      <c r="E3" s="110"/>
      <c r="F3" s="11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3.25</v>
      </c>
      <c r="E14" s="10">
        <v>122</v>
      </c>
      <c r="F14" s="14">
        <f t="shared" si="0"/>
        <v>396.5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53.75</v>
      </c>
      <c r="E18" s="10">
        <v>122</v>
      </c>
      <c r="F18" s="14">
        <f t="shared" si="0"/>
        <v>6557.5</v>
      </c>
    </row>
    <row r="19" spans="1:6" x14ac:dyDescent="0.2">
      <c r="B19" s="20" t="s">
        <v>8</v>
      </c>
      <c r="C19" s="12" t="s">
        <v>7</v>
      </c>
      <c r="D19" s="12">
        <f>SUM(D12:D18)</f>
        <v>57</v>
      </c>
      <c r="E19" s="12"/>
      <c r="F19" s="15">
        <f>SUM(F12:F18)</f>
        <v>6954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40.5</v>
      </c>
      <c r="E22" s="10">
        <v>95</v>
      </c>
      <c r="F22" s="14">
        <f t="shared" si="1"/>
        <v>3847.5</v>
      </c>
    </row>
    <row r="23" spans="1:6" x14ac:dyDescent="0.2">
      <c r="A23" t="s">
        <v>18</v>
      </c>
      <c r="B23" s="11"/>
      <c r="C23" s="10" t="s">
        <v>9</v>
      </c>
      <c r="D23" s="10">
        <v>51</v>
      </c>
      <c r="E23" s="10">
        <v>95</v>
      </c>
      <c r="F23" s="14">
        <f t="shared" si="1"/>
        <v>4845</v>
      </c>
    </row>
    <row r="24" spans="1:6" x14ac:dyDescent="0.2">
      <c r="B24" s="20" t="s">
        <v>8</v>
      </c>
      <c r="C24" s="12" t="s">
        <v>9</v>
      </c>
      <c r="D24" s="12">
        <f>SUM(D21:D23)</f>
        <v>91.5</v>
      </c>
      <c r="E24" s="12"/>
      <c r="F24" s="15">
        <f>SUM(F21:F23)</f>
        <v>8692.5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40</v>
      </c>
      <c r="E28" s="10">
        <v>86</v>
      </c>
      <c r="F28" s="14">
        <f t="shared" si="2"/>
        <v>3440</v>
      </c>
    </row>
    <row r="29" spans="1:6" x14ac:dyDescent="0.2">
      <c r="A29" t="s">
        <v>125</v>
      </c>
      <c r="B29" s="11"/>
      <c r="C29" s="10" t="s">
        <v>10</v>
      </c>
      <c r="D29" s="10">
        <v>116</v>
      </c>
      <c r="E29" s="10">
        <v>86</v>
      </c>
      <c r="F29" s="14">
        <f t="shared" si="2"/>
        <v>9976</v>
      </c>
    </row>
    <row r="30" spans="1:6" x14ac:dyDescent="0.2">
      <c r="A30" t="s">
        <v>114</v>
      </c>
      <c r="B30" s="11"/>
      <c r="C30" s="10" t="s">
        <v>10</v>
      </c>
      <c r="D30" s="10">
        <v>81.5</v>
      </c>
      <c r="E30" s="10">
        <v>86</v>
      </c>
      <c r="F30" s="14">
        <f t="shared" si="2"/>
        <v>7009</v>
      </c>
    </row>
    <row r="31" spans="1:6" x14ac:dyDescent="0.2">
      <c r="B31" s="20" t="s">
        <v>8</v>
      </c>
      <c r="C31" s="12" t="s">
        <v>10</v>
      </c>
      <c r="D31" s="12">
        <f>SUM(D26:D30)</f>
        <v>237.5</v>
      </c>
      <c r="E31" s="12"/>
      <c r="F31" s="15">
        <f>SUM(F26:F30)</f>
        <v>20425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0</v>
      </c>
      <c r="E37" s="10">
        <v>50</v>
      </c>
      <c r="F37" s="14">
        <f t="shared" ref="F37:F38" si="4">D37*E37</f>
        <v>0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0</v>
      </c>
      <c r="E39" s="12"/>
      <c r="F39" s="15">
        <f>SUM(F37:F38)</f>
        <v>0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51</v>
      </c>
      <c r="E42" s="10">
        <v>4</v>
      </c>
      <c r="F42" s="14">
        <f t="shared" ref="F42" si="6">D42*E42</f>
        <v>204</v>
      </c>
    </row>
    <row r="43" spans="1:6" x14ac:dyDescent="0.2">
      <c r="A43" t="s">
        <v>127</v>
      </c>
      <c r="B43" s="11"/>
      <c r="C43" s="10" t="s">
        <v>44</v>
      </c>
      <c r="D43" s="10">
        <v>106</v>
      </c>
      <c r="E43" s="10">
        <v>4</v>
      </c>
      <c r="F43" s="14">
        <f t="shared" si="5"/>
        <v>424</v>
      </c>
    </row>
    <row r="44" spans="1:6" x14ac:dyDescent="0.2">
      <c r="A44" t="s">
        <v>112</v>
      </c>
      <c r="B44" s="11"/>
      <c r="C44" s="10" t="s">
        <v>44</v>
      </c>
      <c r="D44" s="10">
        <v>51.5</v>
      </c>
      <c r="E44" s="10">
        <v>4</v>
      </c>
      <c r="F44" s="14">
        <f t="shared" si="5"/>
        <v>206</v>
      </c>
    </row>
    <row r="45" spans="1:6" x14ac:dyDescent="0.2">
      <c r="B45" s="97" t="s">
        <v>8</v>
      </c>
      <c r="C45" s="10" t="s">
        <v>44</v>
      </c>
      <c r="D45" s="4">
        <f>SUM(D41:D44)</f>
        <v>208.5</v>
      </c>
      <c r="E45" s="4"/>
      <c r="F45" s="16">
        <f>SUM(F41:F44)</f>
        <v>834</v>
      </c>
    </row>
    <row r="46" spans="1:6" x14ac:dyDescent="0.2">
      <c r="B46" s="97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62.5</v>
      </c>
      <c r="E47" s="10">
        <v>6</v>
      </c>
      <c r="F47" s="14">
        <f t="shared" ref="F47" si="7">D47*E47</f>
        <v>375</v>
      </c>
    </row>
    <row r="48" spans="1:6" x14ac:dyDescent="0.2">
      <c r="B48" s="97" t="s">
        <v>8</v>
      </c>
      <c r="C48" s="10" t="s">
        <v>42</v>
      </c>
      <c r="D48" s="4">
        <f>SUM(D47)</f>
        <v>62.5</v>
      </c>
      <c r="E48" s="4"/>
      <c r="F48" s="16">
        <f>SUM(F47)</f>
        <v>375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657</v>
      </c>
      <c r="E50" s="2"/>
      <c r="F50" s="72">
        <f>F10+F19+F31+F24+F35+F39+F45+F48</f>
        <v>37280.5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opLeftCell="A34" workbookViewId="0">
      <selection activeCell="D50" sqref="D5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128</v>
      </c>
      <c r="B3" s="110"/>
      <c r="C3" s="110"/>
      <c r="D3" s="110"/>
      <c r="E3" s="110"/>
      <c r="F3" s="11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1.5</v>
      </c>
      <c r="E13" s="10">
        <v>122</v>
      </c>
      <c r="F13" s="14">
        <f t="shared" ref="F13:F20" si="0">D13*E13</f>
        <v>183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44</v>
      </c>
      <c r="E19" s="10">
        <v>122</v>
      </c>
      <c r="F19" s="14">
        <f t="shared" si="0"/>
        <v>5368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45.5</v>
      </c>
      <c r="E21" s="12"/>
      <c r="F21" s="15">
        <f>SUM(F12:F20)</f>
        <v>5551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16.75</v>
      </c>
      <c r="E25" s="10">
        <v>95</v>
      </c>
      <c r="F25" s="14">
        <f t="shared" si="1"/>
        <v>1591.25</v>
      </c>
    </row>
    <row r="26" spans="1:6" x14ac:dyDescent="0.2">
      <c r="A26" t="s">
        <v>18</v>
      </c>
      <c r="B26" s="11"/>
      <c r="C26" s="10" t="s">
        <v>9</v>
      </c>
      <c r="D26" s="10">
        <v>17.25</v>
      </c>
      <c r="E26" s="10">
        <v>95</v>
      </c>
      <c r="F26" s="14">
        <f t="shared" si="1"/>
        <v>1638.75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34</v>
      </c>
      <c r="E29" s="12"/>
      <c r="F29" s="15">
        <f>SUM(F23:F28)</f>
        <v>3230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73.5</v>
      </c>
      <c r="E31" s="10">
        <v>86</v>
      </c>
      <c r="F31" s="14">
        <f t="shared" ref="F31:F45" si="2">D31*E31</f>
        <v>6321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73.5</v>
      </c>
      <c r="E46" s="12"/>
      <c r="F46" s="15">
        <f>SUM(F31:F45)</f>
        <v>6321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4.25</v>
      </c>
      <c r="E48" s="10">
        <v>62</v>
      </c>
      <c r="F48" s="14">
        <f>D48*E48</f>
        <v>263.5</v>
      </c>
    </row>
    <row r="49" spans="1:6" x14ac:dyDescent="0.2">
      <c r="B49" s="20" t="s">
        <v>8</v>
      </c>
      <c r="C49" s="12" t="s">
        <v>11</v>
      </c>
      <c r="D49" s="12">
        <f>SUM(D48:D48)</f>
        <v>4.25</v>
      </c>
      <c r="E49" s="12"/>
      <c r="F49" s="15">
        <f>SUM(F48:F48)</f>
        <v>263.5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 t="shared" ref="F51:F56" si="3">D51*E51</f>
        <v>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7" t="s">
        <v>8</v>
      </c>
      <c r="C57" s="4" t="s">
        <v>12</v>
      </c>
      <c r="D57" s="4">
        <f>SUM(D51:D56)</f>
        <v>0</v>
      </c>
      <c r="E57" s="4"/>
      <c r="F57" s="16">
        <f>SUM(F51:F56)</f>
        <v>0</v>
      </c>
    </row>
    <row r="58" spans="1:6" x14ac:dyDescent="0.2">
      <c r="B58" s="97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7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7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157.25</v>
      </c>
      <c r="E71" s="2"/>
      <c r="F71" s="16">
        <f>SUM(F10+F21+F29+F46+F49+F57++F63+F69)</f>
        <v>15365.5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topLeftCell="B7" workbookViewId="0">
      <selection activeCell="H29" sqref="H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128</v>
      </c>
      <c r="B3" s="110"/>
      <c r="C3" s="110"/>
      <c r="D3" s="110"/>
      <c r="E3" s="110"/>
      <c r="F3" s="110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09" t="s">
        <v>123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</v>
      </c>
      <c r="E22" s="10">
        <v>95</v>
      </c>
      <c r="F22" s="14">
        <f t="shared" si="1"/>
        <v>95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1</v>
      </c>
      <c r="E24" s="12"/>
      <c r="F24" s="15">
        <f>SUM(F21:F23)</f>
        <v>95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2</v>
      </c>
      <c r="E26" s="10">
        <v>86</v>
      </c>
      <c r="F26" s="14">
        <f t="shared" ref="F26:F29" si="2">D26*E26</f>
        <v>172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2</v>
      </c>
      <c r="E30" s="12"/>
      <c r="F30" s="15">
        <f>SUM(F26:F29)</f>
        <v>172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7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3</v>
      </c>
      <c r="E43" s="2"/>
      <c r="F43" s="72">
        <f>F10+F19+F30+F24+F34+F38+F41</f>
        <v>267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130</v>
      </c>
      <c r="B3" s="110"/>
      <c r="C3" s="110"/>
      <c r="D3" s="110"/>
      <c r="E3" s="110"/>
      <c r="F3" s="11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21.75</v>
      </c>
      <c r="E13" s="10">
        <v>122</v>
      </c>
      <c r="F13" s="14">
        <f t="shared" si="0"/>
        <v>2653.5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21.75</v>
      </c>
      <c r="E16" s="12"/>
      <c r="F16" s="15">
        <f>SUM(F12:F15)</f>
        <v>2653.5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21.75</v>
      </c>
      <c r="E23" s="2"/>
      <c r="F23" s="72">
        <f>F10+F16+F20</f>
        <v>2653.5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0"/>
  <sheetViews>
    <sheetView workbookViewId="0">
      <selection activeCell="D48" sqref="D4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130</v>
      </c>
      <c r="B3" s="110"/>
      <c r="C3" s="110"/>
      <c r="D3" s="110"/>
      <c r="E3" s="110"/>
      <c r="F3" s="11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14.75</v>
      </c>
      <c r="E14" s="10">
        <v>122</v>
      </c>
      <c r="F14" s="14">
        <f t="shared" si="0"/>
        <v>1799.5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43</v>
      </c>
      <c r="E18" s="10">
        <v>122</v>
      </c>
      <c r="F18" s="14">
        <f t="shared" si="0"/>
        <v>5246</v>
      </c>
    </row>
    <row r="19" spans="1:6" x14ac:dyDescent="0.2">
      <c r="B19" s="20" t="s">
        <v>8</v>
      </c>
      <c r="C19" s="12" t="s">
        <v>7</v>
      </c>
      <c r="D19" s="12">
        <f>SUM(D12:D18)</f>
        <v>57.75</v>
      </c>
      <c r="E19" s="12"/>
      <c r="F19" s="15">
        <f>SUM(F12:F18)</f>
        <v>7045.5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3.5</v>
      </c>
      <c r="E21" s="10">
        <v>95</v>
      </c>
      <c r="F21" s="14">
        <f t="shared" ref="F21:F23" si="1">D21*E21</f>
        <v>332.5</v>
      </c>
    </row>
    <row r="22" spans="1:6" x14ac:dyDescent="0.2">
      <c r="A22" t="s">
        <v>38</v>
      </c>
      <c r="B22" s="11"/>
      <c r="C22" s="10" t="s">
        <v>9</v>
      </c>
      <c r="D22" s="10">
        <v>21.75</v>
      </c>
      <c r="E22" s="10">
        <v>95</v>
      </c>
      <c r="F22" s="14">
        <f t="shared" si="1"/>
        <v>2066.25</v>
      </c>
    </row>
    <row r="23" spans="1:6" x14ac:dyDescent="0.2">
      <c r="A23" t="s">
        <v>18</v>
      </c>
      <c r="B23" s="11"/>
      <c r="C23" s="10" t="s">
        <v>9</v>
      </c>
      <c r="D23" s="10">
        <v>26</v>
      </c>
      <c r="E23" s="10">
        <v>95</v>
      </c>
      <c r="F23" s="14">
        <f t="shared" si="1"/>
        <v>2470</v>
      </c>
    </row>
    <row r="24" spans="1:6" x14ac:dyDescent="0.2">
      <c r="B24" s="20" t="s">
        <v>8</v>
      </c>
      <c r="C24" s="12" t="s">
        <v>9</v>
      </c>
      <c r="D24" s="12">
        <f>SUM(D21:D23)</f>
        <v>51.25</v>
      </c>
      <c r="E24" s="12"/>
      <c r="F24" s="15">
        <f>SUM(F21:F23)</f>
        <v>4868.75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0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27.75</v>
      </c>
      <c r="E28" s="10">
        <v>86</v>
      </c>
      <c r="F28" s="14">
        <f t="shared" si="2"/>
        <v>2386.5</v>
      </c>
    </row>
    <row r="29" spans="1:6" x14ac:dyDescent="0.2">
      <c r="A29" t="s">
        <v>125</v>
      </c>
      <c r="B29" s="11"/>
      <c r="C29" s="10" t="s">
        <v>10</v>
      </c>
      <c r="D29" s="10">
        <v>94.75</v>
      </c>
      <c r="E29" s="10">
        <v>86</v>
      </c>
      <c r="F29" s="14">
        <f t="shared" si="2"/>
        <v>8148.5</v>
      </c>
    </row>
    <row r="30" spans="1:6" x14ac:dyDescent="0.2">
      <c r="A30" t="s">
        <v>114</v>
      </c>
      <c r="B30" s="11"/>
      <c r="C30" s="10" t="s">
        <v>10</v>
      </c>
      <c r="D30" s="10">
        <v>0</v>
      </c>
      <c r="E30" s="10">
        <v>86</v>
      </c>
      <c r="F30" s="14">
        <f t="shared" si="2"/>
        <v>0</v>
      </c>
    </row>
    <row r="31" spans="1:6" x14ac:dyDescent="0.2">
      <c r="B31" s="20" t="s">
        <v>8</v>
      </c>
      <c r="C31" s="12" t="s">
        <v>10</v>
      </c>
      <c r="D31" s="12">
        <f>SUM(D26:D30)</f>
        <v>122.5</v>
      </c>
      <c r="E31" s="12"/>
      <c r="F31" s="15">
        <f>SUM(F26:F30)</f>
        <v>10535</v>
      </c>
    </row>
    <row r="32" spans="1:6" x14ac:dyDescent="0.2">
      <c r="B32" s="11"/>
      <c r="C32" s="10"/>
      <c r="D32" s="10"/>
      <c r="E32" s="10"/>
      <c r="F32" s="14"/>
    </row>
    <row r="33" spans="1:6" x14ac:dyDescent="0.2">
      <c r="A33" t="s">
        <v>107</v>
      </c>
      <c r="B33" s="11"/>
      <c r="C33" s="10" t="s">
        <v>11</v>
      </c>
      <c r="D33" s="10">
        <v>0</v>
      </c>
      <c r="E33" s="10">
        <v>62</v>
      </c>
      <c r="F33" s="14">
        <f t="shared" ref="F33:F34" si="3">D33*E33</f>
        <v>0</v>
      </c>
    </row>
    <row r="34" spans="1:6" x14ac:dyDescent="0.2">
      <c r="A34" t="s">
        <v>104</v>
      </c>
      <c r="B34" s="11"/>
      <c r="C34" s="10" t="s">
        <v>11</v>
      </c>
      <c r="D34" s="10">
        <v>0</v>
      </c>
      <c r="E34" s="10">
        <v>62</v>
      </c>
      <c r="F34" s="14">
        <f t="shared" si="3"/>
        <v>0</v>
      </c>
    </row>
    <row r="35" spans="1:6" x14ac:dyDescent="0.2">
      <c r="B35" s="20" t="s">
        <v>8</v>
      </c>
      <c r="C35" s="12" t="s">
        <v>11</v>
      </c>
      <c r="D35" s="12">
        <f>SUM(D33:D34)</f>
        <v>0</v>
      </c>
      <c r="E35" s="12"/>
      <c r="F35" s="15">
        <f>SUM(F33:F34)</f>
        <v>0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34</v>
      </c>
      <c r="B37" s="11"/>
      <c r="C37" s="10" t="s">
        <v>12</v>
      </c>
      <c r="D37" s="10">
        <v>13.5</v>
      </c>
      <c r="E37" s="10">
        <v>50</v>
      </c>
      <c r="F37" s="14">
        <f t="shared" ref="F37:F38" si="4">D37*E37</f>
        <v>675</v>
      </c>
    </row>
    <row r="38" spans="1:6" x14ac:dyDescent="0.2">
      <c r="A38" t="s">
        <v>104</v>
      </c>
      <c r="B38" s="11"/>
      <c r="C38" s="10" t="s">
        <v>12</v>
      </c>
      <c r="D38" s="10">
        <v>0</v>
      </c>
      <c r="E38" s="10">
        <v>50</v>
      </c>
      <c r="F38" s="14">
        <f t="shared" si="4"/>
        <v>0</v>
      </c>
    </row>
    <row r="39" spans="1:6" x14ac:dyDescent="0.2">
      <c r="B39" s="20" t="s">
        <v>8</v>
      </c>
      <c r="C39" s="12" t="s">
        <v>12</v>
      </c>
      <c r="D39" s="12">
        <f>SUM(D37:D38)</f>
        <v>13.5</v>
      </c>
      <c r="E39" s="12"/>
      <c r="F39" s="15">
        <f>SUM(F37:F38)</f>
        <v>675</v>
      </c>
    </row>
    <row r="40" spans="1:6" x14ac:dyDescent="0.2">
      <c r="B40" s="11"/>
      <c r="C40" s="10"/>
      <c r="D40" s="10"/>
      <c r="E40" s="10"/>
      <c r="F40" s="14"/>
    </row>
    <row r="41" spans="1:6" x14ac:dyDescent="0.2">
      <c r="A41" t="s">
        <v>116</v>
      </c>
      <c r="B41" s="11"/>
      <c r="C41" s="10" t="s">
        <v>44</v>
      </c>
      <c r="D41" s="10">
        <v>0</v>
      </c>
      <c r="E41" s="10">
        <v>4</v>
      </c>
      <c r="F41" s="14">
        <f t="shared" ref="F41:F44" si="5">D41*E41</f>
        <v>0</v>
      </c>
    </row>
    <row r="42" spans="1:6" x14ac:dyDescent="0.2">
      <c r="A42" t="s">
        <v>129</v>
      </c>
      <c r="B42" s="11"/>
      <c r="C42" s="10" t="s">
        <v>44</v>
      </c>
      <c r="D42" s="10">
        <v>67.5</v>
      </c>
      <c r="E42" s="10">
        <v>4</v>
      </c>
      <c r="F42" s="14">
        <f t="shared" si="5"/>
        <v>270</v>
      </c>
    </row>
    <row r="43" spans="1:6" x14ac:dyDescent="0.2">
      <c r="A43" t="s">
        <v>127</v>
      </c>
      <c r="B43" s="11"/>
      <c r="C43" s="10" t="s">
        <v>44</v>
      </c>
      <c r="D43" s="10">
        <v>75.75</v>
      </c>
      <c r="E43" s="10">
        <v>4</v>
      </c>
      <c r="F43" s="14">
        <f t="shared" si="5"/>
        <v>303</v>
      </c>
    </row>
    <row r="44" spans="1:6" x14ac:dyDescent="0.2">
      <c r="A44" t="s">
        <v>112</v>
      </c>
      <c r="B44" s="11"/>
      <c r="C44" s="10" t="s">
        <v>44</v>
      </c>
      <c r="D44" s="10">
        <v>0</v>
      </c>
      <c r="E44" s="10">
        <v>4</v>
      </c>
      <c r="F44" s="14">
        <f t="shared" si="5"/>
        <v>0</v>
      </c>
    </row>
    <row r="45" spans="1:6" x14ac:dyDescent="0.2">
      <c r="B45" s="99" t="s">
        <v>8</v>
      </c>
      <c r="C45" s="10" t="s">
        <v>44</v>
      </c>
      <c r="D45" s="4">
        <f>SUM(D41:D44)</f>
        <v>143.25</v>
      </c>
      <c r="E45" s="4"/>
      <c r="F45" s="16">
        <f>SUM(F41:F44)</f>
        <v>573</v>
      </c>
    </row>
    <row r="46" spans="1:6" x14ac:dyDescent="0.2">
      <c r="B46" s="99"/>
      <c r="C46" s="10"/>
      <c r="D46" s="4"/>
      <c r="E46" s="4"/>
      <c r="F46" s="16"/>
    </row>
    <row r="47" spans="1:6" x14ac:dyDescent="0.2">
      <c r="A47" t="s">
        <v>68</v>
      </c>
      <c r="B47" s="11"/>
      <c r="C47" s="10" t="s">
        <v>42</v>
      </c>
      <c r="D47" s="10">
        <v>30.75</v>
      </c>
      <c r="E47" s="10">
        <v>6</v>
      </c>
      <c r="F47" s="14">
        <f t="shared" ref="F47" si="6">D47*E47</f>
        <v>184.5</v>
      </c>
    </row>
    <row r="48" spans="1:6" x14ac:dyDescent="0.2">
      <c r="B48" s="99" t="s">
        <v>8</v>
      </c>
      <c r="C48" s="10" t="s">
        <v>42</v>
      </c>
      <c r="D48" s="4">
        <f>SUM(D47)</f>
        <v>30.75</v>
      </c>
      <c r="E48" s="4"/>
      <c r="F48" s="16">
        <f>SUM(F47)</f>
        <v>184.5</v>
      </c>
    </row>
    <row r="49" spans="1:6" x14ac:dyDescent="0.2">
      <c r="A49" s="6"/>
      <c r="B49" s="6"/>
      <c r="C49" s="7"/>
      <c r="D49" s="7"/>
      <c r="E49" s="7"/>
      <c r="F49" s="17"/>
    </row>
    <row r="50" spans="1:6" ht="19.5" customHeight="1" x14ac:dyDescent="0.2">
      <c r="A50" s="2" t="s">
        <v>13</v>
      </c>
      <c r="C50" s="2"/>
      <c r="D50" s="4">
        <f>D10+D19+D31+D24+D35+D39+D45+D48</f>
        <v>419</v>
      </c>
      <c r="E50" s="2"/>
      <c r="F50" s="72">
        <f>F10+F19+F31+F24+F35+F39+F45+F48</f>
        <v>23881.75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130</v>
      </c>
      <c r="B3" s="110"/>
      <c r="C3" s="110"/>
      <c r="D3" s="110"/>
      <c r="E3" s="110"/>
      <c r="F3" s="11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9" t="s">
        <v>123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6.25</v>
      </c>
      <c r="E22" s="10">
        <v>95</v>
      </c>
      <c r="F22" s="14">
        <f t="shared" si="1"/>
        <v>593.75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6.25</v>
      </c>
      <c r="E24" s="12"/>
      <c r="F24" s="15">
        <f>SUM(F21:F23)</f>
        <v>593.75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0</v>
      </c>
      <c r="E30" s="12"/>
      <c r="F30" s="15">
        <f>SUM(F26:F29)</f>
        <v>0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99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6.25</v>
      </c>
      <c r="E43" s="2"/>
      <c r="F43" s="72">
        <f>F10+F19+F30+F24+F34+F38+F41</f>
        <v>593.75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46</v>
      </c>
      <c r="B3" s="110"/>
      <c r="C3" s="110"/>
      <c r="D3" s="110"/>
      <c r="E3" s="110"/>
      <c r="F3" s="110"/>
    </row>
    <row r="4" spans="1:6" x14ac:dyDescent="0.2">
      <c r="A4" s="32"/>
      <c r="B4" s="33"/>
      <c r="C4" s="33"/>
      <c r="D4" s="33"/>
      <c r="E4" s="33"/>
      <c r="F4" s="33"/>
    </row>
    <row r="5" spans="1:6" x14ac:dyDescent="0.2">
      <c r="A5" s="109" t="s">
        <v>0</v>
      </c>
      <c r="B5" s="110"/>
      <c r="C5" s="110"/>
      <c r="D5" s="110"/>
      <c r="E5" s="110"/>
      <c r="F5" s="110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24</v>
      </c>
      <c r="B12" s="11"/>
      <c r="C12" s="10" t="s">
        <v>7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26</v>
      </c>
      <c r="B13" s="11"/>
      <c r="C13" s="10" t="s">
        <v>7</v>
      </c>
      <c r="D13" s="10">
        <v>57</v>
      </c>
      <c r="E13" s="10">
        <v>122</v>
      </c>
      <c r="F13" s="14">
        <f>D13*E13</f>
        <v>6954</v>
      </c>
    </row>
    <row r="14" spans="1:6" x14ac:dyDescent="0.2">
      <c r="A14" t="s">
        <v>16</v>
      </c>
      <c r="B14" s="11"/>
      <c r="C14" s="10" t="s">
        <v>7</v>
      </c>
      <c r="D14" s="10">
        <v>38.5</v>
      </c>
      <c r="E14" s="10">
        <v>122</v>
      </c>
      <c r="F14" s="14">
        <f>D14*E14</f>
        <v>4697</v>
      </c>
    </row>
    <row r="15" spans="1:6" x14ac:dyDescent="0.2">
      <c r="A15" t="s">
        <v>17</v>
      </c>
      <c r="B15" s="11"/>
      <c r="C15" s="10" t="s">
        <v>7</v>
      </c>
      <c r="D15" s="10">
        <v>33.5</v>
      </c>
      <c r="E15" s="10">
        <v>122</v>
      </c>
      <c r="F15" s="14">
        <f>D15*E15</f>
        <v>4087</v>
      </c>
    </row>
    <row r="16" spans="1:6" x14ac:dyDescent="0.2">
      <c r="B16" s="20" t="s">
        <v>8</v>
      </c>
      <c r="C16" s="12" t="s">
        <v>7</v>
      </c>
      <c r="D16" s="12">
        <f>SUM(D12:D15)</f>
        <v>160.5</v>
      </c>
      <c r="E16" s="12"/>
      <c r="F16" s="15">
        <f>SUM(F12:F15)</f>
        <v>19581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47</v>
      </c>
      <c r="B18" s="11"/>
      <c r="C18" s="10" t="s">
        <v>9</v>
      </c>
      <c r="D18" s="10">
        <v>1.25</v>
      </c>
      <c r="E18" s="10">
        <v>95</v>
      </c>
      <c r="F18" s="14">
        <f>D18*E18</f>
        <v>118.75</v>
      </c>
    </row>
    <row r="19" spans="1:6" x14ac:dyDescent="0.2">
      <c r="A19" t="s">
        <v>38</v>
      </c>
      <c r="B19" s="11"/>
      <c r="C19" s="10" t="s">
        <v>9</v>
      </c>
      <c r="D19" s="10">
        <v>77.75</v>
      </c>
      <c r="E19" s="10">
        <v>95</v>
      </c>
      <c r="F19" s="14">
        <f>D19*E19</f>
        <v>7386.25</v>
      </c>
    </row>
    <row r="20" spans="1:6" x14ac:dyDescent="0.2">
      <c r="A20" t="s">
        <v>18</v>
      </c>
      <c r="B20" s="11"/>
      <c r="C20" s="10" t="s">
        <v>9</v>
      </c>
      <c r="D20" s="10">
        <v>0</v>
      </c>
      <c r="E20" s="10">
        <v>95</v>
      </c>
      <c r="F20" s="14">
        <f>D20*E20</f>
        <v>0</v>
      </c>
    </row>
    <row r="21" spans="1:6" x14ac:dyDescent="0.2">
      <c r="A21" t="s">
        <v>27</v>
      </c>
      <c r="B21" s="11"/>
      <c r="C21" s="10" t="s">
        <v>9</v>
      </c>
      <c r="D21" s="10">
        <v>21</v>
      </c>
      <c r="E21" s="10">
        <v>95</v>
      </c>
      <c r="F21" s="14">
        <f>D21*E21</f>
        <v>1995</v>
      </c>
    </row>
    <row r="22" spans="1:6" x14ac:dyDescent="0.2">
      <c r="B22" s="20" t="s">
        <v>8</v>
      </c>
      <c r="C22" s="12" t="s">
        <v>9</v>
      </c>
      <c r="D22" s="12">
        <f>SUM(D18:D21)</f>
        <v>100</v>
      </c>
      <c r="E22" s="12"/>
      <c r="F22" s="15">
        <f>SUM(F18:F21)</f>
        <v>9500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37</v>
      </c>
      <c r="B24" s="11"/>
      <c r="C24" s="10" t="s">
        <v>10</v>
      </c>
      <c r="D24" s="10">
        <v>0.75</v>
      </c>
      <c r="E24" s="10">
        <v>86</v>
      </c>
      <c r="F24" s="14">
        <f>D24*E24</f>
        <v>64.5</v>
      </c>
    </row>
    <row r="25" spans="1:6" x14ac:dyDescent="0.2">
      <c r="A25" t="s">
        <v>48</v>
      </c>
      <c r="B25" s="11"/>
      <c r="C25" s="10" t="s">
        <v>10</v>
      </c>
      <c r="D25" s="10">
        <v>8.5</v>
      </c>
      <c r="E25" s="10">
        <v>86</v>
      </c>
      <c r="F25" s="14">
        <f>D25*E25</f>
        <v>731</v>
      </c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>D26*E26</f>
        <v>0</v>
      </c>
    </row>
    <row r="27" spans="1:6" x14ac:dyDescent="0.2">
      <c r="A27" t="s">
        <v>49</v>
      </c>
      <c r="B27" s="11"/>
      <c r="C27" s="10" t="s">
        <v>10</v>
      </c>
      <c r="D27" s="10">
        <v>4</v>
      </c>
      <c r="E27" s="10">
        <v>86</v>
      </c>
      <c r="F27" s="14">
        <f>D27*E27</f>
        <v>344</v>
      </c>
    </row>
    <row r="28" spans="1:6" x14ac:dyDescent="0.2">
      <c r="A28" t="s">
        <v>21</v>
      </c>
      <c r="B28" s="11"/>
      <c r="C28" s="10" t="s">
        <v>10</v>
      </c>
      <c r="D28" s="10">
        <v>15.5</v>
      </c>
      <c r="E28" s="10">
        <v>86</v>
      </c>
      <c r="F28" s="14">
        <f>D28*E28</f>
        <v>1333</v>
      </c>
    </row>
    <row r="29" spans="1:6" x14ac:dyDescent="0.2">
      <c r="B29" s="20" t="s">
        <v>8</v>
      </c>
      <c r="C29" s="12" t="s">
        <v>10</v>
      </c>
      <c r="D29" s="12">
        <f>SUM(D24:D28)</f>
        <v>28.75</v>
      </c>
      <c r="E29" s="12"/>
      <c r="F29" s="15">
        <f>SUM(F24:F28)</f>
        <v>2472.5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28</v>
      </c>
      <c r="B31" s="11"/>
      <c r="C31" s="10" t="s">
        <v>11</v>
      </c>
      <c r="D31" s="10">
        <v>0</v>
      </c>
      <c r="E31" s="10">
        <v>62</v>
      </c>
      <c r="F31" s="14">
        <f>D31*E31</f>
        <v>0</v>
      </c>
    </row>
    <row r="32" spans="1:6" x14ac:dyDescent="0.2">
      <c r="A32" t="s">
        <v>22</v>
      </c>
      <c r="B32" s="11"/>
      <c r="C32" s="10" t="s">
        <v>11</v>
      </c>
      <c r="D32" s="10">
        <v>0</v>
      </c>
      <c r="E32" s="10">
        <v>62</v>
      </c>
      <c r="F32" s="14">
        <f>D32*E32</f>
        <v>0</v>
      </c>
    </row>
    <row r="33" spans="1:6" x14ac:dyDescent="0.2">
      <c r="B33" s="20" t="s">
        <v>8</v>
      </c>
      <c r="C33" s="12" t="s">
        <v>11</v>
      </c>
      <c r="D33" s="12">
        <f>SUM(D31:D32)</f>
        <v>0</v>
      </c>
      <c r="E33" s="12"/>
      <c r="F33" s="15">
        <f>SUM(F31:F32)</f>
        <v>0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34</v>
      </c>
      <c r="B35" s="11"/>
      <c r="C35" s="10" t="s">
        <v>12</v>
      </c>
      <c r="D35" s="10">
        <v>42.75</v>
      </c>
      <c r="E35" s="10">
        <v>50</v>
      </c>
      <c r="F35" s="14">
        <f>D35*E35</f>
        <v>2137.5</v>
      </c>
    </row>
    <row r="36" spans="1:6" x14ac:dyDescent="0.2">
      <c r="A36" t="s">
        <v>22</v>
      </c>
      <c r="B36" s="11"/>
      <c r="C36" s="10" t="s">
        <v>12</v>
      </c>
      <c r="D36" s="10">
        <v>0</v>
      </c>
      <c r="E36" s="10">
        <v>50</v>
      </c>
      <c r="F36" s="14">
        <f>D36*E36</f>
        <v>0</v>
      </c>
    </row>
    <row r="37" spans="1:6" x14ac:dyDescent="0.2">
      <c r="B37" s="32" t="s">
        <v>8</v>
      </c>
      <c r="C37" s="4" t="s">
        <v>12</v>
      </c>
      <c r="D37" s="4">
        <f>SUM(D35:D36)</f>
        <v>42.75</v>
      </c>
      <c r="E37" s="4"/>
      <c r="F37" s="16">
        <f>SUM(F35:F36)</f>
        <v>2137.5</v>
      </c>
    </row>
    <row r="38" spans="1:6" x14ac:dyDescent="0.2">
      <c r="A38" s="6"/>
      <c r="B38" s="6"/>
      <c r="C38" s="7"/>
      <c r="D38" s="7"/>
      <c r="E38" s="7"/>
      <c r="F38" s="17"/>
    </row>
    <row r="39" spans="1:6" ht="19.5" customHeight="1" x14ac:dyDescent="0.2">
      <c r="A39" s="2" t="s">
        <v>13</v>
      </c>
      <c r="C39" s="2"/>
      <c r="D39" s="4">
        <f>SUM(D10+D16+D22+D29+D33+D37)</f>
        <v>332</v>
      </c>
      <c r="E39" s="2"/>
      <c r="F39" s="16">
        <f>SUM(F10+F16+F22+F29+F33+F37)</f>
        <v>33691</v>
      </c>
    </row>
  </sheetData>
  <mergeCells count="2">
    <mergeCell ref="A3:F3"/>
    <mergeCell ref="A5:F5"/>
  </mergeCells>
  <pageMargins left="0.94488188976377963" right="0.70866141732283472" top="1.2598425196850394" bottom="0.78740157480314965" header="0.31496062992125984" footer="0.31496062992125984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workbookViewId="0">
      <selection activeCell="D74" sqref="D7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130</v>
      </c>
      <c r="B3" s="110"/>
      <c r="C3" s="110"/>
      <c r="D3" s="110"/>
      <c r="E3" s="110"/>
      <c r="F3" s="110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1.75</v>
      </c>
      <c r="E13" s="10">
        <v>122</v>
      </c>
      <c r="F13" s="14">
        <f t="shared" ref="F13:F20" si="0">D13*E13</f>
        <v>213.5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19.25</v>
      </c>
      <c r="E17" s="10">
        <v>122</v>
      </c>
      <c r="F17" s="14">
        <f t="shared" si="0"/>
        <v>2348.5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13.75</v>
      </c>
      <c r="E19" s="10">
        <v>122</v>
      </c>
      <c r="F19" s="14">
        <f t="shared" si="0"/>
        <v>1677.5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34.75</v>
      </c>
      <c r="E21" s="12"/>
      <c r="F21" s="15">
        <f>SUM(F12:F20)</f>
        <v>4239.5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36</v>
      </c>
      <c r="E25" s="10">
        <v>95</v>
      </c>
      <c r="F25" s="14">
        <f t="shared" si="1"/>
        <v>3420</v>
      </c>
    </row>
    <row r="26" spans="1:6" x14ac:dyDescent="0.2">
      <c r="A26" t="s">
        <v>18</v>
      </c>
      <c r="B26" s="11"/>
      <c r="C26" s="10" t="s">
        <v>9</v>
      </c>
      <c r="D26" s="10">
        <v>24.25</v>
      </c>
      <c r="E26" s="10">
        <v>95</v>
      </c>
      <c r="F26" s="14">
        <f t="shared" si="1"/>
        <v>2303.75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60.25</v>
      </c>
      <c r="E29" s="12"/>
      <c r="F29" s="15">
        <f>SUM(F23:F28)</f>
        <v>5723.75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82.75</v>
      </c>
      <c r="E31" s="10">
        <v>86</v>
      </c>
      <c r="F31" s="14">
        <f t="shared" ref="F31:F45" si="2">D31*E31</f>
        <v>7116.5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0</v>
      </c>
      <c r="E36" s="10">
        <v>86</v>
      </c>
      <c r="F36" s="14">
        <f t="shared" si="2"/>
        <v>0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si="2"/>
        <v>0</v>
      </c>
    </row>
    <row r="41" spans="1:6" x14ac:dyDescent="0.2">
      <c r="A41" t="s">
        <v>114</v>
      </c>
      <c r="B41" s="11"/>
      <c r="C41" s="10" t="s">
        <v>10</v>
      </c>
      <c r="D41" s="10">
        <v>65.25</v>
      </c>
      <c r="E41" s="10">
        <v>86</v>
      </c>
      <c r="F41" s="14">
        <f t="shared" si="2"/>
        <v>5611.5</v>
      </c>
    </row>
    <row r="42" spans="1:6" x14ac:dyDescent="0.2">
      <c r="A42" t="s">
        <v>33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100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82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21</v>
      </c>
      <c r="B45" s="11"/>
      <c r="C45" s="10" t="s">
        <v>10</v>
      </c>
      <c r="D45" s="10">
        <v>0</v>
      </c>
      <c r="E45" s="10">
        <v>86</v>
      </c>
      <c r="F45" s="14">
        <f t="shared" si="2"/>
        <v>0</v>
      </c>
    </row>
    <row r="46" spans="1:6" x14ac:dyDescent="0.2">
      <c r="B46" s="20" t="s">
        <v>8</v>
      </c>
      <c r="C46" s="12" t="s">
        <v>10</v>
      </c>
      <c r="D46" s="12">
        <f>SUM(D31:D45)</f>
        <v>148</v>
      </c>
      <c r="E46" s="12"/>
      <c r="F46" s="15">
        <f>SUM(F31:F45)</f>
        <v>12728</v>
      </c>
    </row>
    <row r="47" spans="1:6" x14ac:dyDescent="0.2">
      <c r="B47" s="11"/>
      <c r="C47" s="10"/>
      <c r="D47" s="10"/>
      <c r="E47" s="10"/>
      <c r="F47" s="14"/>
    </row>
    <row r="48" spans="1:6" x14ac:dyDescent="0.2">
      <c r="A48" t="s">
        <v>28</v>
      </c>
      <c r="B48" s="11"/>
      <c r="C48" s="10" t="s">
        <v>11</v>
      </c>
      <c r="D48" s="10">
        <v>29</v>
      </c>
      <c r="E48" s="10">
        <v>62</v>
      </c>
      <c r="F48" s="14">
        <f>D48*E48</f>
        <v>1798</v>
      </c>
    </row>
    <row r="49" spans="1:6" x14ac:dyDescent="0.2">
      <c r="B49" s="20" t="s">
        <v>8</v>
      </c>
      <c r="C49" s="12" t="s">
        <v>11</v>
      </c>
      <c r="D49" s="12">
        <f>SUM(D48:D48)</f>
        <v>29</v>
      </c>
      <c r="E49" s="12"/>
      <c r="F49" s="15">
        <f>SUM(F48:F48)</f>
        <v>1798</v>
      </c>
    </row>
    <row r="50" spans="1:6" x14ac:dyDescent="0.2">
      <c r="B50" s="11"/>
      <c r="C50" s="10"/>
      <c r="D50" s="10"/>
      <c r="E50" s="10"/>
      <c r="F50" s="14"/>
    </row>
    <row r="51" spans="1:6" x14ac:dyDescent="0.2">
      <c r="A51" t="s">
        <v>34</v>
      </c>
      <c r="B51" s="11"/>
      <c r="C51" s="10" t="s">
        <v>12</v>
      </c>
      <c r="D51" s="10">
        <v>5</v>
      </c>
      <c r="E51" s="10">
        <v>50</v>
      </c>
      <c r="F51" s="14">
        <f t="shared" ref="F51:F56" si="3">D51*E51</f>
        <v>250</v>
      </c>
    </row>
    <row r="52" spans="1:6" x14ac:dyDescent="0.2">
      <c r="A52" t="s">
        <v>85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53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63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102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A56" t="s">
        <v>75</v>
      </c>
      <c r="B56" s="11"/>
      <c r="C56" s="10" t="s">
        <v>12</v>
      </c>
      <c r="D56" s="10">
        <v>0</v>
      </c>
      <c r="E56" s="10">
        <v>50</v>
      </c>
      <c r="F56" s="14">
        <f t="shared" si="3"/>
        <v>0</v>
      </c>
    </row>
    <row r="57" spans="1:6" x14ac:dyDescent="0.2">
      <c r="B57" s="99" t="s">
        <v>8</v>
      </c>
      <c r="C57" s="4" t="s">
        <v>12</v>
      </c>
      <c r="D57" s="4">
        <f>SUM(D51:D56)</f>
        <v>5</v>
      </c>
      <c r="E57" s="4"/>
      <c r="F57" s="16">
        <f>SUM(F51:F56)</f>
        <v>250</v>
      </c>
    </row>
    <row r="58" spans="1:6" x14ac:dyDescent="0.2">
      <c r="B58" s="99"/>
      <c r="C58" s="4"/>
      <c r="D58" s="4"/>
      <c r="E58" s="4"/>
      <c r="F58" s="16"/>
    </row>
    <row r="59" spans="1:6" x14ac:dyDescent="0.2">
      <c r="A59" t="s">
        <v>116</v>
      </c>
      <c r="B59" s="11"/>
      <c r="C59" s="10" t="s">
        <v>44</v>
      </c>
      <c r="D59" s="10">
        <v>0</v>
      </c>
      <c r="E59" s="10">
        <v>4</v>
      </c>
      <c r="F59" s="14">
        <f t="shared" ref="F59:F62" si="4">D59*E59</f>
        <v>0</v>
      </c>
    </row>
    <row r="60" spans="1:6" x14ac:dyDescent="0.2">
      <c r="A60" t="s">
        <v>68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111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A62" t="s">
        <v>112</v>
      </c>
      <c r="B62" s="11"/>
      <c r="C62" s="10" t="s">
        <v>44</v>
      </c>
      <c r="D62" s="10">
        <v>0</v>
      </c>
      <c r="E62" s="10">
        <v>4</v>
      </c>
      <c r="F62" s="14">
        <f t="shared" si="4"/>
        <v>0</v>
      </c>
    </row>
    <row r="63" spans="1:6" x14ac:dyDescent="0.2">
      <c r="B63" s="99" t="s">
        <v>8</v>
      </c>
      <c r="C63" s="10" t="s">
        <v>44</v>
      </c>
      <c r="D63" s="4">
        <f>SUM(D59:D62)</f>
        <v>0</v>
      </c>
      <c r="E63" s="4"/>
      <c r="F63" s="16">
        <f>SUM(F59:F62)</f>
        <v>0</v>
      </c>
    </row>
    <row r="64" spans="1:6" x14ac:dyDescent="0.2">
      <c r="C64" s="10"/>
    </row>
    <row r="65" spans="1:6" x14ac:dyDescent="0.2">
      <c r="A65" t="s">
        <v>72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84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71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67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B69" s="99" t="s">
        <v>8</v>
      </c>
      <c r="C69" s="10" t="s">
        <v>42</v>
      </c>
      <c r="D69" s="4">
        <f>SUM(D65:D68)</f>
        <v>0</v>
      </c>
      <c r="E69" s="4"/>
      <c r="F69" s="16">
        <f>SUM(F65:F68)</f>
        <v>0</v>
      </c>
    </row>
    <row r="70" spans="1:6" x14ac:dyDescent="0.2">
      <c r="A70" s="6"/>
      <c r="B70" s="6"/>
      <c r="C70" s="7"/>
      <c r="D70" s="7"/>
      <c r="E70" s="7"/>
      <c r="F70" s="17"/>
    </row>
    <row r="71" spans="1:6" ht="19.5" customHeight="1" x14ac:dyDescent="0.2">
      <c r="A71" s="2" t="s">
        <v>13</v>
      </c>
      <c r="C71" s="2"/>
      <c r="D71" s="4">
        <f>SUM(D10+D21+D29+D46+D49+D57+D69+D63)</f>
        <v>277</v>
      </c>
      <c r="E71" s="2"/>
      <c r="F71" s="16">
        <f>SUM(F10+F21+F29+F46+F49+F57++F63+F69)</f>
        <v>24739.25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8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131</v>
      </c>
      <c r="B3" s="110"/>
      <c r="C3" s="110"/>
      <c r="D3" s="110"/>
      <c r="E3" s="110"/>
      <c r="F3" s="11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15.5</v>
      </c>
      <c r="E13" s="10">
        <v>122</v>
      </c>
      <c r="F13" s="14">
        <f t="shared" si="0"/>
        <v>1891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15.5</v>
      </c>
      <c r="E16" s="12"/>
      <c r="F16" s="15">
        <f>SUM(F12:F15)</f>
        <v>1891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15.5</v>
      </c>
      <c r="E23" s="2"/>
      <c r="F23" s="72">
        <f>F10+F16+F20</f>
        <v>1891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opLeftCell="A28" workbookViewId="0">
      <selection activeCell="J62" sqref="J6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131</v>
      </c>
      <c r="B3" s="110"/>
      <c r="C3" s="110"/>
      <c r="D3" s="110"/>
      <c r="E3" s="110"/>
      <c r="F3" s="11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18.5</v>
      </c>
      <c r="E17" s="10">
        <v>122</v>
      </c>
      <c r="F17" s="14">
        <f t="shared" si="0"/>
        <v>2257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17.25</v>
      </c>
      <c r="E19" s="10">
        <v>122</v>
      </c>
      <c r="F19" s="14">
        <f t="shared" si="0"/>
        <v>2104.5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35.75</v>
      </c>
      <c r="E21" s="12"/>
      <c r="F21" s="15">
        <f>SUM(F12:F20)</f>
        <v>4361.5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45.25</v>
      </c>
      <c r="E25" s="10">
        <v>95</v>
      </c>
      <c r="F25" s="14">
        <f t="shared" si="1"/>
        <v>4298.75</v>
      </c>
    </row>
    <row r="26" spans="1:6" x14ac:dyDescent="0.2">
      <c r="A26" t="s">
        <v>18</v>
      </c>
      <c r="B26" s="11"/>
      <c r="C26" s="10" t="s">
        <v>9</v>
      </c>
      <c r="D26" s="10">
        <v>6.75</v>
      </c>
      <c r="E26" s="10">
        <v>95</v>
      </c>
      <c r="F26" s="14">
        <f t="shared" si="1"/>
        <v>641.25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52</v>
      </c>
      <c r="E29" s="12"/>
      <c r="F29" s="15">
        <f>SUM(F23:F28)</f>
        <v>4940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25.75</v>
      </c>
      <c r="E31" s="10">
        <v>86</v>
      </c>
      <c r="F31" s="14">
        <f t="shared" ref="F31:F46" si="2">D31*E31</f>
        <v>2214.5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4.5</v>
      </c>
      <c r="E36" s="10">
        <v>86</v>
      </c>
      <c r="F36" s="14">
        <f t="shared" si="2"/>
        <v>387</v>
      </c>
    </row>
    <row r="37" spans="1:6" x14ac:dyDescent="0.2">
      <c r="A37" t="s">
        <v>60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73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49</v>
      </c>
      <c r="B39" s="11"/>
      <c r="C39" s="10" t="s">
        <v>10</v>
      </c>
      <c r="D39" s="10">
        <v>0</v>
      </c>
      <c r="E39" s="10">
        <v>86</v>
      </c>
      <c r="F39" s="14">
        <f t="shared" si="2"/>
        <v>0</v>
      </c>
    </row>
    <row r="40" spans="1:6" x14ac:dyDescent="0.2">
      <c r="A40" t="s">
        <v>106</v>
      </c>
      <c r="B40" s="11"/>
      <c r="C40" s="10" t="s">
        <v>10</v>
      </c>
      <c r="D40" s="10">
        <v>0</v>
      </c>
      <c r="E40" s="10">
        <v>86</v>
      </c>
      <c r="F40" s="14">
        <f t="shared" ref="F40" si="3">D40*E40</f>
        <v>0</v>
      </c>
    </row>
    <row r="41" spans="1:6" x14ac:dyDescent="0.2">
      <c r="A41" t="s">
        <v>132</v>
      </c>
      <c r="B41" s="11"/>
      <c r="C41" s="10" t="s">
        <v>10</v>
      </c>
      <c r="D41" s="10">
        <v>115.25</v>
      </c>
      <c r="E41" s="10">
        <v>86</v>
      </c>
      <c r="F41" s="14">
        <f t="shared" si="2"/>
        <v>9911.5</v>
      </c>
    </row>
    <row r="42" spans="1:6" x14ac:dyDescent="0.2">
      <c r="A42" t="s">
        <v>114</v>
      </c>
      <c r="B42" s="11"/>
      <c r="C42" s="10" t="s">
        <v>10</v>
      </c>
      <c r="D42" s="10">
        <v>48</v>
      </c>
      <c r="E42" s="10">
        <v>86</v>
      </c>
      <c r="F42" s="14">
        <f t="shared" si="2"/>
        <v>4128</v>
      </c>
    </row>
    <row r="43" spans="1:6" x14ac:dyDescent="0.2">
      <c r="A43" t="s">
        <v>33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100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A45" t="s">
        <v>82</v>
      </c>
      <c r="B45" s="11"/>
      <c r="C45" s="10" t="s">
        <v>10</v>
      </c>
      <c r="D45" s="10">
        <v>0.75</v>
      </c>
      <c r="E45" s="10">
        <v>86</v>
      </c>
      <c r="F45" s="14">
        <f t="shared" si="2"/>
        <v>64.5</v>
      </c>
    </row>
    <row r="46" spans="1:6" x14ac:dyDescent="0.2">
      <c r="A46" t="s">
        <v>21</v>
      </c>
      <c r="B46" s="11"/>
      <c r="C46" s="10" t="s">
        <v>10</v>
      </c>
      <c r="D46" s="10">
        <v>0</v>
      </c>
      <c r="E46" s="10">
        <v>86</v>
      </c>
      <c r="F46" s="14">
        <f t="shared" si="2"/>
        <v>0</v>
      </c>
    </row>
    <row r="47" spans="1:6" x14ac:dyDescent="0.2">
      <c r="B47" s="20" t="s">
        <v>8</v>
      </c>
      <c r="C47" s="12" t="s">
        <v>10</v>
      </c>
      <c r="D47" s="12">
        <f>SUM(D31:D46)</f>
        <v>194.25</v>
      </c>
      <c r="E47" s="12"/>
      <c r="F47" s="15">
        <f>SUM(F31:F46)</f>
        <v>16705.5</v>
      </c>
    </row>
    <row r="48" spans="1:6" x14ac:dyDescent="0.2">
      <c r="B48" s="11"/>
      <c r="C48" s="10"/>
      <c r="D48" s="10"/>
      <c r="E48" s="10"/>
      <c r="F48" s="14"/>
    </row>
    <row r="49" spans="1:6" x14ac:dyDescent="0.2">
      <c r="A49" t="s">
        <v>34</v>
      </c>
      <c r="B49" s="11"/>
      <c r="C49" s="10" t="s">
        <v>11</v>
      </c>
      <c r="D49" s="10">
        <v>104.25</v>
      </c>
      <c r="E49" s="10">
        <v>62</v>
      </c>
      <c r="F49" s="14">
        <f>D49*E49</f>
        <v>6463.5</v>
      </c>
    </row>
    <row r="50" spans="1:6" x14ac:dyDescent="0.2">
      <c r="A50" t="s">
        <v>28</v>
      </c>
      <c r="B50" s="11"/>
      <c r="C50" s="10" t="s">
        <v>11</v>
      </c>
      <c r="D50" s="10">
        <v>0</v>
      </c>
      <c r="E50" s="10">
        <v>62</v>
      </c>
      <c r="F50" s="14">
        <f>D50*E50</f>
        <v>0</v>
      </c>
    </row>
    <row r="51" spans="1:6" x14ac:dyDescent="0.2">
      <c r="B51" s="20" t="s">
        <v>8</v>
      </c>
      <c r="C51" s="12" t="s">
        <v>11</v>
      </c>
      <c r="D51" s="12">
        <f>SUM(D49:D50)</f>
        <v>104.25</v>
      </c>
      <c r="E51" s="12"/>
      <c r="F51" s="15">
        <f>SUM(F49:F50)</f>
        <v>6463.5</v>
      </c>
    </row>
    <row r="52" spans="1:6" x14ac:dyDescent="0.2">
      <c r="B52" s="11"/>
      <c r="C52" s="10"/>
      <c r="D52" s="10"/>
      <c r="E52" s="10"/>
      <c r="F52" s="14"/>
    </row>
    <row r="53" spans="1:6" x14ac:dyDescent="0.2">
      <c r="A53" t="s">
        <v>85</v>
      </c>
      <c r="B53" s="11"/>
      <c r="C53" s="10" t="s">
        <v>12</v>
      </c>
      <c r="D53" s="10">
        <v>0</v>
      </c>
      <c r="E53" s="10">
        <v>50</v>
      </c>
      <c r="F53" s="14">
        <f t="shared" ref="F53:F57" si="4">D53*E53</f>
        <v>0</v>
      </c>
    </row>
    <row r="54" spans="1:6" x14ac:dyDescent="0.2">
      <c r="A54" t="s">
        <v>53</v>
      </c>
      <c r="B54" s="11"/>
      <c r="C54" s="10" t="s">
        <v>12</v>
      </c>
      <c r="D54" s="10">
        <v>0</v>
      </c>
      <c r="E54" s="10">
        <v>50</v>
      </c>
      <c r="F54" s="14">
        <f t="shared" si="4"/>
        <v>0</v>
      </c>
    </row>
    <row r="55" spans="1:6" x14ac:dyDescent="0.2">
      <c r="A55" t="s">
        <v>63</v>
      </c>
      <c r="B55" s="11"/>
      <c r="C55" s="10" t="s">
        <v>12</v>
      </c>
      <c r="D55" s="10">
        <v>0</v>
      </c>
      <c r="E55" s="10">
        <v>50</v>
      </c>
      <c r="F55" s="14">
        <f t="shared" si="4"/>
        <v>0</v>
      </c>
    </row>
    <row r="56" spans="1:6" x14ac:dyDescent="0.2">
      <c r="A56" t="s">
        <v>102</v>
      </c>
      <c r="B56" s="11"/>
      <c r="C56" s="10" t="s">
        <v>12</v>
      </c>
      <c r="D56" s="10">
        <v>0</v>
      </c>
      <c r="E56" s="10">
        <v>50</v>
      </c>
      <c r="F56" s="14">
        <f t="shared" si="4"/>
        <v>0</v>
      </c>
    </row>
    <row r="57" spans="1:6" x14ac:dyDescent="0.2">
      <c r="A57" t="s">
        <v>75</v>
      </c>
      <c r="B57" s="11"/>
      <c r="C57" s="10" t="s">
        <v>12</v>
      </c>
      <c r="D57" s="10">
        <v>0</v>
      </c>
      <c r="E57" s="10">
        <v>50</v>
      </c>
      <c r="F57" s="14">
        <f t="shared" si="4"/>
        <v>0</v>
      </c>
    </row>
    <row r="58" spans="1:6" x14ac:dyDescent="0.2">
      <c r="B58" s="101" t="s">
        <v>8</v>
      </c>
      <c r="C58" s="4" t="s">
        <v>12</v>
      </c>
      <c r="D58" s="4">
        <f>SUM(D53:D57)</f>
        <v>0</v>
      </c>
      <c r="E58" s="4"/>
      <c r="F58" s="16">
        <f>SUM(F53:F57)</f>
        <v>0</v>
      </c>
    </row>
    <row r="59" spans="1:6" x14ac:dyDescent="0.2">
      <c r="B59" s="101"/>
      <c r="C59" s="4"/>
      <c r="D59" s="4"/>
      <c r="E59" s="4"/>
      <c r="F59" s="16"/>
    </row>
    <row r="60" spans="1:6" x14ac:dyDescent="0.2">
      <c r="A60" t="s">
        <v>116</v>
      </c>
      <c r="B60" s="11"/>
      <c r="C60" s="10" t="s">
        <v>44</v>
      </c>
      <c r="D60" s="10">
        <v>0</v>
      </c>
      <c r="E60" s="10">
        <v>4</v>
      </c>
      <c r="F60" s="14">
        <f t="shared" ref="F60:F63" si="5">D60*E60</f>
        <v>0</v>
      </c>
    </row>
    <row r="61" spans="1:6" x14ac:dyDescent="0.2">
      <c r="A61" t="s">
        <v>68</v>
      </c>
      <c r="B61" s="11"/>
      <c r="C61" s="10" t="s">
        <v>44</v>
      </c>
      <c r="D61" s="10">
        <v>0</v>
      </c>
      <c r="E61" s="10">
        <v>4</v>
      </c>
      <c r="F61" s="14">
        <f t="shared" si="5"/>
        <v>0</v>
      </c>
    </row>
    <row r="62" spans="1:6" x14ac:dyDescent="0.2">
      <c r="A62" t="s">
        <v>111</v>
      </c>
      <c r="B62" s="11"/>
      <c r="C62" s="10" t="s">
        <v>44</v>
      </c>
      <c r="D62" s="10">
        <v>0</v>
      </c>
      <c r="E62" s="10">
        <v>4</v>
      </c>
      <c r="F62" s="14">
        <f t="shared" si="5"/>
        <v>0</v>
      </c>
    </row>
    <row r="63" spans="1:6" x14ac:dyDescent="0.2">
      <c r="A63" t="s">
        <v>112</v>
      </c>
      <c r="B63" s="11"/>
      <c r="C63" s="10" t="s">
        <v>44</v>
      </c>
      <c r="D63" s="10">
        <v>0</v>
      </c>
      <c r="E63" s="10">
        <v>4</v>
      </c>
      <c r="F63" s="14">
        <f t="shared" si="5"/>
        <v>0</v>
      </c>
    </row>
    <row r="64" spans="1:6" x14ac:dyDescent="0.2">
      <c r="B64" s="101" t="s">
        <v>8</v>
      </c>
      <c r="C64" s="10" t="s">
        <v>44</v>
      </c>
      <c r="D64" s="4">
        <f>SUM(D60:D63)</f>
        <v>0</v>
      </c>
      <c r="E64" s="4"/>
      <c r="F64" s="16">
        <f>SUM(F60:F63)</f>
        <v>0</v>
      </c>
    </row>
    <row r="65" spans="1:6" x14ac:dyDescent="0.2">
      <c r="C65" s="10"/>
    </row>
    <row r="66" spans="1:6" x14ac:dyDescent="0.2">
      <c r="A66" t="s">
        <v>72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84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A68" t="s">
        <v>71</v>
      </c>
      <c r="B68" s="11"/>
      <c r="C68" s="10" t="s">
        <v>42</v>
      </c>
      <c r="D68" s="10">
        <v>0</v>
      </c>
      <c r="E68" s="10">
        <v>6</v>
      </c>
      <c r="F68" s="14">
        <f>D68*E68</f>
        <v>0</v>
      </c>
    </row>
    <row r="69" spans="1:6" x14ac:dyDescent="0.2">
      <c r="A69" t="s">
        <v>67</v>
      </c>
      <c r="B69" s="11"/>
      <c r="C69" s="10" t="s">
        <v>42</v>
      </c>
      <c r="D69" s="10">
        <v>0</v>
      </c>
      <c r="E69" s="10">
        <v>6</v>
      </c>
      <c r="F69" s="14">
        <f>D69*E69</f>
        <v>0</v>
      </c>
    </row>
    <row r="70" spans="1:6" x14ac:dyDescent="0.2">
      <c r="B70" s="101" t="s">
        <v>8</v>
      </c>
      <c r="C70" s="10" t="s">
        <v>42</v>
      </c>
      <c r="D70" s="4">
        <f>SUM(D66:D69)</f>
        <v>0</v>
      </c>
      <c r="E70" s="4"/>
      <c r="F70" s="16">
        <f>SUM(F66:F69)</f>
        <v>0</v>
      </c>
    </row>
    <row r="71" spans="1:6" x14ac:dyDescent="0.2">
      <c r="A71" s="6"/>
      <c r="B71" s="6"/>
      <c r="C71" s="7"/>
      <c r="D71" s="7"/>
      <c r="E71" s="7"/>
      <c r="F71" s="17"/>
    </row>
    <row r="72" spans="1:6" ht="19.5" customHeight="1" x14ac:dyDescent="0.2">
      <c r="A72" s="2" t="s">
        <v>13</v>
      </c>
      <c r="C72" s="2"/>
      <c r="D72" s="4">
        <f>SUM(D10+D21+D29+D47+D51+D58+D70+D64)</f>
        <v>386.25</v>
      </c>
      <c r="E72" s="2"/>
      <c r="F72" s="16">
        <f>SUM(F10+F21+F29+F47+F51+F58++F64+F70)</f>
        <v>32470.5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7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1"/>
  <sheetViews>
    <sheetView topLeftCell="A10"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131</v>
      </c>
      <c r="B3" s="110"/>
      <c r="C3" s="110"/>
      <c r="D3" s="110"/>
      <c r="E3" s="110"/>
      <c r="F3" s="11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13.75</v>
      </c>
      <c r="E18" s="10">
        <v>122</v>
      </c>
      <c r="F18" s="14">
        <f t="shared" si="0"/>
        <v>1677.5</v>
      </c>
    </row>
    <row r="19" spans="1:6" x14ac:dyDescent="0.2">
      <c r="B19" s="20" t="s">
        <v>8</v>
      </c>
      <c r="C19" s="12" t="s">
        <v>7</v>
      </c>
      <c r="D19" s="12">
        <f>SUM(D12:D18)</f>
        <v>13.75</v>
      </c>
      <c r="E19" s="12"/>
      <c r="F19" s="15">
        <f>SUM(F12:F18)</f>
        <v>1677.5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1</v>
      </c>
      <c r="E21" s="10">
        <v>95</v>
      </c>
      <c r="F21" s="14">
        <f t="shared" ref="F21:F23" si="1">D21*E21</f>
        <v>95</v>
      </c>
    </row>
    <row r="22" spans="1:6" x14ac:dyDescent="0.2">
      <c r="A22" t="s">
        <v>38</v>
      </c>
      <c r="B22" s="11"/>
      <c r="C22" s="10" t="s">
        <v>9</v>
      </c>
      <c r="D22" s="10">
        <v>65.75</v>
      </c>
      <c r="E22" s="10">
        <v>95</v>
      </c>
      <c r="F22" s="14">
        <f t="shared" si="1"/>
        <v>6246.25</v>
      </c>
    </row>
    <row r="23" spans="1:6" x14ac:dyDescent="0.2">
      <c r="A23" t="s">
        <v>18</v>
      </c>
      <c r="B23" s="11"/>
      <c r="C23" s="10" t="s">
        <v>9</v>
      </c>
      <c r="D23" s="10">
        <v>60</v>
      </c>
      <c r="E23" s="10">
        <v>95</v>
      </c>
      <c r="F23" s="14">
        <f t="shared" si="1"/>
        <v>5700</v>
      </c>
    </row>
    <row r="24" spans="1:6" x14ac:dyDescent="0.2">
      <c r="B24" s="20" t="s">
        <v>8</v>
      </c>
      <c r="C24" s="12" t="s">
        <v>9</v>
      </c>
      <c r="D24" s="12">
        <f>SUM(D21:D23)</f>
        <v>126.75</v>
      </c>
      <c r="E24" s="12"/>
      <c r="F24" s="15">
        <f>SUM(F21:F23)</f>
        <v>12041.25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2" si="2">D26*E26</f>
        <v>0</v>
      </c>
    </row>
    <row r="27" spans="1:6" x14ac:dyDescent="0.2">
      <c r="A27" t="s">
        <v>126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57.5</v>
      </c>
      <c r="E28" s="10">
        <v>86</v>
      </c>
      <c r="F28" s="14">
        <f t="shared" si="2"/>
        <v>4945</v>
      </c>
    </row>
    <row r="29" spans="1:6" x14ac:dyDescent="0.2">
      <c r="A29" t="s">
        <v>125</v>
      </c>
      <c r="B29" s="11"/>
      <c r="C29" s="10" t="s">
        <v>10</v>
      </c>
      <c r="D29" s="10">
        <v>151.25</v>
      </c>
      <c r="E29" s="10">
        <v>86</v>
      </c>
      <c r="F29" s="14">
        <f t="shared" si="2"/>
        <v>13007.5</v>
      </c>
    </row>
    <row r="30" spans="1:6" x14ac:dyDescent="0.2">
      <c r="A30" t="s">
        <v>132</v>
      </c>
      <c r="B30" s="11"/>
      <c r="C30" s="10" t="s">
        <v>10</v>
      </c>
      <c r="D30" s="10">
        <v>59.5</v>
      </c>
      <c r="E30" s="10">
        <v>86</v>
      </c>
      <c r="F30" s="14">
        <f t="shared" si="2"/>
        <v>5117</v>
      </c>
    </row>
    <row r="31" spans="1:6" x14ac:dyDescent="0.2">
      <c r="A31" t="s">
        <v>114</v>
      </c>
      <c r="B31" s="11"/>
      <c r="C31" s="10" t="s">
        <v>10</v>
      </c>
      <c r="D31" s="10">
        <v>0</v>
      </c>
      <c r="E31" s="10">
        <v>86</v>
      </c>
      <c r="F31" s="14">
        <f t="shared" ref="F31" si="3">D31*E31</f>
        <v>0</v>
      </c>
    </row>
    <row r="32" spans="1:6" x14ac:dyDescent="0.2">
      <c r="A32" t="s">
        <v>33</v>
      </c>
      <c r="B32" s="11"/>
      <c r="C32" s="10" t="s">
        <v>10</v>
      </c>
      <c r="D32" s="10">
        <v>35.5</v>
      </c>
      <c r="E32" s="10">
        <v>86</v>
      </c>
      <c r="F32" s="14">
        <f t="shared" si="2"/>
        <v>3053</v>
      </c>
    </row>
    <row r="33" spans="1:6" x14ac:dyDescent="0.2">
      <c r="B33" s="20" t="s">
        <v>8</v>
      </c>
      <c r="C33" s="12" t="s">
        <v>10</v>
      </c>
      <c r="D33" s="12">
        <f>SUM(D26:D32)</f>
        <v>303.75</v>
      </c>
      <c r="E33" s="12"/>
      <c r="F33" s="15">
        <f>SUM(F26:F32)</f>
        <v>26122.5</v>
      </c>
    </row>
    <row r="34" spans="1:6" x14ac:dyDescent="0.2">
      <c r="B34" s="11"/>
      <c r="C34" s="10"/>
      <c r="D34" s="10"/>
      <c r="E34" s="10"/>
      <c r="F34" s="14"/>
    </row>
    <row r="35" spans="1:6" x14ac:dyDescent="0.2">
      <c r="A35" t="s">
        <v>107</v>
      </c>
      <c r="B35" s="11"/>
      <c r="C35" s="10" t="s">
        <v>11</v>
      </c>
      <c r="D35" s="10">
        <v>0</v>
      </c>
      <c r="E35" s="10">
        <v>62</v>
      </c>
      <c r="F35" s="14">
        <f t="shared" ref="F35:F36" si="4">D35*E35</f>
        <v>0</v>
      </c>
    </row>
    <row r="36" spans="1:6" x14ac:dyDescent="0.2">
      <c r="A36" t="s">
        <v>34</v>
      </c>
      <c r="B36" s="11"/>
      <c r="C36" s="10" t="s">
        <v>11</v>
      </c>
      <c r="D36" s="10">
        <v>2.25</v>
      </c>
      <c r="E36" s="10">
        <v>62</v>
      </c>
      <c r="F36" s="14">
        <f t="shared" si="4"/>
        <v>139.5</v>
      </c>
    </row>
    <row r="37" spans="1:6" x14ac:dyDescent="0.2">
      <c r="B37" s="20" t="s">
        <v>8</v>
      </c>
      <c r="C37" s="12" t="s">
        <v>11</v>
      </c>
      <c r="D37" s="12">
        <f>SUM(D35:D36)</f>
        <v>2.25</v>
      </c>
      <c r="E37" s="12"/>
      <c r="F37" s="15">
        <f>SUM(F35:F36)</f>
        <v>139.5</v>
      </c>
    </row>
    <row r="38" spans="1:6" x14ac:dyDescent="0.2">
      <c r="B38" s="11"/>
      <c r="C38" s="10"/>
      <c r="D38" s="10"/>
      <c r="E38" s="10"/>
      <c r="F38" s="14"/>
    </row>
    <row r="39" spans="1:6" x14ac:dyDescent="0.2">
      <c r="A39" t="s">
        <v>41</v>
      </c>
      <c r="B39" s="11"/>
      <c r="C39" s="10" t="s">
        <v>12</v>
      </c>
      <c r="D39" s="10">
        <v>56</v>
      </c>
      <c r="E39" s="10">
        <v>50</v>
      </c>
      <c r="F39" s="14">
        <f t="shared" ref="F39" si="5">D39*E39</f>
        <v>2800</v>
      </c>
    </row>
    <row r="40" spans="1:6" x14ac:dyDescent="0.2">
      <c r="B40" s="20" t="s">
        <v>8</v>
      </c>
      <c r="C40" s="12" t="s">
        <v>12</v>
      </c>
      <c r="D40" s="12">
        <f>SUM(D39:D39)</f>
        <v>56</v>
      </c>
      <c r="E40" s="12"/>
      <c r="F40" s="15">
        <f>SUM(F39:F39)</f>
        <v>2800</v>
      </c>
    </row>
    <row r="41" spans="1:6" x14ac:dyDescent="0.2">
      <c r="B41" s="11"/>
      <c r="C41" s="10"/>
      <c r="D41" s="10"/>
      <c r="E41" s="10"/>
      <c r="F41" s="14"/>
    </row>
    <row r="42" spans="1:6" x14ac:dyDescent="0.2">
      <c r="A42" t="s">
        <v>116</v>
      </c>
      <c r="B42" s="11"/>
      <c r="C42" s="10" t="s">
        <v>44</v>
      </c>
      <c r="D42" s="10">
        <v>0</v>
      </c>
      <c r="E42" s="10">
        <v>4</v>
      </c>
      <c r="F42" s="14">
        <f t="shared" ref="F42:F45" si="6">D42*E42</f>
        <v>0</v>
      </c>
    </row>
    <row r="43" spans="1:6" x14ac:dyDescent="0.2">
      <c r="A43" t="s">
        <v>129</v>
      </c>
      <c r="B43" s="11"/>
      <c r="C43" s="10" t="s">
        <v>44</v>
      </c>
      <c r="D43" s="10">
        <v>47</v>
      </c>
      <c r="E43" s="10">
        <v>4</v>
      </c>
      <c r="F43" s="14">
        <f t="shared" si="6"/>
        <v>188</v>
      </c>
    </row>
    <row r="44" spans="1:6" x14ac:dyDescent="0.2">
      <c r="A44" t="s">
        <v>127</v>
      </c>
      <c r="B44" s="11"/>
      <c r="C44" s="10" t="s">
        <v>44</v>
      </c>
      <c r="D44" s="10">
        <v>107.75</v>
      </c>
      <c r="E44" s="10">
        <v>4</v>
      </c>
      <c r="F44" s="14">
        <f t="shared" si="6"/>
        <v>431</v>
      </c>
    </row>
    <row r="45" spans="1:6" x14ac:dyDescent="0.2">
      <c r="A45" t="s">
        <v>112</v>
      </c>
      <c r="B45" s="11"/>
      <c r="C45" s="10" t="s">
        <v>44</v>
      </c>
      <c r="D45" s="10">
        <v>0</v>
      </c>
      <c r="E45" s="10">
        <v>4</v>
      </c>
      <c r="F45" s="14">
        <f t="shared" si="6"/>
        <v>0</v>
      </c>
    </row>
    <row r="46" spans="1:6" x14ac:dyDescent="0.2">
      <c r="B46" s="101" t="s">
        <v>8</v>
      </c>
      <c r="C46" s="10" t="s">
        <v>44</v>
      </c>
      <c r="D46" s="4">
        <f>SUM(D42:D45)</f>
        <v>154.75</v>
      </c>
      <c r="E46" s="4"/>
      <c r="F46" s="16">
        <f>SUM(F42:F45)</f>
        <v>619</v>
      </c>
    </row>
    <row r="47" spans="1:6" x14ac:dyDescent="0.2">
      <c r="B47" s="101"/>
      <c r="C47" s="10"/>
      <c r="D47" s="4"/>
      <c r="E47" s="4"/>
      <c r="F47" s="16"/>
    </row>
    <row r="48" spans="1:6" x14ac:dyDescent="0.2">
      <c r="A48" t="s">
        <v>68</v>
      </c>
      <c r="B48" s="11"/>
      <c r="C48" s="10" t="s">
        <v>42</v>
      </c>
      <c r="D48" s="10">
        <v>7</v>
      </c>
      <c r="E48" s="10">
        <v>6</v>
      </c>
      <c r="F48" s="14">
        <f t="shared" ref="F48" si="7">D48*E48</f>
        <v>42</v>
      </c>
    </row>
    <row r="49" spans="1:6" x14ac:dyDescent="0.2">
      <c r="B49" s="101" t="s">
        <v>8</v>
      </c>
      <c r="C49" s="10" t="s">
        <v>42</v>
      </c>
      <c r="D49" s="4">
        <f>SUM(D48)</f>
        <v>7</v>
      </c>
      <c r="E49" s="4"/>
      <c r="F49" s="16">
        <f>SUM(F48)</f>
        <v>42</v>
      </c>
    </row>
    <row r="50" spans="1:6" x14ac:dyDescent="0.2">
      <c r="A50" s="6"/>
      <c r="B50" s="6"/>
      <c r="C50" s="7"/>
      <c r="D50" s="7"/>
      <c r="E50" s="7"/>
      <c r="F50" s="17"/>
    </row>
    <row r="51" spans="1:6" ht="19.5" customHeight="1" x14ac:dyDescent="0.2">
      <c r="A51" s="2" t="s">
        <v>13</v>
      </c>
      <c r="C51" s="2"/>
      <c r="D51" s="4">
        <f>D10+D19+D33+D24+D37+D40+D46+D49</f>
        <v>664.25</v>
      </c>
      <c r="E51" s="2"/>
      <c r="F51" s="72">
        <f>F10+F19+F33+F24+F37+F40+F46+F49</f>
        <v>43441.75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D29" sqref="D2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131</v>
      </c>
      <c r="B3" s="110"/>
      <c r="C3" s="110"/>
      <c r="D3" s="110"/>
      <c r="E3" s="110"/>
      <c r="F3" s="110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09" t="s">
        <v>123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17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B19" s="20" t="s">
        <v>8</v>
      </c>
      <c r="C19" s="12" t="s">
        <v>7</v>
      </c>
      <c r="D19" s="12">
        <f>SUM(D12:D18)</f>
        <v>0</v>
      </c>
      <c r="E19" s="12"/>
      <c r="F19" s="15">
        <f>SUM(F12:F18)</f>
        <v>0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0</v>
      </c>
      <c r="E22" s="10">
        <v>95</v>
      </c>
      <c r="F22" s="14">
        <f t="shared" si="1"/>
        <v>0</v>
      </c>
    </row>
    <row r="23" spans="1:6" x14ac:dyDescent="0.2">
      <c r="A23" t="s">
        <v>18</v>
      </c>
      <c r="B23" s="11"/>
      <c r="C23" s="10" t="s">
        <v>9</v>
      </c>
      <c r="D23" s="10">
        <v>0</v>
      </c>
      <c r="E23" s="10">
        <v>95</v>
      </c>
      <c r="F23" s="14">
        <f t="shared" si="1"/>
        <v>0</v>
      </c>
    </row>
    <row r="24" spans="1:6" x14ac:dyDescent="0.2">
      <c r="B24" s="20" t="s">
        <v>8</v>
      </c>
      <c r="C24" s="12" t="s">
        <v>9</v>
      </c>
      <c r="D24" s="12">
        <f>SUM(D21:D23)</f>
        <v>0</v>
      </c>
      <c r="E24" s="12"/>
      <c r="F24" s="15">
        <f>SUM(F21:F23)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31</v>
      </c>
      <c r="B26" s="11"/>
      <c r="C26" s="10" t="s">
        <v>10</v>
      </c>
      <c r="D26" s="10">
        <v>0</v>
      </c>
      <c r="E26" s="10">
        <v>86</v>
      </c>
      <c r="F26" s="14">
        <f t="shared" ref="F26:F29" si="2">D26*E26</f>
        <v>0</v>
      </c>
    </row>
    <row r="27" spans="1:6" x14ac:dyDescent="0.2">
      <c r="A27" t="s">
        <v>61</v>
      </c>
      <c r="B27" s="11"/>
      <c r="C27" s="10" t="s">
        <v>10</v>
      </c>
      <c r="D27" s="10">
        <v>0</v>
      </c>
      <c r="E27" s="10">
        <v>86</v>
      </c>
      <c r="F27" s="14">
        <f t="shared" si="2"/>
        <v>0</v>
      </c>
    </row>
    <row r="28" spans="1:6" x14ac:dyDescent="0.2">
      <c r="A28" t="s">
        <v>57</v>
      </c>
      <c r="B28" s="11"/>
      <c r="C28" s="10" t="s">
        <v>10</v>
      </c>
      <c r="D28" s="10">
        <v>17.75</v>
      </c>
      <c r="E28" s="10">
        <v>86</v>
      </c>
      <c r="F28" s="14">
        <f t="shared" si="2"/>
        <v>1526.5</v>
      </c>
    </row>
    <row r="29" spans="1:6" x14ac:dyDescent="0.2">
      <c r="A29" t="s">
        <v>114</v>
      </c>
      <c r="B29" s="11"/>
      <c r="C29" s="10" t="s">
        <v>10</v>
      </c>
      <c r="D29" s="10">
        <v>0</v>
      </c>
      <c r="E29" s="10">
        <v>86</v>
      </c>
      <c r="F29" s="14">
        <f t="shared" si="2"/>
        <v>0</v>
      </c>
    </row>
    <row r="30" spans="1:6" x14ac:dyDescent="0.2">
      <c r="B30" s="20" t="s">
        <v>8</v>
      </c>
      <c r="C30" s="12" t="s">
        <v>10</v>
      </c>
      <c r="D30" s="12">
        <f>SUM(D26:D29)</f>
        <v>17.75</v>
      </c>
      <c r="E30" s="12"/>
      <c r="F30" s="15">
        <f>SUM(F26:F29)</f>
        <v>1526.5</v>
      </c>
    </row>
    <row r="31" spans="1:6" x14ac:dyDescent="0.2">
      <c r="B31" s="11"/>
      <c r="C31" s="10"/>
      <c r="D31" s="10"/>
      <c r="E31" s="10"/>
      <c r="F31" s="14"/>
    </row>
    <row r="32" spans="1:6" x14ac:dyDescent="0.2">
      <c r="A32" t="s">
        <v>107</v>
      </c>
      <c r="B32" s="11"/>
      <c r="C32" s="10" t="s">
        <v>11</v>
      </c>
      <c r="D32" s="10">
        <v>0</v>
      </c>
      <c r="E32" s="10">
        <v>62</v>
      </c>
      <c r="F32" s="14">
        <f t="shared" ref="F32:F33" si="3">D32*E32</f>
        <v>0</v>
      </c>
    </row>
    <row r="33" spans="1:6" x14ac:dyDescent="0.2">
      <c r="A33" t="s">
        <v>104</v>
      </c>
      <c r="B33" s="11"/>
      <c r="C33" s="10" t="s">
        <v>11</v>
      </c>
      <c r="D33" s="10">
        <v>0</v>
      </c>
      <c r="E33" s="10">
        <v>62</v>
      </c>
      <c r="F33" s="14">
        <f t="shared" si="3"/>
        <v>0</v>
      </c>
    </row>
    <row r="34" spans="1:6" x14ac:dyDescent="0.2">
      <c r="B34" s="20" t="s">
        <v>8</v>
      </c>
      <c r="C34" s="12" t="s">
        <v>11</v>
      </c>
      <c r="D34" s="12">
        <f>SUM(D32:D33)</f>
        <v>0</v>
      </c>
      <c r="E34" s="12"/>
      <c r="F34" s="15">
        <f>SUM(F32:F33)</f>
        <v>0</v>
      </c>
    </row>
    <row r="35" spans="1:6" x14ac:dyDescent="0.2">
      <c r="B35" s="11"/>
      <c r="C35" s="10"/>
      <c r="D35" s="10"/>
      <c r="E35" s="10"/>
      <c r="F35" s="14"/>
    </row>
    <row r="36" spans="1:6" x14ac:dyDescent="0.2">
      <c r="A36" t="s">
        <v>34</v>
      </c>
      <c r="B36" s="11"/>
      <c r="C36" s="10" t="s">
        <v>12</v>
      </c>
      <c r="D36" s="10">
        <v>0</v>
      </c>
      <c r="E36" s="10">
        <v>50</v>
      </c>
      <c r="F36" s="14">
        <f t="shared" ref="F36:F37" si="4">D36*E36</f>
        <v>0</v>
      </c>
    </row>
    <row r="37" spans="1:6" x14ac:dyDescent="0.2">
      <c r="A37" t="s">
        <v>104</v>
      </c>
      <c r="B37" s="11"/>
      <c r="C37" s="10" t="s">
        <v>12</v>
      </c>
      <c r="D37" s="10">
        <v>0</v>
      </c>
      <c r="E37" s="10">
        <v>50</v>
      </c>
      <c r="F37" s="14">
        <f t="shared" si="4"/>
        <v>0</v>
      </c>
    </row>
    <row r="38" spans="1:6" x14ac:dyDescent="0.2">
      <c r="B38" s="20" t="s">
        <v>8</v>
      </c>
      <c r="C38" s="12" t="s">
        <v>12</v>
      </c>
      <c r="D38" s="12">
        <f>SUM(D36:D37)</f>
        <v>0</v>
      </c>
      <c r="E38" s="12"/>
      <c r="F38" s="15">
        <f>SUM(F36:F37)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116</v>
      </c>
      <c r="B40" s="11"/>
      <c r="C40" s="10" t="s">
        <v>44</v>
      </c>
      <c r="D40" s="10">
        <v>0</v>
      </c>
      <c r="E40" s="10">
        <v>4</v>
      </c>
      <c r="F40" s="14">
        <f t="shared" ref="F40" si="5">D40*E40</f>
        <v>0</v>
      </c>
    </row>
    <row r="41" spans="1:6" x14ac:dyDescent="0.2">
      <c r="B41" s="101" t="s">
        <v>8</v>
      </c>
      <c r="C41" s="10" t="s">
        <v>44</v>
      </c>
      <c r="D41" s="4">
        <f>SUM(D40)</f>
        <v>0</v>
      </c>
      <c r="E41" s="4"/>
      <c r="F41" s="16">
        <f>SUM(F40)</f>
        <v>0</v>
      </c>
    </row>
    <row r="42" spans="1:6" x14ac:dyDescent="0.2">
      <c r="A42" s="6"/>
      <c r="B42" s="6"/>
      <c r="C42" s="7"/>
      <c r="D42" s="7"/>
      <c r="E42" s="7"/>
      <c r="F42" s="17"/>
    </row>
    <row r="43" spans="1:6" ht="19.5" customHeight="1" x14ac:dyDescent="0.2">
      <c r="A43" s="2" t="s">
        <v>13</v>
      </c>
      <c r="C43" s="2"/>
      <c r="D43" s="4">
        <f>D10+D19+D30+D24+D34+D38+D41</f>
        <v>17.75</v>
      </c>
      <c r="E43" s="2"/>
      <c r="F43" s="72">
        <f>F10+F19+F30+F24+F34+F38+F41</f>
        <v>1526.5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133</v>
      </c>
      <c r="B3" s="110"/>
      <c r="C3" s="110"/>
      <c r="D3" s="110"/>
      <c r="E3" s="110"/>
      <c r="F3" s="11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39.5</v>
      </c>
      <c r="E13" s="10">
        <v>122</v>
      </c>
      <c r="F13" s="14">
        <f t="shared" si="0"/>
        <v>4819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39.5</v>
      </c>
      <c r="E16" s="12"/>
      <c r="F16" s="15">
        <f>SUM(F12:F15)</f>
        <v>4819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39.5</v>
      </c>
      <c r="E23" s="2"/>
      <c r="F23" s="72">
        <f>F10+F16+F20</f>
        <v>4819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workbookViewId="0">
      <selection activeCell="H32" sqref="H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133</v>
      </c>
      <c r="B3" s="110"/>
      <c r="C3" s="110"/>
      <c r="D3" s="110"/>
      <c r="E3" s="110"/>
      <c r="F3" s="11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95.5</v>
      </c>
      <c r="E19" s="10">
        <v>122</v>
      </c>
      <c r="F19" s="14">
        <f t="shared" si="0"/>
        <v>11651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95.5</v>
      </c>
      <c r="E21" s="12"/>
      <c r="F21" s="15">
        <f>SUM(F12:F20)</f>
        <v>11651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45.5</v>
      </c>
      <c r="E25" s="10">
        <v>95</v>
      </c>
      <c r="F25" s="14">
        <f t="shared" si="1"/>
        <v>4322.5</v>
      </c>
    </row>
    <row r="26" spans="1:6" x14ac:dyDescent="0.2">
      <c r="A26" t="s">
        <v>18</v>
      </c>
      <c r="B26" s="11"/>
      <c r="C26" s="10" t="s">
        <v>9</v>
      </c>
      <c r="D26" s="10">
        <v>4.25</v>
      </c>
      <c r="E26" s="10">
        <v>95</v>
      </c>
      <c r="F26" s="14">
        <f t="shared" si="1"/>
        <v>403.75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49.75</v>
      </c>
      <c r="E29" s="12"/>
      <c r="F29" s="15">
        <f>SUM(F23:F28)</f>
        <v>4726.25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101</v>
      </c>
      <c r="E31" s="10">
        <v>86</v>
      </c>
      <c r="F31" s="14">
        <f t="shared" ref="F31:F44" si="2">D31*E31</f>
        <v>8686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0.75</v>
      </c>
      <c r="E34" s="10">
        <v>86</v>
      </c>
      <c r="F34" s="14">
        <f t="shared" si="2"/>
        <v>64.5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10.25</v>
      </c>
      <c r="E36" s="10">
        <v>86</v>
      </c>
      <c r="F36" s="14">
        <f t="shared" si="2"/>
        <v>881.5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55.25</v>
      </c>
      <c r="E39" s="10">
        <v>86</v>
      </c>
      <c r="F39" s="14">
        <f t="shared" si="2"/>
        <v>4751.5</v>
      </c>
    </row>
    <row r="40" spans="1:6" x14ac:dyDescent="0.2">
      <c r="A40" t="s">
        <v>114</v>
      </c>
      <c r="B40" s="11"/>
      <c r="C40" s="10" t="s">
        <v>10</v>
      </c>
      <c r="D40" s="10">
        <v>116.75</v>
      </c>
      <c r="E40" s="10">
        <v>86</v>
      </c>
      <c r="F40" s="14">
        <f t="shared" si="2"/>
        <v>10040.5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0.75</v>
      </c>
      <c r="E44" s="10">
        <v>86</v>
      </c>
      <c r="F44" s="14">
        <f t="shared" si="2"/>
        <v>64.5</v>
      </c>
    </row>
    <row r="45" spans="1:6" x14ac:dyDescent="0.2">
      <c r="B45" s="20" t="s">
        <v>8</v>
      </c>
      <c r="C45" s="12" t="s">
        <v>10</v>
      </c>
      <c r="D45" s="12">
        <f>SUM(D31:D44)</f>
        <v>284.75</v>
      </c>
      <c r="E45" s="12"/>
      <c r="F45" s="15">
        <f>SUM(F31:F44)</f>
        <v>24488.5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f>18.75+2</f>
        <v>20.75</v>
      </c>
      <c r="E51" s="10">
        <v>50</v>
      </c>
      <c r="F51" s="14">
        <f>D51*E51</f>
        <v>1037.5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3" t="s">
        <v>8</v>
      </c>
      <c r="C56" s="4" t="s">
        <v>12</v>
      </c>
      <c r="D56" s="4">
        <f>SUM(D50:D55)</f>
        <v>20.75</v>
      </c>
      <c r="E56" s="4"/>
      <c r="F56" s="16">
        <f>SUM(F50:F55)</f>
        <v>1037.5</v>
      </c>
    </row>
    <row r="57" spans="1:6" x14ac:dyDescent="0.2">
      <c r="B57" s="103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3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3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450.75</v>
      </c>
      <c r="E70" s="2"/>
      <c r="F70" s="16">
        <f>SUM(F10+F21+F29+F45+F48+F56++F62+F68)</f>
        <v>41903.25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3"/>
  <sheetViews>
    <sheetView workbookViewId="0">
      <selection activeCell="I47" sqref="I4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133</v>
      </c>
      <c r="B3" s="110"/>
      <c r="C3" s="110"/>
      <c r="D3" s="110"/>
      <c r="E3" s="110"/>
      <c r="F3" s="110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09" t="s">
        <v>103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 t="shared" ref="F12:F18" si="0"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si="0"/>
        <v>0</v>
      </c>
    </row>
    <row r="14" spans="1:6" x14ac:dyDescent="0.2">
      <c r="A14" t="s">
        <v>66</v>
      </c>
      <c r="B14" s="11"/>
      <c r="C14" s="10" t="s">
        <v>7</v>
      </c>
      <c r="D14" s="10">
        <v>10</v>
      </c>
      <c r="E14" s="10">
        <v>122</v>
      </c>
      <c r="F14" s="14">
        <f t="shared" si="0"/>
        <v>1220</v>
      </c>
    </row>
    <row r="15" spans="1:6" x14ac:dyDescent="0.2">
      <c r="A15" t="s">
        <v>24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26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16</v>
      </c>
      <c r="B17" s="11"/>
      <c r="C17" s="10" t="s">
        <v>7</v>
      </c>
      <c r="D17" s="10">
        <v>5</v>
      </c>
      <c r="E17" s="10">
        <v>122</v>
      </c>
      <c r="F17" s="14">
        <f t="shared" si="0"/>
        <v>610</v>
      </c>
    </row>
    <row r="18" spans="1:6" x14ac:dyDescent="0.2">
      <c r="A18" t="s">
        <v>17</v>
      </c>
      <c r="B18" s="11"/>
      <c r="C18" s="10" t="s">
        <v>7</v>
      </c>
      <c r="D18" s="10">
        <v>68.75</v>
      </c>
      <c r="E18" s="10">
        <v>122</v>
      </c>
      <c r="F18" s="14">
        <f t="shared" si="0"/>
        <v>8387.5</v>
      </c>
    </row>
    <row r="19" spans="1:6" x14ac:dyDescent="0.2">
      <c r="B19" s="20" t="s">
        <v>8</v>
      </c>
      <c r="C19" s="12" t="s">
        <v>7</v>
      </c>
      <c r="D19" s="12">
        <f>SUM(D12:D18)</f>
        <v>83.75</v>
      </c>
      <c r="E19" s="12"/>
      <c r="F19" s="15">
        <f>SUM(F12:F18)</f>
        <v>10217.5</v>
      </c>
    </row>
    <row r="20" spans="1:6" x14ac:dyDescent="0.2">
      <c r="B20" s="20"/>
      <c r="C20" s="12"/>
      <c r="D20" s="12"/>
      <c r="E20" s="12"/>
      <c r="F20" s="15"/>
    </row>
    <row r="21" spans="1:6" x14ac:dyDescent="0.2">
      <c r="A21" t="s">
        <v>122</v>
      </c>
      <c r="B21" s="11"/>
      <c r="C21" s="10" t="s">
        <v>9</v>
      </c>
      <c r="D21" s="10">
        <v>0</v>
      </c>
      <c r="E21" s="10">
        <v>95</v>
      </c>
      <c r="F21" s="14">
        <f t="shared" ref="F21:F23" si="1">D21*E21</f>
        <v>0</v>
      </c>
    </row>
    <row r="22" spans="1:6" x14ac:dyDescent="0.2">
      <c r="A22" t="s">
        <v>38</v>
      </c>
      <c r="B22" s="11"/>
      <c r="C22" s="10" t="s">
        <v>9</v>
      </c>
      <c r="D22" s="10">
        <v>142.75</v>
      </c>
      <c r="E22" s="10">
        <v>95</v>
      </c>
      <c r="F22" s="14">
        <f t="shared" si="1"/>
        <v>13561.25</v>
      </c>
    </row>
    <row r="23" spans="1:6" x14ac:dyDescent="0.2">
      <c r="A23" t="s">
        <v>18</v>
      </c>
      <c r="B23" s="11"/>
      <c r="C23" s="10" t="s">
        <v>9</v>
      </c>
      <c r="D23" s="10">
        <v>83.75</v>
      </c>
      <c r="E23" s="10">
        <v>95</v>
      </c>
      <c r="F23" s="14">
        <f t="shared" si="1"/>
        <v>7956.25</v>
      </c>
    </row>
    <row r="24" spans="1:6" x14ac:dyDescent="0.2">
      <c r="B24" s="20" t="s">
        <v>8</v>
      </c>
      <c r="C24" s="12" t="s">
        <v>9</v>
      </c>
      <c r="D24" s="12">
        <f>SUM(D21:D23)</f>
        <v>226.5</v>
      </c>
      <c r="E24" s="12"/>
      <c r="F24" s="15">
        <f>SUM(F21:F23)</f>
        <v>21517.5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61</v>
      </c>
      <c r="B26" s="11"/>
      <c r="C26" s="10" t="s">
        <v>10</v>
      </c>
      <c r="D26" s="10">
        <v>0</v>
      </c>
      <c r="E26" s="10">
        <v>86</v>
      </c>
      <c r="F26" s="14">
        <f t="shared" ref="F26:F34" si="2">D26*E26</f>
        <v>0</v>
      </c>
    </row>
    <row r="27" spans="1:6" x14ac:dyDescent="0.2">
      <c r="A27" t="s">
        <v>136</v>
      </c>
      <c r="B27" s="11"/>
      <c r="C27" s="10" t="s">
        <v>10</v>
      </c>
      <c r="D27" s="10">
        <v>28.75</v>
      </c>
      <c r="E27" s="10">
        <v>86</v>
      </c>
      <c r="F27" s="14">
        <f t="shared" ref="F27" si="3">D27*E27</f>
        <v>2472.5</v>
      </c>
    </row>
    <row r="28" spans="1:6" x14ac:dyDescent="0.2">
      <c r="A28" t="s">
        <v>126</v>
      </c>
      <c r="B28" s="11"/>
      <c r="C28" s="10" t="s">
        <v>10</v>
      </c>
      <c r="D28" s="10">
        <v>0</v>
      </c>
      <c r="E28" s="10">
        <v>86</v>
      </c>
      <c r="F28" s="14">
        <f t="shared" si="2"/>
        <v>0</v>
      </c>
    </row>
    <row r="29" spans="1:6" x14ac:dyDescent="0.2">
      <c r="A29" t="s">
        <v>57</v>
      </c>
      <c r="B29" s="11"/>
      <c r="C29" s="10" t="s">
        <v>10</v>
      </c>
      <c r="D29" s="10">
        <v>66.5</v>
      </c>
      <c r="E29" s="10">
        <v>86</v>
      </c>
      <c r="F29" s="14">
        <f t="shared" si="2"/>
        <v>5719</v>
      </c>
    </row>
    <row r="30" spans="1:6" x14ac:dyDescent="0.2">
      <c r="A30" t="s">
        <v>125</v>
      </c>
      <c r="B30" s="11"/>
      <c r="C30" s="10" t="s">
        <v>10</v>
      </c>
      <c r="D30" s="10">
        <v>88.75</v>
      </c>
      <c r="E30" s="10">
        <v>86</v>
      </c>
      <c r="F30" s="14">
        <f t="shared" si="2"/>
        <v>7632.5</v>
      </c>
    </row>
    <row r="31" spans="1:6" x14ac:dyDescent="0.2">
      <c r="A31" t="s">
        <v>132</v>
      </c>
      <c r="B31" s="11"/>
      <c r="C31" s="10" t="s">
        <v>10</v>
      </c>
      <c r="D31" s="10">
        <v>0</v>
      </c>
      <c r="E31" s="10">
        <v>86</v>
      </c>
      <c r="F31" s="14">
        <f t="shared" si="2"/>
        <v>0</v>
      </c>
    </row>
    <row r="32" spans="1:6" x14ac:dyDescent="0.2">
      <c r="A32" t="s">
        <v>114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33</v>
      </c>
      <c r="B33" s="11"/>
      <c r="C33" s="10" t="s">
        <v>10</v>
      </c>
      <c r="D33" s="10">
        <v>46.25</v>
      </c>
      <c r="E33" s="10">
        <v>86</v>
      </c>
      <c r="F33" s="14">
        <f t="shared" ref="F33" si="4">D33*E33</f>
        <v>3977.5</v>
      </c>
    </row>
    <row r="34" spans="1:6" x14ac:dyDescent="0.2">
      <c r="A34" t="s">
        <v>135</v>
      </c>
      <c r="B34" s="11"/>
      <c r="C34" s="10" t="s">
        <v>10</v>
      </c>
      <c r="D34" s="10">
        <v>1</v>
      </c>
      <c r="E34" s="10">
        <v>86</v>
      </c>
      <c r="F34" s="14">
        <f t="shared" si="2"/>
        <v>86</v>
      </c>
    </row>
    <row r="35" spans="1:6" x14ac:dyDescent="0.2">
      <c r="B35" s="20" t="s">
        <v>8</v>
      </c>
      <c r="C35" s="12" t="s">
        <v>10</v>
      </c>
      <c r="D35" s="12">
        <f>SUM(D26:D34)</f>
        <v>231.25</v>
      </c>
      <c r="E35" s="12"/>
      <c r="F35" s="15">
        <f>SUM(F26:F34)</f>
        <v>19887.5</v>
      </c>
    </row>
    <row r="36" spans="1:6" x14ac:dyDescent="0.2">
      <c r="B36" s="11"/>
      <c r="C36" s="10"/>
      <c r="D36" s="10"/>
      <c r="E36" s="10"/>
      <c r="F36" s="14"/>
    </row>
    <row r="37" spans="1:6" x14ac:dyDescent="0.2">
      <c r="A37" t="s">
        <v>107</v>
      </c>
      <c r="B37" s="11"/>
      <c r="C37" s="10" t="s">
        <v>11</v>
      </c>
      <c r="D37" s="10">
        <v>0</v>
      </c>
      <c r="E37" s="10">
        <v>62</v>
      </c>
      <c r="F37" s="14">
        <f t="shared" ref="F37" si="5">D37*E37</f>
        <v>0</v>
      </c>
    </row>
    <row r="38" spans="1:6" x14ac:dyDescent="0.2">
      <c r="B38" s="20" t="s">
        <v>8</v>
      </c>
      <c r="C38" s="12" t="s">
        <v>11</v>
      </c>
      <c r="D38" s="12">
        <f>SUM(D37)</f>
        <v>0</v>
      </c>
      <c r="E38" s="12"/>
      <c r="F38" s="15">
        <f>SUM(F37)</f>
        <v>0</v>
      </c>
    </row>
    <row r="39" spans="1:6" x14ac:dyDescent="0.2">
      <c r="B39" s="11"/>
      <c r="C39" s="10"/>
      <c r="D39" s="10"/>
      <c r="E39" s="10"/>
      <c r="F39" s="14"/>
    </row>
    <row r="40" spans="1:6" x14ac:dyDescent="0.2">
      <c r="A40" t="s">
        <v>34</v>
      </c>
      <c r="B40" s="11"/>
      <c r="C40" s="10" t="s">
        <v>12</v>
      </c>
      <c r="D40" s="10">
        <v>41.25</v>
      </c>
      <c r="E40" s="10">
        <v>50</v>
      </c>
      <c r="F40" s="14">
        <f>D40*E40</f>
        <v>2062.5</v>
      </c>
    </row>
    <row r="41" spans="1:6" x14ac:dyDescent="0.2">
      <c r="A41" t="s">
        <v>41</v>
      </c>
      <c r="B41" s="11"/>
      <c r="C41" s="10" t="s">
        <v>12</v>
      </c>
      <c r="D41" s="10">
        <v>0</v>
      </c>
      <c r="E41" s="10">
        <v>50</v>
      </c>
      <c r="F41" s="14">
        <f t="shared" ref="F41" si="6">D41*E41</f>
        <v>0</v>
      </c>
    </row>
    <row r="42" spans="1:6" x14ac:dyDescent="0.2">
      <c r="B42" s="20" t="s">
        <v>8</v>
      </c>
      <c r="C42" s="12" t="s">
        <v>12</v>
      </c>
      <c r="D42" s="12">
        <f>SUM(D40:D41)</f>
        <v>41.25</v>
      </c>
      <c r="E42" s="12"/>
      <c r="F42" s="15">
        <f>SUM(F40:F41)</f>
        <v>2062.5</v>
      </c>
    </row>
    <row r="43" spans="1:6" x14ac:dyDescent="0.2">
      <c r="B43" s="11"/>
      <c r="C43" s="10"/>
      <c r="D43" s="10"/>
      <c r="E43" s="10"/>
      <c r="F43" s="14"/>
    </row>
    <row r="44" spans="1:6" x14ac:dyDescent="0.2">
      <c r="A44" t="s">
        <v>116</v>
      </c>
      <c r="B44" s="11"/>
      <c r="C44" s="10" t="s">
        <v>44</v>
      </c>
      <c r="D44" s="10">
        <v>0</v>
      </c>
      <c r="E44" s="10">
        <v>4</v>
      </c>
      <c r="F44" s="14">
        <f t="shared" ref="F44:F47" si="7">D44*E44</f>
        <v>0</v>
      </c>
    </row>
    <row r="45" spans="1:6" x14ac:dyDescent="0.2">
      <c r="A45" t="s">
        <v>129</v>
      </c>
      <c r="B45" s="11"/>
      <c r="C45" s="10" t="s">
        <v>44</v>
      </c>
      <c r="D45" s="10">
        <v>0</v>
      </c>
      <c r="E45" s="10">
        <v>4</v>
      </c>
      <c r="F45" s="14">
        <f t="shared" si="7"/>
        <v>0</v>
      </c>
    </row>
    <row r="46" spans="1:6" x14ac:dyDescent="0.2">
      <c r="A46" t="s">
        <v>127</v>
      </c>
      <c r="B46" s="11"/>
      <c r="C46" s="10" t="s">
        <v>44</v>
      </c>
      <c r="D46" s="10">
        <v>46.5</v>
      </c>
      <c r="E46" s="10">
        <v>4</v>
      </c>
      <c r="F46" s="14">
        <f t="shared" si="7"/>
        <v>186</v>
      </c>
    </row>
    <row r="47" spans="1:6" x14ac:dyDescent="0.2">
      <c r="A47" t="s">
        <v>112</v>
      </c>
      <c r="B47" s="11"/>
      <c r="C47" s="10" t="s">
        <v>44</v>
      </c>
      <c r="D47" s="10">
        <v>0</v>
      </c>
      <c r="E47" s="10">
        <v>4</v>
      </c>
      <c r="F47" s="14">
        <f t="shared" si="7"/>
        <v>0</v>
      </c>
    </row>
    <row r="48" spans="1:6" x14ac:dyDescent="0.2">
      <c r="B48" s="103" t="s">
        <v>8</v>
      </c>
      <c r="C48" s="10" t="s">
        <v>44</v>
      </c>
      <c r="D48" s="4">
        <f>SUM(D44:D47)</f>
        <v>46.5</v>
      </c>
      <c r="E48" s="4"/>
      <c r="F48" s="16">
        <f>SUM(F44:F47)</f>
        <v>186</v>
      </c>
    </row>
    <row r="49" spans="1:6" x14ac:dyDescent="0.2">
      <c r="B49" s="103"/>
      <c r="C49" s="10"/>
      <c r="D49" s="4"/>
      <c r="E49" s="4"/>
      <c r="F49" s="16"/>
    </row>
    <row r="50" spans="1:6" x14ac:dyDescent="0.2">
      <c r="A50" t="s">
        <v>68</v>
      </c>
      <c r="B50" s="11"/>
      <c r="C50" s="10" t="s">
        <v>42</v>
      </c>
      <c r="D50" s="10">
        <v>61.75</v>
      </c>
      <c r="E50" s="10">
        <v>6</v>
      </c>
      <c r="F50" s="14">
        <f t="shared" ref="F50" si="8">D50*E50</f>
        <v>370.5</v>
      </c>
    </row>
    <row r="51" spans="1:6" x14ac:dyDescent="0.2">
      <c r="B51" s="103" t="s">
        <v>8</v>
      </c>
      <c r="C51" s="10" t="s">
        <v>42</v>
      </c>
      <c r="D51" s="4">
        <f>SUM(D50)</f>
        <v>61.75</v>
      </c>
      <c r="E51" s="4"/>
      <c r="F51" s="16">
        <f>SUM(F50)</f>
        <v>370.5</v>
      </c>
    </row>
    <row r="52" spans="1:6" x14ac:dyDescent="0.2">
      <c r="A52" s="6"/>
      <c r="B52" s="6"/>
      <c r="C52" s="7"/>
      <c r="D52" s="7"/>
      <c r="E52" s="7"/>
      <c r="F52" s="17"/>
    </row>
    <row r="53" spans="1:6" ht="19.5" customHeight="1" x14ac:dyDescent="0.2">
      <c r="A53" s="2" t="s">
        <v>13</v>
      </c>
      <c r="C53" s="2"/>
      <c r="D53" s="4">
        <f>D10+D19+D35+D24+D38+D42+D48+D51</f>
        <v>691</v>
      </c>
      <c r="E53" s="2"/>
      <c r="F53" s="72">
        <f>F10+F19+F24+F35+F38+F42+F48+F51</f>
        <v>54241.5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137</v>
      </c>
      <c r="B3" s="110"/>
      <c r="C3" s="110"/>
      <c r="D3" s="110"/>
      <c r="E3" s="110"/>
      <c r="F3" s="11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9" t="s">
        <v>95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59</v>
      </c>
      <c r="B12" s="11"/>
      <c r="C12" s="10" t="s">
        <v>7</v>
      </c>
      <c r="D12" s="10">
        <v>0</v>
      </c>
      <c r="E12" s="10">
        <v>122</v>
      </c>
      <c r="F12" s="14">
        <f t="shared" ref="F12:F15" si="0">D12*E12</f>
        <v>0</v>
      </c>
    </row>
    <row r="13" spans="1:6" x14ac:dyDescent="0.2">
      <c r="A13" t="s">
        <v>66</v>
      </c>
      <c r="B13" s="11"/>
      <c r="C13" s="10" t="s">
        <v>7</v>
      </c>
      <c r="D13" s="10">
        <v>22</v>
      </c>
      <c r="E13" s="10">
        <v>122</v>
      </c>
      <c r="F13" s="14">
        <f t="shared" si="0"/>
        <v>2684</v>
      </c>
    </row>
    <row r="14" spans="1:6" x14ac:dyDescent="0.2">
      <c r="A14" t="s">
        <v>16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17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B16" s="20" t="s">
        <v>8</v>
      </c>
      <c r="C16" s="12" t="s">
        <v>7</v>
      </c>
      <c r="D16" s="12">
        <f>SUM(D12:D15)</f>
        <v>22</v>
      </c>
      <c r="E16" s="12"/>
      <c r="F16" s="15">
        <f>SUM(F12:F15)</f>
        <v>2684</v>
      </c>
    </row>
    <row r="17" spans="1:6" x14ac:dyDescent="0.2">
      <c r="B17" s="11"/>
      <c r="C17" s="10"/>
      <c r="D17" s="10"/>
      <c r="E17" s="10"/>
      <c r="F17" s="14"/>
    </row>
    <row r="18" spans="1:6" x14ac:dyDescent="0.2">
      <c r="A18" t="s">
        <v>82</v>
      </c>
      <c r="B18" s="11"/>
      <c r="C18" s="10" t="s">
        <v>10</v>
      </c>
      <c r="D18" s="10">
        <v>0</v>
      </c>
      <c r="E18" s="10">
        <v>86</v>
      </c>
      <c r="F18" s="14">
        <f t="shared" ref="F18:F19" si="1">D18*E18</f>
        <v>0</v>
      </c>
    </row>
    <row r="19" spans="1:6" x14ac:dyDescent="0.2">
      <c r="A19" t="s">
        <v>21</v>
      </c>
      <c r="B19" s="11"/>
      <c r="C19" s="10" t="s">
        <v>10</v>
      </c>
      <c r="D19" s="10">
        <v>0</v>
      </c>
      <c r="E19" s="10">
        <v>86</v>
      </c>
      <c r="F19" s="14">
        <f t="shared" si="1"/>
        <v>0</v>
      </c>
    </row>
    <row r="20" spans="1:6" x14ac:dyDescent="0.2">
      <c r="B20" s="20" t="s">
        <v>8</v>
      </c>
      <c r="C20" s="12" t="s">
        <v>10</v>
      </c>
      <c r="D20" s="12">
        <f>SUM(D18:D19)</f>
        <v>0</v>
      </c>
      <c r="E20" s="12"/>
      <c r="F20" s="15">
        <f>SUM(F18:F19)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s="6"/>
      <c r="B22" s="6"/>
      <c r="C22" s="7"/>
      <c r="D22" s="7"/>
      <c r="E22" s="7"/>
      <c r="F22" s="17"/>
    </row>
    <row r="23" spans="1:6" ht="19.5" customHeight="1" x14ac:dyDescent="0.2">
      <c r="A23" s="2" t="s">
        <v>13</v>
      </c>
      <c r="C23" s="2"/>
      <c r="D23" s="4">
        <f>D10+D16+D20</f>
        <v>22</v>
      </c>
      <c r="E23" s="2"/>
      <c r="F23" s="72">
        <f>F10+F16+F20</f>
        <v>2684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orientation="portrait" r:id="rId1"/>
  <headerFooter>
    <oddHeader>&amp;R&amp;G</oddHeader>
    <oddFooter>&amp;L&amp;8Verfasser: Aegerter &amp; Bosshardt, Basel
&amp;F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opLeftCell="A25" workbookViewId="0">
      <selection activeCell="E41" sqref="E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14</v>
      </c>
    </row>
    <row r="2" spans="1:6" x14ac:dyDescent="0.2">
      <c r="A2" s="2"/>
    </row>
    <row r="3" spans="1:6" x14ac:dyDescent="0.2">
      <c r="A3" s="109" t="s">
        <v>137</v>
      </c>
      <c r="B3" s="110"/>
      <c r="C3" s="110"/>
      <c r="D3" s="110"/>
      <c r="E3" s="110"/>
      <c r="F3" s="110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09" t="s">
        <v>92</v>
      </c>
      <c r="B5" s="110"/>
      <c r="C5" s="110"/>
      <c r="D5" s="110"/>
      <c r="E5" s="110"/>
      <c r="F5" s="110"/>
    </row>
    <row r="6" spans="1:6" ht="31.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2</v>
      </c>
      <c r="B7" s="8"/>
      <c r="C7" s="18" t="s">
        <v>1</v>
      </c>
      <c r="D7" s="18" t="s">
        <v>3</v>
      </c>
      <c r="E7" s="18" t="s">
        <v>4</v>
      </c>
      <c r="F7" s="19" t="s">
        <v>5</v>
      </c>
    </row>
    <row r="8" spans="1:6" ht="17.25" customHeight="1" x14ac:dyDescent="0.2">
      <c r="A8" t="s">
        <v>22</v>
      </c>
      <c r="C8" s="5" t="s">
        <v>6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22</v>
      </c>
      <c r="B9" s="9"/>
      <c r="C9" s="10" t="s">
        <v>6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8</v>
      </c>
      <c r="C10" s="12" t="s">
        <v>6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47</v>
      </c>
      <c r="B12" s="11"/>
      <c r="C12" s="10" t="s">
        <v>7</v>
      </c>
      <c r="D12" s="10">
        <v>0</v>
      </c>
      <c r="E12" s="10">
        <v>122</v>
      </c>
      <c r="F12" s="14">
        <f>D12*E12</f>
        <v>0</v>
      </c>
    </row>
    <row r="13" spans="1:6" x14ac:dyDescent="0.2">
      <c r="A13" t="s">
        <v>59</v>
      </c>
      <c r="B13" s="11"/>
      <c r="C13" s="10" t="s">
        <v>7</v>
      </c>
      <c r="D13" s="10">
        <v>0</v>
      </c>
      <c r="E13" s="10">
        <v>122</v>
      </c>
      <c r="F13" s="14">
        <f t="shared" ref="F13:F20" si="0">D13*E13</f>
        <v>0</v>
      </c>
    </row>
    <row r="14" spans="1:6" x14ac:dyDescent="0.2">
      <c r="A14" t="s">
        <v>77</v>
      </c>
      <c r="B14" s="11"/>
      <c r="C14" s="10" t="s">
        <v>7</v>
      </c>
      <c r="D14" s="10">
        <v>0</v>
      </c>
      <c r="E14" s="10">
        <v>122</v>
      </c>
      <c r="F14" s="14">
        <f t="shared" si="0"/>
        <v>0</v>
      </c>
    </row>
    <row r="15" spans="1:6" x14ac:dyDescent="0.2">
      <c r="A15" t="s">
        <v>66</v>
      </c>
      <c r="B15" s="11"/>
      <c r="C15" s="10" t="s">
        <v>7</v>
      </c>
      <c r="D15" s="10">
        <v>0</v>
      </c>
      <c r="E15" s="10">
        <v>122</v>
      </c>
      <c r="F15" s="14">
        <f t="shared" si="0"/>
        <v>0</v>
      </c>
    </row>
    <row r="16" spans="1:6" x14ac:dyDescent="0.2">
      <c r="A16" t="s">
        <v>24</v>
      </c>
      <c r="B16" s="11"/>
      <c r="C16" s="10" t="s">
        <v>7</v>
      </c>
      <c r="D16" s="10">
        <v>0</v>
      </c>
      <c r="E16" s="10">
        <v>122</v>
      </c>
      <c r="F16" s="14">
        <f t="shared" si="0"/>
        <v>0</v>
      </c>
    </row>
    <row r="17" spans="1:6" x14ac:dyDescent="0.2">
      <c r="A17" t="s">
        <v>26</v>
      </c>
      <c r="B17" s="11"/>
      <c r="C17" s="10" t="s">
        <v>7</v>
      </c>
      <c r="D17" s="10">
        <v>0</v>
      </c>
      <c r="E17" s="10">
        <v>122</v>
      </c>
      <c r="F17" s="14">
        <f t="shared" si="0"/>
        <v>0</v>
      </c>
    </row>
    <row r="18" spans="1:6" x14ac:dyDescent="0.2">
      <c r="A18" t="s">
        <v>16</v>
      </c>
      <c r="B18" s="11"/>
      <c r="C18" s="10" t="s">
        <v>7</v>
      </c>
      <c r="D18" s="10">
        <v>0</v>
      </c>
      <c r="E18" s="10">
        <v>122</v>
      </c>
      <c r="F18" s="14">
        <f t="shared" si="0"/>
        <v>0</v>
      </c>
    </row>
    <row r="19" spans="1:6" x14ac:dyDescent="0.2">
      <c r="A19" t="s">
        <v>17</v>
      </c>
      <c r="B19" s="11"/>
      <c r="C19" s="10" t="s">
        <v>7</v>
      </c>
      <c r="D19" s="10">
        <v>18.75</v>
      </c>
      <c r="E19" s="10">
        <v>122</v>
      </c>
      <c r="F19" s="14">
        <f t="shared" si="0"/>
        <v>2287.5</v>
      </c>
    </row>
    <row r="20" spans="1:6" x14ac:dyDescent="0.2">
      <c r="A20" t="s">
        <v>94</v>
      </c>
      <c r="B20" s="11"/>
      <c r="C20" s="10" t="s">
        <v>7</v>
      </c>
      <c r="D20" s="10">
        <v>0</v>
      </c>
      <c r="E20" s="10">
        <v>122</v>
      </c>
      <c r="F20" s="14">
        <f t="shared" si="0"/>
        <v>0</v>
      </c>
    </row>
    <row r="21" spans="1:6" x14ac:dyDescent="0.2">
      <c r="B21" s="20" t="s">
        <v>8</v>
      </c>
      <c r="C21" s="12" t="s">
        <v>7</v>
      </c>
      <c r="D21" s="12">
        <f>SUM(D12:D20)</f>
        <v>18.75</v>
      </c>
      <c r="E21" s="12"/>
      <c r="F21" s="15">
        <f>SUM(F12:F20)</f>
        <v>2287.5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89</v>
      </c>
      <c r="B23" s="11"/>
      <c r="C23" s="10" t="s">
        <v>9</v>
      </c>
      <c r="D23" s="10">
        <v>0</v>
      </c>
      <c r="E23" s="10">
        <v>95</v>
      </c>
      <c r="F23" s="14">
        <f t="shared" ref="F23:F28" si="1">D23*E23</f>
        <v>0</v>
      </c>
    </row>
    <row r="24" spans="1:6" x14ac:dyDescent="0.2">
      <c r="A24" t="s">
        <v>83</v>
      </c>
      <c r="B24" s="11"/>
      <c r="C24" s="10" t="s">
        <v>9</v>
      </c>
      <c r="D24" s="10">
        <v>0</v>
      </c>
      <c r="E24" s="10">
        <v>95</v>
      </c>
      <c r="F24" s="14">
        <f t="shared" si="1"/>
        <v>0</v>
      </c>
    </row>
    <row r="25" spans="1:6" x14ac:dyDescent="0.2">
      <c r="A25" t="s">
        <v>38</v>
      </c>
      <c r="B25" s="11"/>
      <c r="C25" s="10" t="s">
        <v>9</v>
      </c>
      <c r="D25" s="10">
        <v>12.25</v>
      </c>
      <c r="E25" s="10">
        <v>95</v>
      </c>
      <c r="F25" s="14">
        <f t="shared" si="1"/>
        <v>1163.75</v>
      </c>
    </row>
    <row r="26" spans="1:6" x14ac:dyDescent="0.2">
      <c r="A26" t="s">
        <v>18</v>
      </c>
      <c r="B26" s="11"/>
      <c r="C26" s="10" t="s">
        <v>9</v>
      </c>
      <c r="D26" s="10">
        <v>0</v>
      </c>
      <c r="E26" s="10">
        <v>95</v>
      </c>
      <c r="F26" s="14">
        <f t="shared" si="1"/>
        <v>0</v>
      </c>
    </row>
    <row r="27" spans="1:6" x14ac:dyDescent="0.2">
      <c r="A27" t="s">
        <v>98</v>
      </c>
      <c r="B27" s="11"/>
      <c r="C27" s="10" t="s">
        <v>9</v>
      </c>
      <c r="D27" s="10">
        <v>0</v>
      </c>
      <c r="E27" s="10">
        <v>95</v>
      </c>
      <c r="F27" s="14">
        <f t="shared" si="1"/>
        <v>0</v>
      </c>
    </row>
    <row r="28" spans="1:6" x14ac:dyDescent="0.2">
      <c r="A28" t="s">
        <v>90</v>
      </c>
      <c r="B28" s="11"/>
      <c r="C28" s="10" t="s">
        <v>9</v>
      </c>
      <c r="D28" s="10">
        <v>0</v>
      </c>
      <c r="E28" s="10">
        <v>95</v>
      </c>
      <c r="F28" s="14">
        <f t="shared" si="1"/>
        <v>0</v>
      </c>
    </row>
    <row r="29" spans="1:6" x14ac:dyDescent="0.2">
      <c r="B29" s="20" t="s">
        <v>8</v>
      </c>
      <c r="C29" s="12" t="s">
        <v>9</v>
      </c>
      <c r="D29" s="12">
        <f>SUM(D23:D28)</f>
        <v>12.25</v>
      </c>
      <c r="E29" s="12"/>
      <c r="F29" s="15">
        <f>SUM(F23:F28)</f>
        <v>1163.75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57</v>
      </c>
      <c r="B31" s="11"/>
      <c r="C31" s="10" t="s">
        <v>10</v>
      </c>
      <c r="D31" s="10">
        <v>0</v>
      </c>
      <c r="E31" s="10">
        <v>86</v>
      </c>
      <c r="F31" s="14">
        <f t="shared" ref="F31:F44" si="2">D31*E31</f>
        <v>0</v>
      </c>
    </row>
    <row r="32" spans="1:6" x14ac:dyDescent="0.2">
      <c r="A32" t="s">
        <v>97</v>
      </c>
      <c r="B32" s="11"/>
      <c r="C32" s="10" t="s">
        <v>10</v>
      </c>
      <c r="D32" s="10">
        <v>0</v>
      </c>
      <c r="E32" s="10">
        <v>86</v>
      </c>
      <c r="F32" s="14">
        <f t="shared" si="2"/>
        <v>0</v>
      </c>
    </row>
    <row r="33" spans="1:6" x14ac:dyDescent="0.2">
      <c r="A33" t="s">
        <v>48</v>
      </c>
      <c r="B33" s="11"/>
      <c r="C33" s="10" t="s">
        <v>10</v>
      </c>
      <c r="D33" s="10">
        <v>0</v>
      </c>
      <c r="E33" s="10">
        <v>86</v>
      </c>
      <c r="F33" s="14">
        <f t="shared" si="2"/>
        <v>0</v>
      </c>
    </row>
    <row r="34" spans="1:6" x14ac:dyDescent="0.2">
      <c r="A34" t="s">
        <v>117</v>
      </c>
      <c r="B34" s="11"/>
      <c r="C34" s="10" t="s">
        <v>10</v>
      </c>
      <c r="D34" s="10">
        <v>0</v>
      </c>
      <c r="E34" s="10">
        <v>86</v>
      </c>
      <c r="F34" s="14">
        <f t="shared" si="2"/>
        <v>0</v>
      </c>
    </row>
    <row r="35" spans="1:6" x14ac:dyDescent="0.2">
      <c r="A35" t="s">
        <v>30</v>
      </c>
      <c r="B35" s="11"/>
      <c r="C35" s="10" t="s">
        <v>10</v>
      </c>
      <c r="D35" s="10">
        <v>0</v>
      </c>
      <c r="E35" s="10">
        <v>86</v>
      </c>
      <c r="F35" s="14">
        <f t="shared" si="2"/>
        <v>0</v>
      </c>
    </row>
    <row r="36" spans="1:6" x14ac:dyDescent="0.2">
      <c r="A36" t="s">
        <v>31</v>
      </c>
      <c r="B36" s="11"/>
      <c r="C36" s="10" t="s">
        <v>10</v>
      </c>
      <c r="D36" s="10">
        <v>2</v>
      </c>
      <c r="E36" s="10">
        <v>86</v>
      </c>
      <c r="F36" s="14">
        <f t="shared" si="2"/>
        <v>172</v>
      </c>
    </row>
    <row r="37" spans="1:6" x14ac:dyDescent="0.2">
      <c r="A37" t="s">
        <v>73</v>
      </c>
      <c r="B37" s="11"/>
      <c r="C37" s="10" t="s">
        <v>10</v>
      </c>
      <c r="D37" s="10">
        <v>0</v>
      </c>
      <c r="E37" s="10">
        <v>86</v>
      </c>
      <c r="F37" s="14">
        <f t="shared" si="2"/>
        <v>0</v>
      </c>
    </row>
    <row r="38" spans="1:6" x14ac:dyDescent="0.2">
      <c r="A38" t="s">
        <v>106</v>
      </c>
      <c r="B38" s="11"/>
      <c r="C38" s="10" t="s">
        <v>10</v>
      </c>
      <c r="D38" s="10">
        <v>0</v>
      </c>
      <c r="E38" s="10">
        <v>86</v>
      </c>
      <c r="F38" s="14">
        <f t="shared" si="2"/>
        <v>0</v>
      </c>
    </row>
    <row r="39" spans="1:6" x14ac:dyDescent="0.2">
      <c r="A39" t="s">
        <v>132</v>
      </c>
      <c r="B39" s="11"/>
      <c r="C39" s="10" t="s">
        <v>10</v>
      </c>
      <c r="D39" s="10">
        <v>4.75</v>
      </c>
      <c r="E39" s="10">
        <v>86</v>
      </c>
      <c r="F39" s="14">
        <f t="shared" si="2"/>
        <v>408.5</v>
      </c>
    </row>
    <row r="40" spans="1:6" x14ac:dyDescent="0.2">
      <c r="A40" t="s">
        <v>114</v>
      </c>
      <c r="B40" s="11"/>
      <c r="C40" s="10" t="s">
        <v>10</v>
      </c>
      <c r="D40" s="10">
        <v>3.75</v>
      </c>
      <c r="E40" s="10">
        <v>86</v>
      </c>
      <c r="F40" s="14">
        <f t="shared" si="2"/>
        <v>322.5</v>
      </c>
    </row>
    <row r="41" spans="1:6" x14ac:dyDescent="0.2">
      <c r="A41" t="s">
        <v>33</v>
      </c>
      <c r="B41" s="11"/>
      <c r="C41" s="10" t="s">
        <v>10</v>
      </c>
      <c r="D41" s="10">
        <v>0</v>
      </c>
      <c r="E41" s="10">
        <v>86</v>
      </c>
      <c r="F41" s="14">
        <f t="shared" si="2"/>
        <v>0</v>
      </c>
    </row>
    <row r="42" spans="1:6" x14ac:dyDescent="0.2">
      <c r="A42" t="s">
        <v>100</v>
      </c>
      <c r="B42" s="11"/>
      <c r="C42" s="10" t="s">
        <v>10</v>
      </c>
      <c r="D42" s="10">
        <v>0</v>
      </c>
      <c r="E42" s="10">
        <v>86</v>
      </c>
      <c r="F42" s="14">
        <f t="shared" si="2"/>
        <v>0</v>
      </c>
    </row>
    <row r="43" spans="1:6" x14ac:dyDescent="0.2">
      <c r="A43" t="s">
        <v>82</v>
      </c>
      <c r="B43" s="11"/>
      <c r="C43" s="10" t="s">
        <v>10</v>
      </c>
      <c r="D43" s="10">
        <v>0</v>
      </c>
      <c r="E43" s="10">
        <v>86</v>
      </c>
      <c r="F43" s="14">
        <f t="shared" si="2"/>
        <v>0</v>
      </c>
    </row>
    <row r="44" spans="1:6" x14ac:dyDescent="0.2">
      <c r="A44" t="s">
        <v>134</v>
      </c>
      <c r="B44" s="11"/>
      <c r="C44" s="10" t="s">
        <v>10</v>
      </c>
      <c r="D44" s="10">
        <v>0</v>
      </c>
      <c r="E44" s="10">
        <v>86</v>
      </c>
      <c r="F44" s="14">
        <f t="shared" si="2"/>
        <v>0</v>
      </c>
    </row>
    <row r="45" spans="1:6" x14ac:dyDescent="0.2">
      <c r="B45" s="20" t="s">
        <v>8</v>
      </c>
      <c r="C45" s="12" t="s">
        <v>10</v>
      </c>
      <c r="D45" s="12">
        <f>SUM(D31:D44)</f>
        <v>10.5</v>
      </c>
      <c r="E45" s="12"/>
      <c r="F45" s="15">
        <f>SUM(F31:F44)</f>
        <v>903</v>
      </c>
    </row>
    <row r="46" spans="1:6" x14ac:dyDescent="0.2">
      <c r="B46" s="11"/>
      <c r="C46" s="10"/>
      <c r="D46" s="10"/>
      <c r="E46" s="10"/>
      <c r="F46" s="14"/>
    </row>
    <row r="47" spans="1:6" x14ac:dyDescent="0.2">
      <c r="A47" t="s">
        <v>28</v>
      </c>
      <c r="B47" s="11"/>
      <c r="C47" s="10" t="s">
        <v>11</v>
      </c>
      <c r="D47" s="10">
        <v>0</v>
      </c>
      <c r="E47" s="10">
        <v>62</v>
      </c>
      <c r="F47" s="14">
        <f>D47*E47</f>
        <v>0</v>
      </c>
    </row>
    <row r="48" spans="1:6" x14ac:dyDescent="0.2">
      <c r="B48" s="20" t="s">
        <v>8</v>
      </c>
      <c r="C48" s="12" t="s">
        <v>11</v>
      </c>
      <c r="D48" s="12">
        <f>SUM(D47:D47)</f>
        <v>0</v>
      </c>
      <c r="E48" s="12"/>
      <c r="F48" s="15">
        <f>SUM(F47:F47)</f>
        <v>0</v>
      </c>
    </row>
    <row r="49" spans="1:6" x14ac:dyDescent="0.2">
      <c r="B49" s="11"/>
      <c r="C49" s="10"/>
      <c r="D49" s="10"/>
      <c r="E49" s="10"/>
      <c r="F49" s="14"/>
    </row>
    <row r="50" spans="1:6" x14ac:dyDescent="0.2">
      <c r="A50" t="s">
        <v>85</v>
      </c>
      <c r="B50" s="11"/>
      <c r="C50" s="10" t="s">
        <v>12</v>
      </c>
      <c r="D50" s="10">
        <v>0</v>
      </c>
      <c r="E50" s="10">
        <v>50</v>
      </c>
      <c r="F50" s="14">
        <f t="shared" ref="F50:F55" si="3">D50*E50</f>
        <v>0</v>
      </c>
    </row>
    <row r="51" spans="1:6" x14ac:dyDescent="0.2">
      <c r="A51" t="s">
        <v>34</v>
      </c>
      <c r="B51" s="11"/>
      <c r="C51" s="10" t="s">
        <v>12</v>
      </c>
      <c r="D51" s="10">
        <v>0</v>
      </c>
      <c r="E51" s="10">
        <v>50</v>
      </c>
      <c r="F51" s="14">
        <f>D51*E51</f>
        <v>0</v>
      </c>
    </row>
    <row r="52" spans="1:6" x14ac:dyDescent="0.2">
      <c r="A52" t="s">
        <v>53</v>
      </c>
      <c r="B52" s="11"/>
      <c r="C52" s="10" t="s">
        <v>12</v>
      </c>
      <c r="D52" s="10">
        <v>0</v>
      </c>
      <c r="E52" s="10">
        <v>50</v>
      </c>
      <c r="F52" s="14">
        <f t="shared" si="3"/>
        <v>0</v>
      </c>
    </row>
    <row r="53" spans="1:6" x14ac:dyDescent="0.2">
      <c r="A53" t="s">
        <v>63</v>
      </c>
      <c r="B53" s="11"/>
      <c r="C53" s="10" t="s">
        <v>12</v>
      </c>
      <c r="D53" s="10">
        <v>0</v>
      </c>
      <c r="E53" s="10">
        <v>50</v>
      </c>
      <c r="F53" s="14">
        <f t="shared" si="3"/>
        <v>0</v>
      </c>
    </row>
    <row r="54" spans="1:6" x14ac:dyDescent="0.2">
      <c r="A54" t="s">
        <v>102</v>
      </c>
      <c r="B54" s="11"/>
      <c r="C54" s="10" t="s">
        <v>12</v>
      </c>
      <c r="D54" s="10">
        <v>0</v>
      </c>
      <c r="E54" s="10">
        <v>50</v>
      </c>
      <c r="F54" s="14">
        <f t="shared" si="3"/>
        <v>0</v>
      </c>
    </row>
    <row r="55" spans="1:6" x14ac:dyDescent="0.2">
      <c r="A55" t="s">
        <v>75</v>
      </c>
      <c r="B55" s="11"/>
      <c r="C55" s="10" t="s">
        <v>12</v>
      </c>
      <c r="D55" s="10">
        <v>0</v>
      </c>
      <c r="E55" s="10">
        <v>50</v>
      </c>
      <c r="F55" s="14">
        <f t="shared" si="3"/>
        <v>0</v>
      </c>
    </row>
    <row r="56" spans="1:6" x14ac:dyDescent="0.2">
      <c r="B56" s="105" t="s">
        <v>8</v>
      </c>
      <c r="C56" s="4" t="s">
        <v>12</v>
      </c>
      <c r="D56" s="4">
        <f>SUM(D50:D55)</f>
        <v>0</v>
      </c>
      <c r="E56" s="4"/>
      <c r="F56" s="16">
        <f>SUM(F50:F55)</f>
        <v>0</v>
      </c>
    </row>
    <row r="57" spans="1:6" x14ac:dyDescent="0.2">
      <c r="B57" s="105"/>
      <c r="C57" s="4"/>
      <c r="D57" s="4"/>
      <c r="E57" s="4"/>
      <c r="F57" s="16"/>
    </row>
    <row r="58" spans="1:6" x14ac:dyDescent="0.2">
      <c r="A58" t="s">
        <v>116</v>
      </c>
      <c r="B58" s="11"/>
      <c r="C58" s="10" t="s">
        <v>44</v>
      </c>
      <c r="D58" s="10">
        <v>0</v>
      </c>
      <c r="E58" s="10">
        <v>4</v>
      </c>
      <c r="F58" s="14">
        <f t="shared" ref="F58:F61" si="4">D58*E58</f>
        <v>0</v>
      </c>
    </row>
    <row r="59" spans="1:6" x14ac:dyDescent="0.2">
      <c r="A59" t="s">
        <v>68</v>
      </c>
      <c r="B59" s="11"/>
      <c r="C59" s="10" t="s">
        <v>44</v>
      </c>
      <c r="D59" s="10">
        <v>0</v>
      </c>
      <c r="E59" s="10">
        <v>4</v>
      </c>
      <c r="F59" s="14">
        <f t="shared" si="4"/>
        <v>0</v>
      </c>
    </row>
    <row r="60" spans="1:6" x14ac:dyDescent="0.2">
      <c r="A60" t="s">
        <v>111</v>
      </c>
      <c r="B60" s="11"/>
      <c r="C60" s="10" t="s">
        <v>44</v>
      </c>
      <c r="D60" s="10">
        <v>0</v>
      </c>
      <c r="E60" s="10">
        <v>4</v>
      </c>
      <c r="F60" s="14">
        <f t="shared" si="4"/>
        <v>0</v>
      </c>
    </row>
    <row r="61" spans="1:6" x14ac:dyDescent="0.2">
      <c r="A61" t="s">
        <v>112</v>
      </c>
      <c r="B61" s="11"/>
      <c r="C61" s="10" t="s">
        <v>44</v>
      </c>
      <c r="D61" s="10">
        <v>0</v>
      </c>
      <c r="E61" s="10">
        <v>4</v>
      </c>
      <c r="F61" s="14">
        <f t="shared" si="4"/>
        <v>0</v>
      </c>
    </row>
    <row r="62" spans="1:6" x14ac:dyDescent="0.2">
      <c r="B62" s="105" t="s">
        <v>8</v>
      </c>
      <c r="C62" s="10" t="s">
        <v>44</v>
      </c>
      <c r="D62" s="4">
        <f>SUM(D58:D61)</f>
        <v>0</v>
      </c>
      <c r="E62" s="4"/>
      <c r="F62" s="16">
        <f>SUM(F58:F61)</f>
        <v>0</v>
      </c>
    </row>
    <row r="63" spans="1:6" x14ac:dyDescent="0.2">
      <c r="C63" s="10"/>
    </row>
    <row r="64" spans="1:6" x14ac:dyDescent="0.2">
      <c r="A64" t="s">
        <v>72</v>
      </c>
      <c r="B64" s="11"/>
      <c r="C64" s="10" t="s">
        <v>42</v>
      </c>
      <c r="D64" s="10">
        <v>0</v>
      </c>
      <c r="E64" s="10">
        <v>6</v>
      </c>
      <c r="F64" s="14">
        <f>D64*E64</f>
        <v>0</v>
      </c>
    </row>
    <row r="65" spans="1:6" x14ac:dyDescent="0.2">
      <c r="A65" t="s">
        <v>84</v>
      </c>
      <c r="B65" s="11"/>
      <c r="C65" s="10" t="s">
        <v>42</v>
      </c>
      <c r="D65" s="10">
        <v>0</v>
      </c>
      <c r="E65" s="10">
        <v>6</v>
      </c>
      <c r="F65" s="14">
        <f>D65*E65</f>
        <v>0</v>
      </c>
    </row>
    <row r="66" spans="1:6" x14ac:dyDescent="0.2">
      <c r="A66" t="s">
        <v>71</v>
      </c>
      <c r="B66" s="11"/>
      <c r="C66" s="10" t="s">
        <v>42</v>
      </c>
      <c r="D66" s="10">
        <v>0</v>
      </c>
      <c r="E66" s="10">
        <v>6</v>
      </c>
      <c r="F66" s="14">
        <f>D66*E66</f>
        <v>0</v>
      </c>
    </row>
    <row r="67" spans="1:6" x14ac:dyDescent="0.2">
      <c r="A67" t="s">
        <v>67</v>
      </c>
      <c r="B67" s="11"/>
      <c r="C67" s="10" t="s">
        <v>42</v>
      </c>
      <c r="D67" s="10">
        <v>0</v>
      </c>
      <c r="E67" s="10">
        <v>6</v>
      </c>
      <c r="F67" s="14">
        <f>D67*E67</f>
        <v>0</v>
      </c>
    </row>
    <row r="68" spans="1:6" x14ac:dyDescent="0.2">
      <c r="B68" s="105" t="s">
        <v>8</v>
      </c>
      <c r="C68" s="10" t="s">
        <v>42</v>
      </c>
      <c r="D68" s="4">
        <f>SUM(D64:D67)</f>
        <v>0</v>
      </c>
      <c r="E68" s="4"/>
      <c r="F68" s="16">
        <f>SUM(F64:F67)</f>
        <v>0</v>
      </c>
    </row>
    <row r="69" spans="1:6" x14ac:dyDescent="0.2">
      <c r="A69" s="6"/>
      <c r="B69" s="6"/>
      <c r="C69" s="7"/>
      <c r="D69" s="7"/>
      <c r="E69" s="7"/>
      <c r="F69" s="17"/>
    </row>
    <row r="70" spans="1:6" ht="19.5" customHeight="1" x14ac:dyDescent="0.2">
      <c r="A70" s="2" t="s">
        <v>13</v>
      </c>
      <c r="C70" s="2"/>
      <c r="D70" s="4">
        <f>SUM(D10+D21+D29+D45+D48+D56+D68+D62)</f>
        <v>41.5</v>
      </c>
      <c r="E70" s="2"/>
      <c r="F70" s="16">
        <f>SUM(F10+F21+F29+F45+F48+F56++F62+F68)</f>
        <v>4354.25</v>
      </c>
    </row>
  </sheetData>
  <mergeCells count="2">
    <mergeCell ref="A3:F3"/>
    <mergeCell ref="A5:F5"/>
  </mergeCells>
  <pageMargins left="0.94488188976377963" right="0.70866141732283472" top="1.02" bottom="0.71" header="0.31496062992125984" footer="0.27"/>
  <pageSetup paperSize="9" scale="79" orientation="portrait" r:id="rId1"/>
  <headerFooter>
    <oddHeader>&amp;R&amp;G</oddHeader>
    <oddFooter>&amp;L&amp;8Verfasser: Aegerter &amp; Bosshardt, Basel
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103</vt:i4>
      </vt:variant>
      <vt:variant>
        <vt:lpstr>Benannte Bereiche</vt:lpstr>
      </vt:variant>
      <vt:variant>
        <vt:i4>73</vt:i4>
      </vt:variant>
    </vt:vector>
  </HeadingPairs>
  <TitlesOfParts>
    <vt:vector size="176" baseType="lpstr">
      <vt:lpstr>Oktober</vt:lpstr>
      <vt:lpstr>November</vt:lpstr>
      <vt:lpstr>Dezember</vt:lpstr>
      <vt:lpstr>Januar</vt:lpstr>
      <vt:lpstr>Februar</vt:lpstr>
      <vt:lpstr>Februar Digi</vt:lpstr>
      <vt:lpstr>Maerz</vt:lpstr>
      <vt:lpstr>Maerz Digi</vt:lpstr>
      <vt:lpstr>April</vt:lpstr>
      <vt:lpstr>April Digi</vt:lpstr>
      <vt:lpstr>Mai</vt:lpstr>
      <vt:lpstr>Mai Digi</vt:lpstr>
      <vt:lpstr>Juni</vt:lpstr>
      <vt:lpstr>Juni Digi</vt:lpstr>
      <vt:lpstr>Juli</vt:lpstr>
      <vt:lpstr>Juli Digi</vt:lpstr>
      <vt:lpstr>August</vt:lpstr>
      <vt:lpstr>August Digi</vt:lpstr>
      <vt:lpstr>September</vt:lpstr>
      <vt:lpstr>Sept Digi</vt:lpstr>
      <vt:lpstr>Oktober19</vt:lpstr>
      <vt:lpstr>OktDigi19</vt:lpstr>
      <vt:lpstr>November19</vt:lpstr>
      <vt:lpstr>NovDigi19</vt:lpstr>
      <vt:lpstr>Dezember19</vt:lpstr>
      <vt:lpstr>DezDigi19</vt:lpstr>
      <vt:lpstr>Januar20</vt:lpstr>
      <vt:lpstr>Februar20</vt:lpstr>
      <vt:lpstr>März20</vt:lpstr>
      <vt:lpstr>April20</vt:lpstr>
      <vt:lpstr>AprilDigi20</vt:lpstr>
      <vt:lpstr>Mai20</vt:lpstr>
      <vt:lpstr>MaiDigi20</vt:lpstr>
      <vt:lpstr>Juni20</vt:lpstr>
      <vt:lpstr>Juli20</vt:lpstr>
      <vt:lpstr>EKAugust20</vt:lpstr>
      <vt:lpstr>PLAugust20</vt:lpstr>
      <vt:lpstr>MKAugust20</vt:lpstr>
      <vt:lpstr>EKSeptember20</vt:lpstr>
      <vt:lpstr>MKSeptember20</vt:lpstr>
      <vt:lpstr>PLSeptember20</vt:lpstr>
      <vt:lpstr>EKOktober20</vt:lpstr>
      <vt:lpstr>MKOktober20</vt:lpstr>
      <vt:lpstr>PLOktober20</vt:lpstr>
      <vt:lpstr>MKNovember 20</vt:lpstr>
      <vt:lpstr>PLNovember 20</vt:lpstr>
      <vt:lpstr>APSABA_November 20</vt:lpstr>
      <vt:lpstr>PLDezember 20</vt:lpstr>
      <vt:lpstr>MKDezember 20</vt:lpstr>
      <vt:lpstr>APSABA_Dezember 20</vt:lpstr>
      <vt:lpstr>PLJanuar21</vt:lpstr>
      <vt:lpstr>MKJanuar21</vt:lpstr>
      <vt:lpstr>APSABA_Januar21</vt:lpstr>
      <vt:lpstr>PLFebruar21</vt:lpstr>
      <vt:lpstr>MKFebruar21</vt:lpstr>
      <vt:lpstr>APSABA_Februar21</vt:lpstr>
      <vt:lpstr>PLMärz21</vt:lpstr>
      <vt:lpstr>MKMärz21</vt:lpstr>
      <vt:lpstr>APSABA_März21</vt:lpstr>
      <vt:lpstr>PLApril21</vt:lpstr>
      <vt:lpstr>MKApril21</vt:lpstr>
      <vt:lpstr>APSABA_April21</vt:lpstr>
      <vt:lpstr>PLMai21</vt:lpstr>
      <vt:lpstr>MKMai21</vt:lpstr>
      <vt:lpstr>APSABA_Mai21</vt:lpstr>
      <vt:lpstr>PLJuni21</vt:lpstr>
      <vt:lpstr>MKJuni21</vt:lpstr>
      <vt:lpstr>APSABA_Juni21</vt:lpstr>
      <vt:lpstr>PLJuli21</vt:lpstr>
      <vt:lpstr>MKJuli21</vt:lpstr>
      <vt:lpstr>APSABA_Juli21</vt:lpstr>
      <vt:lpstr>PLAugust21</vt:lpstr>
      <vt:lpstr>MKAugust21</vt:lpstr>
      <vt:lpstr>APSABA_August21</vt:lpstr>
      <vt:lpstr>PLSeptember21</vt:lpstr>
      <vt:lpstr>MKSeptember21</vt:lpstr>
      <vt:lpstr>APSABA_September21</vt:lpstr>
      <vt:lpstr>GHGW_September21</vt:lpstr>
      <vt:lpstr>GHGW_Oktober21</vt:lpstr>
      <vt:lpstr>PLOktober21</vt:lpstr>
      <vt:lpstr>MKOktober21</vt:lpstr>
      <vt:lpstr>APSABA_Oktober21</vt:lpstr>
      <vt:lpstr>PLNovember21</vt:lpstr>
      <vt:lpstr>APSABA_November21</vt:lpstr>
      <vt:lpstr>MKNovember 21</vt:lpstr>
      <vt:lpstr>GHGW_November21</vt:lpstr>
      <vt:lpstr>PLDezember21</vt:lpstr>
      <vt:lpstr>APSABA_Dezember21</vt:lpstr>
      <vt:lpstr>GHGW_Dezember21</vt:lpstr>
      <vt:lpstr>MKDezember21</vt:lpstr>
      <vt:lpstr>PL Januar22</vt:lpstr>
      <vt:lpstr>MKJanuar 22</vt:lpstr>
      <vt:lpstr>APSABA_Januar 22</vt:lpstr>
      <vt:lpstr>GHGW_Januar 22</vt:lpstr>
      <vt:lpstr>PL Februar 22</vt:lpstr>
      <vt:lpstr>MKFebruar 22</vt:lpstr>
      <vt:lpstr>APSABA_Februar 22</vt:lpstr>
      <vt:lpstr>PL März 22</vt:lpstr>
      <vt:lpstr>MKMärz 22</vt:lpstr>
      <vt:lpstr>APSABA_März 22</vt:lpstr>
      <vt:lpstr>PL April 22</vt:lpstr>
      <vt:lpstr>MKApril 22</vt:lpstr>
      <vt:lpstr>APSABA_April 22</vt:lpstr>
      <vt:lpstr>April20!Druckbereich</vt:lpstr>
      <vt:lpstr>'APSABA_April 22'!Druckbereich</vt:lpstr>
      <vt:lpstr>APSABA_April21!Druckbereich</vt:lpstr>
      <vt:lpstr>APSABA_August21!Druckbereich</vt:lpstr>
      <vt:lpstr>'APSABA_Dezember 20'!Druckbereich</vt:lpstr>
      <vt:lpstr>APSABA_Dezember21!Druckbereich</vt:lpstr>
      <vt:lpstr>'APSABA_Februar 22'!Druckbereich</vt:lpstr>
      <vt:lpstr>APSABA_Februar21!Druckbereich</vt:lpstr>
      <vt:lpstr>'APSABA_Januar 22'!Druckbereich</vt:lpstr>
      <vt:lpstr>APSABA_Januar21!Druckbereich</vt:lpstr>
      <vt:lpstr>APSABA_Juli21!Druckbereich</vt:lpstr>
      <vt:lpstr>APSABA_Juni21!Druckbereich</vt:lpstr>
      <vt:lpstr>APSABA_Mai21!Druckbereich</vt:lpstr>
      <vt:lpstr>'APSABA_März 22'!Druckbereich</vt:lpstr>
      <vt:lpstr>APSABA_März21!Druckbereich</vt:lpstr>
      <vt:lpstr>'APSABA_November 20'!Druckbereich</vt:lpstr>
      <vt:lpstr>APSABA_November21!Druckbereich</vt:lpstr>
      <vt:lpstr>APSABA_Oktober21!Druckbereich</vt:lpstr>
      <vt:lpstr>APSABA_September21!Druckbereich</vt:lpstr>
      <vt:lpstr>EKAugust20!Druckbereich</vt:lpstr>
      <vt:lpstr>EKOktober20!Druckbereich</vt:lpstr>
      <vt:lpstr>EKSeptember20!Druckbereich</vt:lpstr>
      <vt:lpstr>GHGW_Dezember21!Druckbereich</vt:lpstr>
      <vt:lpstr>'GHGW_Januar 22'!Druckbereich</vt:lpstr>
      <vt:lpstr>GHGW_November21!Druckbereich</vt:lpstr>
      <vt:lpstr>GHGW_Oktober21!Druckbereich</vt:lpstr>
      <vt:lpstr>GHGW_September21!Druckbereich</vt:lpstr>
      <vt:lpstr>Juli20!Druckbereich</vt:lpstr>
      <vt:lpstr>Juni20!Druckbereich</vt:lpstr>
      <vt:lpstr>'Mai20'!Druckbereich</vt:lpstr>
      <vt:lpstr>März20!Druckbereich</vt:lpstr>
      <vt:lpstr>'MKApril 22'!Druckbereich</vt:lpstr>
      <vt:lpstr>MKApril21!Druckbereich</vt:lpstr>
      <vt:lpstr>MKAugust20!Druckbereich</vt:lpstr>
      <vt:lpstr>MKAugust21!Druckbereich</vt:lpstr>
      <vt:lpstr>'MKDezember 20'!Druckbereich</vt:lpstr>
      <vt:lpstr>MKDezember21!Druckbereich</vt:lpstr>
      <vt:lpstr>'MKFebruar 22'!Druckbereich</vt:lpstr>
      <vt:lpstr>MKFebruar21!Druckbereich</vt:lpstr>
      <vt:lpstr>'MKJanuar 22'!Druckbereich</vt:lpstr>
      <vt:lpstr>MKJanuar21!Druckbereich</vt:lpstr>
      <vt:lpstr>MKJuli21!Druckbereich</vt:lpstr>
      <vt:lpstr>MKJuni21!Druckbereich</vt:lpstr>
      <vt:lpstr>MKMai21!Druckbereich</vt:lpstr>
      <vt:lpstr>'MKMärz 22'!Druckbereich</vt:lpstr>
      <vt:lpstr>MKMärz21!Druckbereich</vt:lpstr>
      <vt:lpstr>'MKNovember 20'!Druckbereich</vt:lpstr>
      <vt:lpstr>'MKNovember 21'!Druckbereich</vt:lpstr>
      <vt:lpstr>MKOktober20!Druckbereich</vt:lpstr>
      <vt:lpstr>MKOktober21!Druckbereich</vt:lpstr>
      <vt:lpstr>MKSeptember20!Druckbereich</vt:lpstr>
      <vt:lpstr>MKSeptember21!Druckbereich</vt:lpstr>
      <vt:lpstr>'PL April 22'!Druckbereich</vt:lpstr>
      <vt:lpstr>'PL Februar 22'!Druckbereich</vt:lpstr>
      <vt:lpstr>'PL Januar22'!Druckbereich</vt:lpstr>
      <vt:lpstr>'PL März 22'!Druckbereich</vt:lpstr>
      <vt:lpstr>PLApril21!Druckbereich</vt:lpstr>
      <vt:lpstr>PLAugust20!Druckbereich</vt:lpstr>
      <vt:lpstr>PLAugust21!Druckbereich</vt:lpstr>
      <vt:lpstr>'PLDezember 20'!Druckbereich</vt:lpstr>
      <vt:lpstr>PLDezember21!Druckbereich</vt:lpstr>
      <vt:lpstr>PLFebruar21!Druckbereich</vt:lpstr>
      <vt:lpstr>PLJanuar21!Druckbereich</vt:lpstr>
      <vt:lpstr>PLJuli21!Druckbereich</vt:lpstr>
      <vt:lpstr>PLJuni21!Druckbereich</vt:lpstr>
      <vt:lpstr>PLMai21!Druckbereich</vt:lpstr>
      <vt:lpstr>PLMärz21!Druckbereich</vt:lpstr>
      <vt:lpstr>'PLNovember 20'!Druckbereich</vt:lpstr>
      <vt:lpstr>PLNovember21!Druckbereich</vt:lpstr>
      <vt:lpstr>PLOktober20!Druckbereich</vt:lpstr>
      <vt:lpstr>PLOktober21!Druckbereich</vt:lpstr>
      <vt:lpstr>PLSeptember20!Druckbereich</vt:lpstr>
      <vt:lpstr>PLSeptember21!Druckbereich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2022-06-20T12:30:13Z</cp:lastPrinted>
  <dcterms:created xsi:type="dcterms:W3CDTF">2018-12-03T10:14:07Z</dcterms:created>
  <dcterms:modified xsi:type="dcterms:W3CDTF">2022-06-20T12:32:10Z</dcterms:modified>
</cp:coreProperties>
</file>