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Febru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G43" i="1" l="1"/>
  <c r="F43" i="1" l="1"/>
  <c r="F86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<sst xmlns="http://schemas.openxmlformats.org/spreadsheetml/2006/main" count="157" uniqueCount="65">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</sst>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1.1771992818671455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1.1656132613740979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575.25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1312.25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1045.75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874.75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348.25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3502.25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2551.75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9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39845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2250</v>
      </c>
      <c r="N18" s="46">
        <f t="shared" si="0"/>
        <v>2551.75</v>
      </c>
      <c r="O18" s="47">
        <f t="shared" si="1"/>
        <v>144.5</v>
      </c>
      <c r="P18" s="48">
        <f t="shared" si="2"/>
        <v>0</v>
      </c>
      <c r="Q18" s="49">
        <f t="shared" si="3"/>
        <v>446.25</v>
      </c>
      <c r="R18" s="50">
        <f t="shared" si="4"/>
        <v>1.1983333333333333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3350</v>
      </c>
      <c r="N19" s="46">
        <f t="shared" si="0"/>
        <v>3502.25</v>
      </c>
      <c r="O19" s="47">
        <f t="shared" si="1"/>
        <v>100</v>
      </c>
      <c r="P19" s="48">
        <f t="shared" si="2"/>
        <v>0</v>
      </c>
      <c r="Q19" s="49">
        <f t="shared" si="3"/>
        <v>252.25</v>
      </c>
      <c r="R19" s="50">
        <f t="shared" si="4"/>
        <v>1.0752985074626866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4375</v>
      </c>
      <c r="N20" s="46">
        <f t="shared" si="0"/>
        <v>5843</v>
      </c>
      <c r="O20" s="47">
        <f t="shared" si="1"/>
        <v>348.25</v>
      </c>
      <c r="P20" s="48">
        <f t="shared" si="2"/>
        <v>0</v>
      </c>
      <c r="Q20" s="49">
        <f t="shared" si="3"/>
        <v>1816.25</v>
      </c>
      <c r="R20" s="50">
        <f t="shared" si="4"/>
        <v>1.415142857142857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1375</v>
      </c>
      <c r="N21" s="46">
        <f t="shared" si="0"/>
        <v>874.75</v>
      </c>
      <c r="O21" s="47">
        <f t="shared" si="1"/>
        <v>19</v>
      </c>
      <c r="P21" s="48">
        <f t="shared" si="2"/>
        <v>481.25</v>
      </c>
      <c r="Q21" s="49">
        <f t="shared" si="3"/>
        <v>0</v>
      </c>
      <c r="R21" s="50">
        <f t="shared" si="4"/>
        <v>0.65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950</v>
      </c>
      <c r="N22" s="46">
        <f t="shared" si="0"/>
        <v>1045.75</v>
      </c>
      <c r="O22" s="47">
        <f t="shared" si="1"/>
        <v>20.75</v>
      </c>
      <c r="P22" s="48">
        <f t="shared" si="2"/>
        <v>0</v>
      </c>
      <c r="Q22" s="49">
        <f t="shared" si="3"/>
        <v>116.5</v>
      </c>
      <c r="R22" s="50">
        <f t="shared" si="4"/>
        <v>1.1226315789473684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1312.25</v>
      </c>
      <c r="O24" s="47">
        <f t="shared" si="1"/>
        <v>2</v>
      </c>
      <c r="P24" s="48">
        <f>SUMPRODUCT(($D$108:$D$118=$K24)*($E$107:$AV$107=$P$16)*($E$108:$AV$118))</f>
        <v>0</v>
      </c>
      <c r="Q24" s="49">
        <f t="shared" si="3"/>
        <v>1314.25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575.25</v>
      </c>
      <c r="O25" s="47">
        <f t="shared" si="1"/>
        <v>52</v>
      </c>
      <c r="P25" s="48">
        <f t="shared" si="2"/>
        <v>0</v>
      </c>
      <c r="Q25" s="49">
        <f t="shared" si="3"/>
        <v>627.25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13925</v>
      </c>
      <c r="N28" s="53">
        <f>SUM(N17:N27)</f>
        <v>15706</v>
      </c>
      <c r="O28" s="53">
        <f>SUM(O17:O27)</f>
        <v>686.5</v>
      </c>
      <c r="P28" s="53">
        <f>SUM(P17:P27)</f>
        <v>2105.25</v>
      </c>
      <c r="Q28" s="53">
        <f>IF(SUM(N28:O28)-SUM(U105:AV105)&gt;0,SUM(N28:O28)-SUM(U105:AV105),0)</f>
        <v>16392.5</v>
      </c>
      <c r="R28" s="54">
        <f t="shared" si="4"/>
        <v>1.1771992818671455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0.99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1133743.75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1321506.75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1.1656132613740979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1.1771992818671455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1469.5</v>
      </c>
      <c r="F43" s="70">
        <f>15.5+35.75</f>
        <v>51.25</v>
      </c>
      <c r="G43" s="70">
        <f>95.5+39.5</f>
        <v>135</v>
      </c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1655.75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899.25</v>
      </c>
      <c r="F44" s="70">
        <v>52</v>
      </c>
      <c r="G44" s="70">
        <v>49.75</v>
      </c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1001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2578</v>
      </c>
      <c r="F45" s="70">
        <v>194.25</v>
      </c>
      <c r="G45" s="70">
        <v>284.75</v>
      </c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3057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83.25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83.25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896.25</v>
      </c>
      <c r="F47" s="70">
        <v>104.25</v>
      </c>
      <c r="G47" s="70">
        <v>20.75</v>
      </c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1021.25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1144.75</v>
      </c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1144.75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109.25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109.25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647.5</v>
      </c>
      <c r="F54" s="70">
        <v>27</v>
      </c>
      <c r="G54" s="70">
        <v>9.5</v>
      </c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684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2410.25</v>
      </c>
      <c r="F55" s="70">
        <v>103</v>
      </c>
      <c r="G55" s="70">
        <v>50.25</v>
      </c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2563.5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2781.25</v>
      </c>
      <c r="F56" s="70">
        <v>43</v>
      </c>
      <c r="G56" s="70">
        <v>63.5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2887.75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769.75</v>
      </c>
      <c r="F57" s="70">
        <v>19.5</v>
      </c>
      <c r="G57" s="70">
        <v>19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808.25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45.25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116.5</v>
      </c>
      <c r="F60" s="70">
        <v>3.25</v>
      </c>
      <c r="G60" s="70">
        <v>2</v>
      </c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121.75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447.5</v>
      </c>
      <c r="F61" s="70">
        <v>18.5</v>
      </c>
      <c r="G61" s="70">
        <v>52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518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278</v>
      </c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278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7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192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78.5</v>
      </c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30.75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54.5</v>
      </c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2.25</v>
      </c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>
        <v>47.75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15090</v>
      </c>
      <c r="F86" s="76">
        <f>SUM(F41:F85)</f>
        <v>616</v>
      </c>
      <c r="G86" s="76">
        <f t="shared" si="10"/>
        <v>686.5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16392.5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145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301767</v>
      </c>
      <c r="F91" s="84">
        <f t="shared" si="14"/>
        <v>9546.5</v>
      </c>
      <c r="G91" s="84">
        <f t="shared" si="15"/>
        <v>17629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328942.5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317988.75</v>
      </c>
      <c r="F92" s="84">
        <f t="shared" si="14"/>
        <v>14725</v>
      </c>
      <c r="G92" s="84">
        <f t="shared" si="15"/>
        <v>9500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342213.75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482094.5</v>
      </c>
      <c r="F93" s="84">
        <f t="shared" si="14"/>
        <v>20403.5</v>
      </c>
      <c r="G93" s="84">
        <f t="shared" si="15"/>
        <v>29949.5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532447.5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53025.5</v>
      </c>
      <c r="F94" s="84">
        <f t="shared" si="14"/>
        <v>1209</v>
      </c>
      <c r="G94" s="84">
        <f t="shared" si="15"/>
        <v>1178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55412.5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47075</v>
      </c>
      <c r="F95" s="84">
        <f t="shared" si="14"/>
        <v>5212.5</v>
      </c>
      <c r="G95" s="84">
        <f t="shared" si="15"/>
        <v>1037.5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53325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5236</v>
      </c>
      <c r="F97" s="84">
        <f t="shared" si="14"/>
        <v>13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5257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3340.5</v>
      </c>
      <c r="F98" s="84">
        <f t="shared" si="14"/>
        <v>111</v>
      </c>
      <c r="G98" s="84">
        <f t="shared" si="15"/>
        <v>312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3763.5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142">
        <f t="shared" ref="E101:Q101" si="27">SUM(E90:E100)</f>
        <v>1210672.25</v>
      </c>
      <c r="F101" s="89">
        <f t="shared" si="27"/>
        <v>51220.5</v>
      </c>
      <c r="G101" s="89">
        <f t="shared" si="27"/>
        <v>59614</v>
      </c>
      <c r="H101" s="142">
        <f t="shared" si="27"/>
        <v>0</v>
      </c>
      <c r="I101" s="89">
        <f t="shared" si="27"/>
        <v>0</v>
      </c>
      <c r="J101" s="89">
        <f t="shared" si="27"/>
        <v>0</v>
      </c>
      <c r="K101" s="142">
        <f t="shared" si="27"/>
        <v>0</v>
      </c>
      <c r="L101" s="142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1321506.75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250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1225</v>
      </c>
      <c r="V106" s="190"/>
      <c r="W106" s="190"/>
      <c r="X106" s="191"/>
      <c r="Y106" s="189">
        <f>M22</f>
        <v>950</v>
      </c>
      <c r="Z106" s="190"/>
      <c r="AA106" s="190"/>
      <c r="AB106" s="191"/>
      <c r="AC106" s="189">
        <f>M21</f>
        <v>1375</v>
      </c>
      <c r="AD106" s="190"/>
      <c r="AE106" s="190"/>
      <c r="AF106" s="191"/>
      <c r="AG106" s="189">
        <f>M20</f>
        <v>4375</v>
      </c>
      <c r="AH106" s="190"/>
      <c r="AI106" s="190"/>
      <c r="AJ106" s="191"/>
      <c r="AK106" s="189">
        <f>M19</f>
        <v>3350</v>
      </c>
      <c r="AL106" s="190"/>
      <c r="AM106" s="190"/>
      <c r="AN106" s="191"/>
      <c r="AO106" s="189">
        <f>M18</f>
        <v>2250</v>
      </c>
      <c r="AP106" s="190"/>
      <c r="AQ106" s="190"/>
      <c r="AR106" s="191"/>
      <c r="AS106" s="189">
        <f>M17</f>
        <v>125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575.25</v>
      </c>
      <c r="N110" s="104">
        <f>SUMPRODUCT(($F$42:$Q$86)*(($F$40:$Q$40=$E$14)+($F$40:$Q$40=$K$14)+($F$40:$Q$40=$I$14)+($F$40:$Q$40=$G$14))*($D$42:$D$86=M$105))</f>
        <v>52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1312.25</v>
      </c>
      <c r="R111" s="104">
        <f>SUMPRODUCT(($F$42:$Q$86)*(($F$40:$Q$40=$E$14)+($F$40:$Q$40=$K$14)+($F$40:$Q$40=$I$14)+($F$40:$Q$40=$G$14))*($D$42:$D$86=Q$105))</f>
        <v>2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1045.75</v>
      </c>
      <c r="Z113" s="104">
        <f>SUMPRODUCT(($F$42:$Q$86)*(($F$40:$Q$40=$E$14)+($F$40:$Q$40=$K$14)+($F$40:$Q$40=$I$14)+($F$40:$Q$40=$G$14))*($D$42:$D$86=Y$105))</f>
        <v>20.75</v>
      </c>
      <c r="AA113" s="113">
        <f>IF(Y$106-Y113-Z113&gt;0,Y$106-Y113-Z113,0)</f>
        <v>0</v>
      </c>
      <c r="AB113" s="106">
        <f>IF(($Y106&gt;0),(Y113+Z113)/$Y106,0)</f>
        <v>1.1226315789473684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874.75</v>
      </c>
      <c r="AD114" s="104">
        <f>SUMPRODUCT(($F$42:$Q$86)*(($F$40:$Q$40=$E$14)+($F$40:$Q$40=$K$14)+($F$40:$Q$40=$I$14)+($F$40:$Q$40=$G$14))*($D$42:$D$86=AC$105))</f>
        <v>19</v>
      </c>
      <c r="AE114" s="113">
        <f>IF(AC$106-AC114-AD114&gt;0,AC$106-AC114-AD114,0)</f>
        <v>481.25</v>
      </c>
      <c r="AF114" s="106">
        <f>IF(($AC106&gt;0),(AC114+AD114)/$AC106,0)</f>
        <v>0.65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5843</v>
      </c>
      <c r="AH115" s="104">
        <f>SUMPRODUCT(($F$42:$Q$86)*(($F$40:$Q$40=$E$14)+($F$40:$Q$40=$K$14)+($F$40:$Q$40=$I$14)+($F$40:$Q$40=$G$14))*($D$42:$D$86=AG$105))</f>
        <v>348.25</v>
      </c>
      <c r="AI115" s="113">
        <f>IF(AG$106-AG115-AH115&gt;0,AG$106-AG115-AH115,0)</f>
        <v>0</v>
      </c>
      <c r="AJ115" s="106">
        <f>IF(($AG106&gt;0),(AG115+AH115)/$AG106,0)</f>
        <v>1.415142857142857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3502.25</v>
      </c>
      <c r="AL116" s="104">
        <f>SUMPRODUCT(($F$42:$Q$86)*(($F$40:$Q$40=$E$14)+($F$40:$Q$40=$K$14)+($F$40:$Q$40=$I$14)+($F$40:$Q$40=$G$14))*($D$42:$D$86=AK$105))</f>
        <v>100</v>
      </c>
      <c r="AM116" s="113">
        <f>IF(AK$106-AK116-AL116&gt;0,AK$106-AK116-AL116,0)</f>
        <v>0</v>
      </c>
      <c r="AN116" s="106">
        <f>IF(($AK106&gt;0),(AK116+AL116)/$AK106,0)</f>
        <v>1.0752985074626866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2551.75</v>
      </c>
      <c r="AP117" s="104">
        <f>SUMPRODUCT(($F$42:$Q$86)*(($F$40:$Q$40=$E$14)+($F$40:$Q$40=$K$14)+($F$40:$Q$40=$I$14)+($F$40:$Q$40=$G$14))*($D$42:$D$86=AO$105))</f>
        <v>144.5</v>
      </c>
      <c r="AQ117" s="113">
        <f>IF(AO$106-AO117-AP117&gt;0,AO$106-AO117-AP117,0)</f>
        <v>0</v>
      </c>
      <c r="AR117" s="106">
        <f>IF(($AO106&gt;0),(AO117+AP117)/$AO106,0)</f>
        <v>1.1983333333333333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2022-04-11T12:56:11Z</cp:lastPrinted>
  <dcterms:created xsi:type="dcterms:W3CDTF">2018-01-15T08:58:52Z</dcterms:created>
  <dcterms:modified xsi:type="dcterms:W3CDTF">2022-05-03T15:29:59Z</dcterms:modified>
</cp:coreProperties>
</file>