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47" i="1" l="1"/>
  <c r="F44" i="1"/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<sst xmlns="http://schemas.openxmlformats.org/spreadsheetml/2006/main" count="157" uniqueCount="65">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</sst>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0.7023076923076923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0.66139094278224708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545.75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1759.5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F46" sqref="F4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1016.5</v>
      </c>
      <c r="O18" s="47">
        <f t="shared" si="1"/>
        <v>79.25</v>
      </c>
      <c r="P18" s="48">
        <f t="shared" si="2"/>
        <v>429.25</v>
      </c>
      <c r="Q18" s="49">
        <f t="shared" si="3"/>
        <v>0</v>
      </c>
      <c r="R18" s="50">
        <f t="shared" si="4"/>
        <v>0.71852459016393444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880.5</v>
      </c>
      <c r="O19" s="47">
        <f t="shared" si="1"/>
        <v>143.5</v>
      </c>
      <c r="P19" s="48">
        <f t="shared" si="2"/>
        <v>1276</v>
      </c>
      <c r="Q19" s="49">
        <f t="shared" si="3"/>
        <v>0</v>
      </c>
      <c r="R19" s="50">
        <f t="shared" si="4"/>
        <v>0.44521739130434784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1759.5</v>
      </c>
      <c r="O20" s="47">
        <f t="shared" si="1"/>
        <v>430.75</v>
      </c>
      <c r="P20" s="48">
        <f t="shared" si="2"/>
        <v>209.75</v>
      </c>
      <c r="Q20" s="49">
        <f t="shared" si="3"/>
        <v>0</v>
      </c>
      <c r="R20" s="50">
        <f t="shared" si="4"/>
        <v>0.91260416666666666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428.75</v>
      </c>
      <c r="O21" s="47">
        <f t="shared" si="1"/>
        <v>36.5</v>
      </c>
      <c r="P21" s="48">
        <f t="shared" si="2"/>
        <v>159.75</v>
      </c>
      <c r="Q21" s="49">
        <f t="shared" si="3"/>
        <v>0</v>
      </c>
      <c r="R21" s="50">
        <f t="shared" si="4"/>
        <v>0.74439999999999995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55</v>
      </c>
      <c r="O22" s="47">
        <f t="shared" si="1"/>
        <v>58.25</v>
      </c>
      <c r="P22" s="48">
        <f t="shared" si="2"/>
        <v>361.75</v>
      </c>
      <c r="Q22" s="49">
        <f t="shared" si="3"/>
        <v>0</v>
      </c>
      <c r="R22" s="50">
        <f t="shared" si="4"/>
        <v>0.23842105263157895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545.75</v>
      </c>
      <c r="O24" s="47">
        <f t="shared" si="1"/>
        <v>167.75</v>
      </c>
      <c r="P24" s="48">
        <f>SUMPRODUCT(($D$108:$D$118=$K24)*($E$107:$AV$107=$P$16)*($E$108:$AV$118))</f>
        <v>0</v>
      </c>
      <c r="Q24" s="49">
        <f t="shared" si="3"/>
        <v>713.5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93.25</v>
      </c>
      <c r="O25" s="47">
        <f t="shared" si="1"/>
        <v>11</v>
      </c>
      <c r="P25" s="48">
        <f t="shared" si="2"/>
        <v>0</v>
      </c>
      <c r="Q25" s="49">
        <f t="shared" si="3"/>
        <v>104.25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4779.25</v>
      </c>
      <c r="O28" s="53">
        <f>SUM(O17:O27)</f>
        <v>927</v>
      </c>
      <c r="P28" s="53">
        <f>SUM(P17:P27)</f>
        <v>3236.5</v>
      </c>
      <c r="Q28" s="53">
        <f>IF(SUM(N28:O28)-SUM(U105:AV105)&gt;0,SUM(N28:O28)-SUM(U105:AV105),0)</f>
        <v>5706.25</v>
      </c>
      <c r="R28" s="54">
        <f t="shared" si="4"/>
        <v>0.7023076923076923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457310.5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0.66139094278224708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0.7023076923076923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671.25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f>126.75-1.5</f>
        <v>125.25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948.75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1535.5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f>56+2.25</f>
        <v>58.25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668.75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100.25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49.5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148.5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30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276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585.75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426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5706.25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133681.5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97280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188361.5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28845.5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5662.5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2854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625.5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457310.5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93.25</v>
      </c>
      <c r="N110" s="104">
        <f>SUMPRODUCT(($F$42:$Q$86)*(($F$40:$Q$40=$E$14)+($F$40:$Q$40=$K$14)+($F$40:$Q$40=$I$14)+($F$40:$Q$40=$G$14))*($D$42:$D$86=M$105))</f>
        <v>11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545.75</v>
      </c>
      <c r="R111" s="104">
        <f>SUMPRODUCT(($F$42:$Q$86)*(($F$40:$Q$40=$E$14)+($F$40:$Q$40=$K$14)+($F$40:$Q$40=$I$14)+($F$40:$Q$40=$G$14))*($D$42:$D$86=Q$105))</f>
        <v>167.75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55</v>
      </c>
      <c r="Z113" s="104">
        <f>SUMPRODUCT(($F$42:$Q$86)*(($F$40:$Q$40=$E$14)+($F$40:$Q$40=$K$14)+($F$40:$Q$40=$I$14)+($F$40:$Q$40=$G$14))*($D$42:$D$86=Y$105))</f>
        <v>58.25</v>
      </c>
      <c r="AA113" s="113">
        <f>IF(Y$106-Y113-Z113&gt;0,Y$106-Y113-Z113,0)</f>
        <v>361.75</v>
      </c>
      <c r="AB113" s="106">
        <f>IF(($Y106&gt;0),(Y113+Z113)/$Y106,0)</f>
        <v>0.23842105263157895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428.75</v>
      </c>
      <c r="AD114" s="104">
        <f>SUMPRODUCT(($F$42:$Q$86)*(($F$40:$Q$40=$E$14)+($F$40:$Q$40=$K$14)+($F$40:$Q$40=$I$14)+($F$40:$Q$40=$G$14))*($D$42:$D$86=AC$105))</f>
        <v>36.5</v>
      </c>
      <c r="AE114" s="113">
        <f>IF(AC$106-AC114-AD114&gt;0,AC$106-AC114-AD114,0)</f>
        <v>159.75</v>
      </c>
      <c r="AF114" s="106">
        <f>IF(($AC106&gt;0),(AC114+AD114)/$AC106,0)</f>
        <v>0.74439999999999995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1759.5</v>
      </c>
      <c r="AH115" s="104">
        <f>SUMPRODUCT(($F$42:$Q$86)*(($F$40:$Q$40=$E$14)+($F$40:$Q$40=$K$14)+($F$40:$Q$40=$I$14)+($F$40:$Q$40=$G$14))*($D$42:$D$86=AG$105))</f>
        <v>430.75</v>
      </c>
      <c r="AI115" s="113">
        <f>IF(AG$106-AG115-AH115&gt;0,AG$106-AG115-AH115,0)</f>
        <v>209.75</v>
      </c>
      <c r="AJ115" s="106">
        <f>IF(($AG106&gt;0),(AG115+AH115)/$AG106,0)</f>
        <v>0.91260416666666666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880.5</v>
      </c>
      <c r="AL116" s="104">
        <f>SUMPRODUCT(($F$42:$Q$86)*(($F$40:$Q$40=$E$14)+($F$40:$Q$40=$K$14)+($F$40:$Q$40=$I$14)+($F$40:$Q$40=$G$14))*($D$42:$D$86=AK$105))</f>
        <v>143.5</v>
      </c>
      <c r="AM116" s="113">
        <f>IF(AK$106-AK116-AL116&gt;0,AK$106-AK116-AL116,0)</f>
        <v>1276</v>
      </c>
      <c r="AN116" s="106">
        <f>IF(($AK106&gt;0),(AK116+AL116)/$AK106,0)</f>
        <v>0.44521739130434784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1016.5</v>
      </c>
      <c r="AP117" s="104">
        <f>SUMPRODUCT(($F$42:$Q$86)*(($F$40:$Q$40=$E$14)+($F$40:$Q$40=$K$14)+($F$40:$Q$40=$I$14)+($F$40:$Q$40=$G$14))*($D$42:$D$86=AO$105))</f>
        <v>79.25</v>
      </c>
      <c r="AQ117" s="113">
        <f>IF(AO$106-AO117-AP117&gt;0,AO$106-AO117-AP117,0)</f>
        <v>429.25</v>
      </c>
      <c r="AR117" s="106">
        <f>IF(($AO106&gt;0),(AO117+AP117)/$AO106,0)</f>
        <v>0.71852459016393444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2022-03-21T12:26:58Z</cp:lastPrinted>
  <dcterms:created xsi:type="dcterms:W3CDTF">2018-01-15T08:58:52Z</dcterms:created>
  <dcterms:modified xsi:type="dcterms:W3CDTF">2022-04-11T12:49:22Z</dcterms:modified>
</cp:coreProperties>
</file>