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<sst xmlns="http://schemas.openxmlformats.org/spreadsheetml/2006/main" count="157" uniqueCount="65">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</sst>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1.2039317773788152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1.1957159631530494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2781.75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5" zoomScale="115" zoomScaleNormal="115" zoomScaleSheetLayoutView="100" workbookViewId="0">
      <selection activeCell="K54" sqref="K54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39965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2781.75</v>
      </c>
      <c r="O18" s="47">
        <f t="shared" si="1"/>
        <v>28.5</v>
      </c>
      <c r="P18" s="48">
        <f t="shared" si="2"/>
        <v>0</v>
      </c>
      <c r="Q18" s="49">
        <f t="shared" si="3"/>
        <v>560.25</v>
      </c>
      <c r="R18" s="50">
        <f t="shared" si="4"/>
        <v>1.2490000000000001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3631</v>
      </c>
      <c r="O19" s="47">
        <f t="shared" si="1"/>
        <v>37.5</v>
      </c>
      <c r="P19" s="48">
        <f t="shared" si="2"/>
        <v>0</v>
      </c>
      <c r="Q19" s="49">
        <f t="shared" si="3"/>
        <v>318.5</v>
      </c>
      <c r="R19" s="50">
        <f t="shared" si="4"/>
        <v>1.0950746268656717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6286</v>
      </c>
      <c r="O20" s="47">
        <f t="shared" si="1"/>
        <v>61.25</v>
      </c>
      <c r="P20" s="48">
        <f t="shared" si="2"/>
        <v>0</v>
      </c>
      <c r="Q20" s="49">
        <f t="shared" si="3"/>
        <v>1972.25</v>
      </c>
      <c r="R20" s="50">
        <f t="shared" si="4"/>
        <v>1.4508000000000001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893.75</v>
      </c>
      <c r="O21" s="47">
        <f t="shared" si="1"/>
        <v>0</v>
      </c>
      <c r="P21" s="48">
        <f t="shared" si="2"/>
        <v>481.25</v>
      </c>
      <c r="Q21" s="49">
        <f t="shared" si="3"/>
        <v>0</v>
      </c>
      <c r="R21" s="50">
        <f t="shared" si="4"/>
        <v>0.65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1066.5</v>
      </c>
      <c r="O22" s="47">
        <f t="shared" si="1"/>
        <v>7.5</v>
      </c>
      <c r="P22" s="48">
        <f t="shared" si="2"/>
        <v>0</v>
      </c>
      <c r="Q22" s="49">
        <f t="shared" si="3"/>
        <v>124</v>
      </c>
      <c r="R22" s="50">
        <f t="shared" si="4"/>
        <v>1.1305263157894736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1314.25</v>
      </c>
      <c r="O24" s="47">
        <f t="shared" si="1"/>
        <v>17.5</v>
      </c>
      <c r="P24" s="48">
        <f>SUMPRODUCT(($D$108:$D$118=$K24)*($E$107:$AV$107=$P$16)*($E$108:$AV$118))</f>
        <v>0</v>
      </c>
      <c r="Q24" s="49">
        <f t="shared" si="3"/>
        <v>1331.75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627.25</v>
      </c>
      <c r="O25" s="47">
        <f t="shared" si="1"/>
        <v>11</v>
      </c>
      <c r="P25" s="48">
        <f t="shared" si="2"/>
        <v>0</v>
      </c>
      <c r="Q25" s="49">
        <f t="shared" si="3"/>
        <v>638.25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16601.5</v>
      </c>
      <c r="O28" s="53">
        <f>SUM(O17:O27)</f>
        <v>163.25</v>
      </c>
      <c r="P28" s="53">
        <f>SUM(P17:P27)</f>
        <v>2105.25</v>
      </c>
      <c r="Q28" s="53">
        <f>IF(SUM(N28:O28)-SUM(U105:AV105)&gt;0,SUM(N28:O28)-SUM(U105:AV105),0)</f>
        <v>16764.75</v>
      </c>
      <c r="R28" s="54">
        <f t="shared" si="4"/>
        <v>1.2039317773788152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1355635.5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1.1957159631530494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1.2039317773788152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/>
      <c r="M43" s="70"/>
      <c r="N43" s="70"/>
      <c r="O43" s="71"/>
      <c r="P43" s="71"/>
      <c r="Q43" s="71"/>
      <c r="R43" s="65">
        <f t="shared" si="5"/>
        <v>1769.25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/>
      <c r="M44" s="70"/>
      <c r="N44" s="70"/>
      <c r="O44" s="71"/>
      <c r="P44" s="71"/>
      <c r="Q44" s="71"/>
      <c r="R44" s="65">
        <f t="shared" si="5"/>
        <v>1010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/>
      <c r="M45" s="70"/>
      <c r="N45" s="70"/>
      <c r="O45" s="71"/>
      <c r="P45" s="71"/>
      <c r="Q45" s="71"/>
      <c r="R45" s="65">
        <f t="shared" ref="R45" si="6">SUM(E45:Q45)</f>
        <v>3183.25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/>
      <c r="M47" s="70"/>
      <c r="N47" s="70"/>
      <c r="O47" s="71"/>
      <c r="P47" s="71"/>
      <c r="Q47" s="71"/>
      <c r="R47" s="65">
        <f t="shared" si="5"/>
        <v>1028.75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/>
      <c r="M55" s="70"/>
      <c r="N55" s="70"/>
      <c r="O55" s="71"/>
      <c r="P55" s="71"/>
      <c r="Q55" s="71"/>
      <c r="R55" s="65">
        <f t="shared" si="5"/>
        <v>2620.75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/>
      <c r="M56" s="70"/>
      <c r="N56" s="70"/>
      <c r="O56" s="71"/>
      <c r="P56" s="71"/>
      <c r="Q56" s="71"/>
      <c r="R56" s="65">
        <f t="shared" si="5"/>
        <v>2917.5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/>
      <c r="M60" s="70"/>
      <c r="N60" s="70"/>
      <c r="O60" s="71"/>
      <c r="P60" s="71"/>
      <c r="Q60" s="71"/>
      <c r="R60" s="65">
        <f t="shared" si="5"/>
        <v>126.25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/>
      <c r="M61" s="70"/>
      <c r="N61" s="70"/>
      <c r="O61" s="71"/>
      <c r="P61" s="71"/>
      <c r="Q61" s="71"/>
      <c r="R61" s="65">
        <f t="shared" si="5"/>
        <v>529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16764.75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342850.5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348507.5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545863.5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55412.5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53700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5327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3829.5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1355635.5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627.25</v>
      </c>
      <c r="N110" s="104">
        <f>SUMPRODUCT(($F$42:$Q$86)*(($F$40:$Q$40=$E$14)+($F$40:$Q$40=$K$14)+($F$40:$Q$40=$I$14)+($F$40:$Q$40=$G$14))*($D$42:$D$86=M$105))</f>
        <v>11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1314.25</v>
      </c>
      <c r="R111" s="104">
        <f>SUMPRODUCT(($F$42:$Q$86)*(($F$40:$Q$40=$E$14)+($F$40:$Q$40=$K$14)+($F$40:$Q$40=$I$14)+($F$40:$Q$40=$G$14))*($D$42:$D$86=Q$105))</f>
        <v>17.5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1066.5</v>
      </c>
      <c r="Z113" s="104">
        <f>SUMPRODUCT(($F$42:$Q$86)*(($F$40:$Q$40=$E$14)+($F$40:$Q$40=$K$14)+($F$40:$Q$40=$I$14)+($F$40:$Q$40=$G$14))*($D$42:$D$86=Y$105))</f>
        <v>7.5</v>
      </c>
      <c r="AA113" s="113">
        <f>IF(Y$106-Y113-Z113&gt;0,Y$106-Y113-Z113,0)</f>
        <v>0</v>
      </c>
      <c r="AB113" s="106">
        <f>IF(($Y106&gt;0),(Y113+Z113)/$Y106,0)</f>
        <v>1.1305263157894736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893.75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481.25</v>
      </c>
      <c r="AF114" s="106">
        <f>IF(($AC106&gt;0),(AC114+AD114)/$AC106,0)</f>
        <v>0.65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6286</v>
      </c>
      <c r="AH115" s="104">
        <f>SUMPRODUCT(($F$42:$Q$86)*(($F$40:$Q$40=$E$14)+($F$40:$Q$40=$K$14)+($F$40:$Q$40=$I$14)+($F$40:$Q$40=$G$14))*($D$42:$D$86=AG$105))</f>
        <v>61.25</v>
      </c>
      <c r="AI115" s="113">
        <f>IF(AG$106-AG115-AH115&gt;0,AG$106-AG115-AH115,0)</f>
        <v>0</v>
      </c>
      <c r="AJ115" s="106">
        <f>IF(($AG106&gt;0),(AG115+AH115)/$AG106,0)</f>
        <v>1.4508000000000001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3631</v>
      </c>
      <c r="AL116" s="104">
        <f>SUMPRODUCT(($F$42:$Q$86)*(($F$40:$Q$40=$E$14)+($F$40:$Q$40=$K$14)+($F$40:$Q$40=$I$14)+($F$40:$Q$40=$G$14))*($D$42:$D$86=AK$105))</f>
        <v>37.5</v>
      </c>
      <c r="AM116" s="113">
        <f>IF(AK$106-AK116-AL116&gt;0,AK$106-AK116-AL116,0)</f>
        <v>0</v>
      </c>
      <c r="AN116" s="106">
        <f>IF(($AK106&gt;0),(AK116+AL116)/$AK106,0)</f>
        <v>1.0950746268656717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2781.75</v>
      </c>
      <c r="AP117" s="104">
        <f>SUMPRODUCT(($F$42:$Q$86)*(($F$40:$Q$40=$E$14)+($F$40:$Q$40=$K$14)+($F$40:$Q$40=$I$14)+($F$40:$Q$40=$G$14))*($D$42:$D$86=AO$105))</f>
        <v>28.5</v>
      </c>
      <c r="AQ117" s="113">
        <f>IF(AO$106-AO117-AP117&gt;0,AO$106-AO117-AP117,0)</f>
        <v>0</v>
      </c>
      <c r="AR117" s="106">
        <f>IF(($AO106&gt;0),(AO117+AP117)/$AO106,0)</f>
        <v>1.2490000000000001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2022-07-07T10:23:50Z</cp:lastPrinted>
  <dcterms:created xsi:type="dcterms:W3CDTF">2018-01-15T08:58:52Z</dcterms:created>
  <dcterms:modified xsi:type="dcterms:W3CDTF">2022-07-07T10:24:05Z</dcterms:modified>
</cp:coreProperties>
</file>