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Juni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22" i="1" l="1"/>
  <c r="M21" i="1"/>
  <c r="M20" i="1"/>
  <c r="M19" i="1"/>
  <c r="M18" i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<sst xmlns="http://schemas.openxmlformats.org/spreadsheetml/2006/main" count="155" uniqueCount="65">
  <si>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</si>
  <si>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</si>
  <si>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</si>
  <si>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</si>
  <si>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</si>
  <si>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</si>
  <si>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</si>
  <si>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</si>
  <si>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</si>
  <si>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</si>
  <si>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</si>
  <si>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</si>
  <si>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</si>
  <si>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</si>
  <si>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</si>
  <si>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</si>
  <si>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</si>
  <si>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</si>
  <si>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</si>
  <si>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</si>
  <si>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</si>
  <si>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</si>
  <si>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</si>
  <si>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</si>
  <si>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</si>
  <si>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</si>
  <si>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</si>
  <si>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</si>
  <si>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</si>
  <si>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</si>
  <si>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</si>
  <si>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</si>
  <si>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</si>
  <si>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</si>
  <si>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</si>
  <si>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</si>
  <si>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</si>
  <si>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</si>
  <si>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</si>
  <si>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</si>
  <si>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</si>
  <si>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</si>
  <si>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</si>
  <si>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</si>
  <si>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</si>
  <si>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</si>
  <si>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</si>
  <si>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</si>
  <si>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</si>
  <si>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</si>
  <si>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</si>
  <si>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</si>
  <si>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</si>
  <si>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</si>
  <si>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</si>
  <si>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</si>
  <si>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</si>
  <si>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</si>
  <si>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</si>
  <si>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</si>
  <si>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</si>
  <si>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</si>
  <si>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</si>
  <si>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</si>
  <si>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Lärm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</si>
</sst>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0.54492753623188406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0.56381580266161813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261.25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504.75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K56" sqref="K56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44562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39965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25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25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f>200+100+25+25</f>
        <v>350</v>
      </c>
      <c r="N18" s="46">
        <f t="shared" si="0"/>
        <v>110</v>
      </c>
      <c r="O18" s="47">
        <f t="shared" si="1"/>
        <v>0</v>
      </c>
      <c r="P18" s="48">
        <f t="shared" si="2"/>
        <v>240</v>
      </c>
      <c r="Q18" s="49">
        <f t="shared" si="3"/>
        <v>0</v>
      </c>
      <c r="R18" s="50">
        <f t="shared" si="4"/>
        <v>0.31428571428571428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f>400</f>
        <v>400</v>
      </c>
      <c r="N19" s="46">
        <f t="shared" si="0"/>
        <v>63</v>
      </c>
      <c r="O19" s="47">
        <f t="shared" si="1"/>
        <v>1</v>
      </c>
      <c r="P19" s="48">
        <f t="shared" si="2"/>
        <v>336</v>
      </c>
      <c r="Q19" s="49">
        <f t="shared" si="3"/>
        <v>0</v>
      </c>
      <c r="R19" s="50">
        <f t="shared" si="4"/>
        <v>0.16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f>450</f>
        <v>450</v>
      </c>
      <c r="N20" s="46">
        <f t="shared" si="0"/>
        <v>504.75</v>
      </c>
      <c r="O20" s="47">
        <f t="shared" si="1"/>
        <v>0</v>
      </c>
      <c r="P20" s="48">
        <f t="shared" si="2"/>
        <v>0</v>
      </c>
      <c r="Q20" s="49">
        <f t="shared" si="3"/>
        <v>54.75</v>
      </c>
      <c r="R20" s="50">
        <f t="shared" si="4"/>
        <v>1.1216666666666666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f>125</f>
        <v>125</v>
      </c>
      <c r="N21" s="46">
        <f t="shared" si="0"/>
        <v>261.25</v>
      </c>
      <c r="O21" s="47">
        <f t="shared" si="1"/>
        <v>0</v>
      </c>
      <c r="P21" s="48">
        <f t="shared" si="2"/>
        <v>0</v>
      </c>
      <c r="Q21" s="49">
        <f t="shared" si="3"/>
        <v>136.25</v>
      </c>
      <c r="R21" s="50">
        <f t="shared" si="4"/>
        <v>2.09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f>100</f>
        <v>100</v>
      </c>
      <c r="N22" s="46">
        <f t="shared" si="0"/>
        <v>0</v>
      </c>
      <c r="O22" s="47">
        <f t="shared" si="1"/>
        <v>0</v>
      </c>
      <c r="P22" s="48">
        <f t="shared" si="2"/>
        <v>100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100</v>
      </c>
      <c r="N23" s="46">
        <f t="shared" si="0"/>
        <v>0</v>
      </c>
      <c r="O23" s="47">
        <f t="shared" si="1"/>
        <v>0</v>
      </c>
      <c r="P23" s="48">
        <f t="shared" si="2"/>
        <v>100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0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0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0</v>
      </c>
      <c r="O25" s="47">
        <f t="shared" si="1"/>
        <v>0</v>
      </c>
      <c r="P25" s="48">
        <f t="shared" si="2"/>
        <v>0</v>
      </c>
      <c r="Q25" s="49">
        <f t="shared" si="3"/>
        <v>0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75</v>
      </c>
      <c r="N26" s="46">
        <f t="shared" si="0"/>
        <v>0</v>
      </c>
      <c r="O26" s="47">
        <f t="shared" si="1"/>
        <v>0</v>
      </c>
      <c r="P26" s="48">
        <f t="shared" si="2"/>
        <v>75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100</v>
      </c>
      <c r="N27" s="46">
        <f t="shared" si="0"/>
        <v>0</v>
      </c>
      <c r="O27" s="47">
        <f t="shared" si="1"/>
        <v>0</v>
      </c>
      <c r="P27" s="48">
        <f t="shared" si="2"/>
        <v>100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1725</v>
      </c>
      <c r="N28" s="53">
        <f>SUM(N17:N27)</f>
        <v>939</v>
      </c>
      <c r="O28" s="53">
        <f>SUM(O17:O27)</f>
        <v>1</v>
      </c>
      <c r="P28" s="53">
        <f>SUM(P17:P27)</f>
        <v>976</v>
      </c>
      <c r="Q28" s="53">
        <f>IF(SUM(N28:O28)-SUM(U105:AV105)&gt;0,SUM(N28:O28)-SUM(U105:AV105),0)</f>
        <v>940</v>
      </c>
      <c r="R28" s="54">
        <f t="shared" si="4"/>
        <v>0.54492753623188406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0.8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140304.6875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79106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0.56381580266161813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0.54492753623188406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110</v>
      </c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110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63</v>
      </c>
      <c r="F55" s="70"/>
      <c r="G55" s="70"/>
      <c r="H55" s="70"/>
      <c r="I55" s="70"/>
      <c r="J55" s="70"/>
      <c r="K55" s="70">
        <v>1</v>
      </c>
      <c r="L55" s="70"/>
      <c r="M55" s="70"/>
      <c r="N55" s="70"/>
      <c r="O55" s="71"/>
      <c r="P55" s="71"/>
      <c r="Q55" s="71"/>
      <c r="R55" s="65">
        <f t="shared" si="5"/>
        <v>64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504.75</v>
      </c>
      <c r="F56" s="70"/>
      <c r="G56" s="70"/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504.75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261.25</v>
      </c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261.25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0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/>
      <c r="C75" s="155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939</v>
      </c>
      <c r="F86" s="76">
        <f t="shared" si="10"/>
        <v>0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1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940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13420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13420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5985</v>
      </c>
      <c r="F92" s="84">
        <f t="shared" si="14"/>
        <v>0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95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6080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43408.5</v>
      </c>
      <c r="F93" s="84">
        <f t="shared" si="14"/>
        <v>0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43408.5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16197.5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16197.5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0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0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79011</v>
      </c>
      <c r="F101" s="89">
        <f t="shared" si="27"/>
        <v>0</v>
      </c>
      <c r="G101" s="89">
        <f t="shared" si="27"/>
        <v>0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95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79106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100</v>
      </c>
      <c r="F106" s="147"/>
      <c r="G106" s="147"/>
      <c r="H106" s="148"/>
      <c r="I106" s="146">
        <f>M26</f>
        <v>75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100</v>
      </c>
      <c r="V106" s="147"/>
      <c r="W106" s="147"/>
      <c r="X106" s="148"/>
      <c r="Y106" s="146">
        <f>M22</f>
        <v>100</v>
      </c>
      <c r="Z106" s="147"/>
      <c r="AA106" s="147"/>
      <c r="AB106" s="148"/>
      <c r="AC106" s="146">
        <f>M21</f>
        <v>125</v>
      </c>
      <c r="AD106" s="147"/>
      <c r="AE106" s="147"/>
      <c r="AF106" s="148"/>
      <c r="AG106" s="146">
        <f>M20</f>
        <v>450</v>
      </c>
      <c r="AH106" s="147"/>
      <c r="AI106" s="147"/>
      <c r="AJ106" s="148"/>
      <c r="AK106" s="146">
        <f>M19</f>
        <v>400</v>
      </c>
      <c r="AL106" s="147"/>
      <c r="AM106" s="147"/>
      <c r="AN106" s="148"/>
      <c r="AO106" s="146">
        <f>M18</f>
        <v>350</v>
      </c>
      <c r="AP106" s="147"/>
      <c r="AQ106" s="147"/>
      <c r="AR106" s="148"/>
      <c r="AS106" s="146">
        <f>M17</f>
        <v>25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100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75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0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100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100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261.25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0</v>
      </c>
      <c r="AF114" s="106">
        <f>IF(($AC106&gt;0),(AC114+AD114)/$AC106,0)</f>
        <v>2.09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504.75</v>
      </c>
      <c r="AH115" s="104">
        <f>SUMPRODUCT(($F$42:$Q$86)*(($F$40:$Q$40=$E$14)+($F$40:$Q$40=$K$14)+($F$40:$Q$40=$I$14)+($F$40:$Q$40=$G$14))*($D$42:$D$86=AG$105))</f>
        <v>0</v>
      </c>
      <c r="AI115" s="113">
        <f>IF(AG$106-AG115-AH115&gt;0,AG$106-AG115-AH115,0)</f>
        <v>0</v>
      </c>
      <c r="AJ115" s="106">
        <f>IF(($AG106&gt;0),(AG115+AH115)/$AG106,0)</f>
        <v>1.1216666666666666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63</v>
      </c>
      <c r="AL116" s="104">
        <f>SUMPRODUCT(($F$42:$Q$86)*(($F$40:$Q$40=$E$14)+($F$40:$Q$40=$K$14)+($F$40:$Q$40=$I$14)+($F$40:$Q$40=$G$14))*($D$42:$D$86=AK$105))</f>
        <v>1</v>
      </c>
      <c r="AM116" s="113">
        <f>IF(AK$106-AK116-AL116&gt;0,AK$106-AK116-AL116,0)</f>
        <v>336</v>
      </c>
      <c r="AN116" s="106">
        <f>IF(($AK106&gt;0),(AK116+AL116)/$AK106,0)</f>
        <v>0.16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110</v>
      </c>
      <c r="AP117" s="104">
        <f>SUMPRODUCT(($F$42:$Q$86)*(($F$40:$Q$40=$E$14)+($F$40:$Q$40=$K$14)+($F$40:$Q$40=$I$14)+($F$40:$Q$40=$G$14))*($D$42:$D$86=AO$105))</f>
        <v>0</v>
      </c>
      <c r="AQ117" s="113">
        <f>IF(AO$106-AO117-AP117&gt;0,AO$106-AO117-AP117,0)</f>
        <v>240</v>
      </c>
      <c r="AR117" s="106">
        <f>IF(($AO106&gt;0),(AO117+AP117)/$AO106,0)</f>
        <v>0.31428571428571428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25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2022-07-07T10:04:49Z</cp:lastPrinted>
  <dcterms:created xsi:type="dcterms:W3CDTF">2018-01-15T08:58:52Z</dcterms:created>
  <dcterms:modified xsi:type="dcterms:W3CDTF">2022-07-07T10:04:54Z</dcterms:modified>
</cp:coreProperties>
</file>