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<sst xmlns="http://schemas.openxmlformats.org/spreadsheetml/2006/main" count="157" uniqueCount="65">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</sst>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1.0311692307692308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0.97599168399168401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800.25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1476.75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39965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1476.75</v>
      </c>
      <c r="O18" s="47">
        <f t="shared" si="1"/>
        <v>210.5</v>
      </c>
      <c r="P18" s="48">
        <f t="shared" si="2"/>
        <v>0</v>
      </c>
      <c r="Q18" s="49">
        <f t="shared" si="3"/>
        <v>162.25</v>
      </c>
      <c r="R18" s="50">
        <f t="shared" si="4"/>
        <v>1.1063934426229509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1422</v>
      </c>
      <c r="O19" s="47">
        <f t="shared" si="1"/>
        <v>77.75</v>
      </c>
      <c r="P19" s="48">
        <f t="shared" si="2"/>
        <v>800.25</v>
      </c>
      <c r="Q19" s="49">
        <f t="shared" si="3"/>
        <v>0</v>
      </c>
      <c r="R19" s="50">
        <f t="shared" si="4"/>
        <v>0.6520652173913043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2859.5</v>
      </c>
      <c r="O20" s="47">
        <f t="shared" si="1"/>
        <v>372.75</v>
      </c>
      <c r="P20" s="48">
        <f t="shared" si="2"/>
        <v>0</v>
      </c>
      <c r="Q20" s="49">
        <f t="shared" si="3"/>
        <v>832.25</v>
      </c>
      <c r="R20" s="50">
        <f t="shared" si="4"/>
        <v>1.3467708333333333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507</v>
      </c>
      <c r="O21" s="47">
        <f t="shared" si="1"/>
        <v>12</v>
      </c>
      <c r="P21" s="48">
        <f t="shared" si="2"/>
        <v>106</v>
      </c>
      <c r="Q21" s="49">
        <f t="shared" si="3"/>
        <v>0</v>
      </c>
      <c r="R21" s="50">
        <f t="shared" si="4"/>
        <v>0.83040000000000003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199.5</v>
      </c>
      <c r="O22" s="47">
        <f t="shared" si="1"/>
        <v>16</v>
      </c>
      <c r="P22" s="48">
        <f t="shared" si="2"/>
        <v>259.5</v>
      </c>
      <c r="Q22" s="49">
        <f t="shared" si="3"/>
        <v>0</v>
      </c>
      <c r="R22" s="50">
        <f t="shared" si="4"/>
        <v>0.4536842105263158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822</v>
      </c>
      <c r="O24" s="47">
        <f t="shared" si="1"/>
        <v>56.5</v>
      </c>
      <c r="P24" s="48">
        <f>SUMPRODUCT(($D$108:$D$118=$K24)*($E$107:$AV$107=$P$16)*($E$108:$AV$118))</f>
        <v>0</v>
      </c>
      <c r="Q24" s="49">
        <f t="shared" si="3"/>
        <v>878.5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292</v>
      </c>
      <c r="O25" s="47">
        <f t="shared" si="1"/>
        <v>54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7578.75</v>
      </c>
      <c r="O28" s="53">
        <f>SUM(O17:O27)</f>
        <v>799.5</v>
      </c>
      <c r="P28" s="53">
        <f>SUM(P17:P27)</f>
        <v>1965.75</v>
      </c>
      <c r="Q28" s="53">
        <f>IF(SUM(N28:O28)-SUM(U105:AV105)&gt;0,SUM(N28:O28)-SUM(U105:AV105),0)</f>
        <v>8378.25</v>
      </c>
      <c r="R28" s="54">
        <f t="shared" si="4"/>
        <v>1.0311692307692308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674837.25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0.97599168399168401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1.0311692307692308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>
        <v>138.5</v>
      </c>
      <c r="L43" s="70"/>
      <c r="M43" s="70"/>
      <c r="N43" s="70"/>
      <c r="O43" s="71"/>
      <c r="P43" s="71"/>
      <c r="Q43" s="71"/>
      <c r="R43" s="65">
        <f t="shared" si="5"/>
        <v>1033.5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>
        <v>61.25</v>
      </c>
      <c r="L44" s="70"/>
      <c r="M44" s="70"/>
      <c r="N44" s="70"/>
      <c r="O44" s="71"/>
      <c r="P44" s="71"/>
      <c r="Q44" s="71"/>
      <c r="R44" s="65">
        <f t="shared" si="5"/>
        <v>1342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>
        <v>264.25</v>
      </c>
      <c r="L45" s="70"/>
      <c r="M45" s="70"/>
      <c r="N45" s="70"/>
      <c r="O45" s="71"/>
      <c r="P45" s="71"/>
      <c r="Q45" s="71"/>
      <c r="R45" s="65">
        <f t="shared" ref="R45" si="6">SUM(E45:Q45)</f>
        <v>2215.75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>
        <v>16</v>
      </c>
      <c r="L47" s="70"/>
      <c r="M47" s="70"/>
      <c r="N47" s="70"/>
      <c r="O47" s="71"/>
      <c r="P47" s="71"/>
      <c r="Q47" s="71"/>
      <c r="R47" s="65">
        <f t="shared" si="5"/>
        <v>215.5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>
        <v>51</v>
      </c>
      <c r="L49" s="70"/>
      <c r="M49" s="70"/>
      <c r="N49" s="70"/>
      <c r="O49" s="71"/>
      <c r="P49" s="71"/>
      <c r="Q49" s="71"/>
      <c r="R49" s="65">
        <f t="shared" si="5"/>
        <v>812.25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>
        <v>54</v>
      </c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>
        <v>16.5</v>
      </c>
      <c r="L55" s="70"/>
      <c r="M55" s="70"/>
      <c r="N55" s="70"/>
      <c r="O55" s="71"/>
      <c r="P55" s="71"/>
      <c r="Q55" s="71"/>
      <c r="R55" s="65">
        <f t="shared" si="5"/>
        <v>132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>
        <v>5.5</v>
      </c>
      <c r="L60" s="70"/>
      <c r="M60" s="70"/>
      <c r="N60" s="70"/>
      <c r="O60" s="71"/>
      <c r="P60" s="71"/>
      <c r="Q60" s="71"/>
      <c r="R60" s="65">
        <f t="shared" si="5"/>
        <v>38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>
        <v>33</v>
      </c>
      <c r="L64" s="70"/>
      <c r="M64" s="70"/>
      <c r="N64" s="70"/>
      <c r="O64" s="71"/>
      <c r="P64" s="71"/>
      <c r="Q64" s="71"/>
      <c r="R64" s="65">
        <f t="shared" si="5"/>
        <v>247.5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>
        <v>23.5</v>
      </c>
      <c r="L66" s="70"/>
      <c r="M66" s="70"/>
      <c r="N66" s="70"/>
      <c r="O66" s="71"/>
      <c r="P66" s="71"/>
      <c r="Q66" s="71"/>
      <c r="R66" s="65">
        <f t="shared" ref="R66" si="9">SUM(E66:Q66)</f>
        <v>89.5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>
        <v>39</v>
      </c>
      <c r="L70" s="70"/>
      <c r="M70" s="70"/>
      <c r="N70" s="70"/>
      <c r="O70" s="71"/>
      <c r="P70" s="71"/>
      <c r="Q70" s="71"/>
      <c r="R70" s="65">
        <f t="shared" si="5"/>
        <v>406.25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>
        <v>85</v>
      </c>
      <c r="L72" s="70"/>
      <c r="M72" s="70"/>
      <c r="N72" s="70"/>
      <c r="O72" s="71"/>
      <c r="P72" s="71"/>
      <c r="Q72" s="71"/>
      <c r="R72" s="65">
        <f t="shared" si="5"/>
        <v>828.5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>
        <v>12</v>
      </c>
      <c r="L73" s="70"/>
      <c r="M73" s="70"/>
      <c r="N73" s="70"/>
      <c r="O73" s="71"/>
      <c r="P73" s="71"/>
      <c r="Q73" s="71"/>
      <c r="R73" s="65">
        <f t="shared" si="5"/>
        <v>473.25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799.5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8378.25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25681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205844.5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7386.25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142476.25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32056.5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277973.5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744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32178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800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10775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226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3514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324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67217.75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674837.25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292</v>
      </c>
      <c r="N110" s="104">
        <f>SUMPRODUCT(($F$42:$Q$86)*(($F$40:$Q$40=$E$14)+($F$40:$Q$40=$K$14)+($F$40:$Q$40=$I$14)+($F$40:$Q$40=$G$14))*($D$42:$D$86=M$105))</f>
        <v>54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822</v>
      </c>
      <c r="R111" s="104">
        <f>SUMPRODUCT(($F$42:$Q$86)*(($F$40:$Q$40=$E$14)+($F$40:$Q$40=$K$14)+($F$40:$Q$40=$I$14)+($F$40:$Q$40=$G$14))*($D$42:$D$86=Q$105))</f>
        <v>56.5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199.5</v>
      </c>
      <c r="Z113" s="104">
        <f>SUMPRODUCT(($F$42:$Q$86)*(($F$40:$Q$40=$E$14)+($F$40:$Q$40=$K$14)+($F$40:$Q$40=$I$14)+($F$40:$Q$40=$G$14))*($D$42:$D$86=Y$105))</f>
        <v>16</v>
      </c>
      <c r="AA113" s="113">
        <f>IF(Y$106-Y113-Z113&gt;0,Y$106-Y113-Z113,0)</f>
        <v>259.5</v>
      </c>
      <c r="AB113" s="106">
        <f>IF(($Y106&gt;0),(Y113+Z113)/$Y106,0)</f>
        <v>0.4536842105263158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507</v>
      </c>
      <c r="AD114" s="104">
        <f>SUMPRODUCT(($F$42:$Q$86)*(($F$40:$Q$40=$E$14)+($F$40:$Q$40=$K$14)+($F$40:$Q$40=$I$14)+($F$40:$Q$40=$G$14))*($D$42:$D$86=AC$105))</f>
        <v>12</v>
      </c>
      <c r="AE114" s="113">
        <f>IF(AC$106-AC114-AD114&gt;0,AC$106-AC114-AD114,0)</f>
        <v>106</v>
      </c>
      <c r="AF114" s="106">
        <f>IF(($AC106&gt;0),(AC114+AD114)/$AC106,0)</f>
        <v>0.83040000000000003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2859.5</v>
      </c>
      <c r="AH115" s="104">
        <f>SUMPRODUCT(($F$42:$Q$86)*(($F$40:$Q$40=$E$14)+($F$40:$Q$40=$K$14)+($F$40:$Q$40=$I$14)+($F$40:$Q$40=$G$14))*($D$42:$D$86=AG$105))</f>
        <v>372.75</v>
      </c>
      <c r="AI115" s="113">
        <f>IF(AG$106-AG115-AH115&gt;0,AG$106-AG115-AH115,0)</f>
        <v>0</v>
      </c>
      <c r="AJ115" s="106">
        <f>IF(($AG106&gt;0),(AG115+AH115)/$AG106,0)</f>
        <v>1.3467708333333333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1422</v>
      </c>
      <c r="AL116" s="104">
        <f>SUMPRODUCT(($F$42:$Q$86)*(($F$40:$Q$40=$E$14)+($F$40:$Q$40=$K$14)+($F$40:$Q$40=$I$14)+($F$40:$Q$40=$G$14))*($D$42:$D$86=AK$105))</f>
        <v>77.75</v>
      </c>
      <c r="AM116" s="113">
        <f>IF(AK$106-AK116-AL116&gt;0,AK$106-AK116-AL116,0)</f>
        <v>800.25</v>
      </c>
      <c r="AN116" s="106">
        <f>IF(($AK106&gt;0),(AK116+AL116)/$AK106,0)</f>
        <v>0.6520652173913043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1476.75</v>
      </c>
      <c r="AP117" s="104">
        <f>SUMPRODUCT(($F$42:$Q$86)*(($F$40:$Q$40=$E$14)+($F$40:$Q$40=$K$14)+($F$40:$Q$40=$I$14)+($F$40:$Q$40=$G$14))*($D$42:$D$86=AO$105))</f>
        <v>210.5</v>
      </c>
      <c r="AQ117" s="113">
        <f>IF(AO$106-AO117-AP117&gt;0,AO$106-AO117-AP117,0)</f>
        <v>0</v>
      </c>
      <c r="AR117" s="106">
        <f>IF(($AO106&gt;0),(AO117+AP117)/$AO106,0)</f>
        <v>1.1063934426229509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2022-07-08T08:36:28Z</cp:lastPrinted>
  <dcterms:created xsi:type="dcterms:W3CDTF">2018-01-15T08:58:52Z</dcterms:created>
  <dcterms:modified xsi:type="dcterms:W3CDTF">2022-07-08T08:45:58Z</dcterms:modified>
</cp:coreProperties>
</file>