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ärz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<sst xmlns="http://schemas.openxmlformats.org/spreadsheetml/2006/main" count="157" uniqueCount="65">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</sst>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0.84852307692307694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0.80686613034439125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772.5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2591.75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1295.5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197.75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8" zoomScale="115" zoomScaleNormal="115" zoomScaleSheetLayoutView="100" workbookViewId="0">
      <selection activeCell="V37" sqref="V3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39873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1266</v>
      </c>
      <c r="O18" s="47">
        <f t="shared" si="1"/>
        <v>61.25</v>
      </c>
      <c r="P18" s="48">
        <f t="shared" si="2"/>
        <v>197.75</v>
      </c>
      <c r="Q18" s="49">
        <f t="shared" si="3"/>
        <v>0</v>
      </c>
      <c r="R18" s="50">
        <f t="shared" si="4"/>
        <v>0.87032786885245905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1295.5</v>
      </c>
      <c r="O19" s="47">
        <f t="shared" si="1"/>
        <v>25.5</v>
      </c>
      <c r="P19" s="48">
        <f t="shared" si="2"/>
        <v>979</v>
      </c>
      <c r="Q19" s="49">
        <f t="shared" si="3"/>
        <v>0</v>
      </c>
      <c r="R19" s="50">
        <f t="shared" si="4"/>
        <v>0.57434782608695656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2591.75</v>
      </c>
      <c r="O20" s="47">
        <f t="shared" si="1"/>
        <v>49.75</v>
      </c>
      <c r="P20" s="48">
        <f t="shared" si="2"/>
        <v>0</v>
      </c>
      <c r="Q20" s="49">
        <f t="shared" si="3"/>
        <v>241.5</v>
      </c>
      <c r="R20" s="50">
        <f t="shared" si="4"/>
        <v>1.100625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507</v>
      </c>
      <c r="O21" s="47">
        <f t="shared" si="1"/>
        <v>0</v>
      </c>
      <c r="P21" s="48">
        <f t="shared" si="2"/>
        <v>118</v>
      </c>
      <c r="Q21" s="49">
        <f t="shared" si="3"/>
        <v>0</v>
      </c>
      <c r="R21" s="50">
        <f t="shared" si="4"/>
        <v>0.81120000000000003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154.5</v>
      </c>
      <c r="O22" s="47">
        <f t="shared" si="1"/>
        <v>1</v>
      </c>
      <c r="P22" s="48">
        <f t="shared" si="2"/>
        <v>319.5</v>
      </c>
      <c r="Q22" s="49">
        <f t="shared" si="3"/>
        <v>0</v>
      </c>
      <c r="R22" s="50">
        <f t="shared" si="4"/>
        <v>0.32736842105263159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772.5</v>
      </c>
      <c r="O24" s="47">
        <f t="shared" si="1"/>
        <v>3.5</v>
      </c>
      <c r="P24" s="48">
        <f>SUMPRODUCT(($D$108:$D$118=$K24)*($E$107:$AV$107=$P$16)*($E$108:$AV$118))</f>
        <v>0</v>
      </c>
      <c r="Q24" s="49">
        <f t="shared" si="3"/>
        <v>776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166</v>
      </c>
      <c r="O25" s="47">
        <f t="shared" si="1"/>
        <v>0</v>
      </c>
      <c r="P25" s="48">
        <f t="shared" si="2"/>
        <v>0</v>
      </c>
      <c r="Q25" s="49">
        <f t="shared" si="3"/>
        <v>166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6753.25</v>
      </c>
      <c r="O28" s="53">
        <f>SUM(O17:O27)</f>
        <v>141</v>
      </c>
      <c r="P28" s="53">
        <f>SUM(P17:P27)</f>
        <v>2414.25</v>
      </c>
      <c r="Q28" s="53">
        <f>IF(SUM(N28:O28)-SUM(U105:AV105)&gt;0,SUM(N28:O28)-SUM(U105:AV105),0)</f>
        <v>6894.25</v>
      </c>
      <c r="R28" s="54">
        <f t="shared" si="4"/>
        <v>0.84852307692307694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557897.5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0.80686613034439125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0.84852307692307694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797.25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1185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1806.5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155.5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715.25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162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110.25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202.5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66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327.5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670.5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461.25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6894.25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161924.5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125495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227169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31434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7775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3104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996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557897.5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166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772.5</v>
      </c>
      <c r="R111" s="104">
        <f>SUMPRODUCT(($F$42:$Q$86)*(($F$40:$Q$40=$E$14)+($F$40:$Q$40=$K$14)+($F$40:$Q$40=$I$14)+($F$40:$Q$40=$G$14))*($D$42:$D$86=Q$105))</f>
        <v>3.5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154.5</v>
      </c>
      <c r="Z113" s="104">
        <f>SUMPRODUCT(($F$42:$Q$86)*(($F$40:$Q$40=$E$14)+($F$40:$Q$40=$K$14)+($F$40:$Q$40=$I$14)+($F$40:$Q$40=$G$14))*($D$42:$D$86=Y$105))</f>
        <v>1</v>
      </c>
      <c r="AA113" s="113">
        <f>IF(Y$106-Y113-Z113&gt;0,Y$106-Y113-Z113,0)</f>
        <v>319.5</v>
      </c>
      <c r="AB113" s="106">
        <f>IF(($Y106&gt;0),(Y113+Z113)/$Y106,0)</f>
        <v>0.32736842105263159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507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118</v>
      </c>
      <c r="AF114" s="106">
        <f>IF(($AC106&gt;0),(AC114+AD114)/$AC106,0)</f>
        <v>0.81120000000000003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2591.75</v>
      </c>
      <c r="AH115" s="104">
        <f>SUMPRODUCT(($F$42:$Q$86)*(($F$40:$Q$40=$E$14)+($F$40:$Q$40=$K$14)+($F$40:$Q$40=$I$14)+($F$40:$Q$40=$G$14))*($D$42:$D$86=AG$105))</f>
        <v>49.75</v>
      </c>
      <c r="AI115" s="113">
        <f>IF(AG$106-AG115-AH115&gt;0,AG$106-AG115-AH115,0)</f>
        <v>0</v>
      </c>
      <c r="AJ115" s="106">
        <f>IF(($AG106&gt;0),(AG115+AH115)/$AG106,0)</f>
        <v>1.100625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1295.5</v>
      </c>
      <c r="AL116" s="104">
        <f>SUMPRODUCT(($F$42:$Q$86)*(($F$40:$Q$40=$E$14)+($F$40:$Q$40=$K$14)+($F$40:$Q$40=$I$14)+($F$40:$Q$40=$G$14))*($D$42:$D$86=AK$105))</f>
        <v>25.5</v>
      </c>
      <c r="AM116" s="113">
        <f>IF(AK$106-AK116-AL116&gt;0,AK$106-AK116-AL116,0)</f>
        <v>979</v>
      </c>
      <c r="AN116" s="106">
        <f>IF(($AK106&gt;0),(AK116+AL116)/$AK106,0)</f>
        <v>0.57434782608695656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1266</v>
      </c>
      <c r="AP117" s="104">
        <f>SUMPRODUCT(($F$42:$Q$86)*(($F$40:$Q$40=$E$14)+($F$40:$Q$40=$K$14)+($F$40:$Q$40=$I$14)+($F$40:$Q$40=$G$14))*($D$42:$D$86=AO$105))</f>
        <v>61.25</v>
      </c>
      <c r="AQ117" s="113">
        <f>IF(AO$106-AO117-AP117&gt;0,AO$106-AO117-AP117,0)</f>
        <v>197.75</v>
      </c>
      <c r="AR117" s="106">
        <f>IF(($AO106&gt;0),(AO117+AP117)/$AO106,0)</f>
        <v>0.87032786885245905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2022-05-10T10:25:17Z</cp:lastPrinted>
  <dcterms:created xsi:type="dcterms:W3CDTF">2018-01-15T08:58:52Z</dcterms:created>
  <dcterms:modified xsi:type="dcterms:W3CDTF">2022-05-10T13:41:14Z</dcterms:modified>
</cp:coreProperties>
</file>