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Ma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J45" i="1" l="1"/>
  <c r="J43" i="1"/>
  <c r="I44" i="1" l="1"/>
  <c r="I43" i="1" l="1"/>
  <c r="H43" i="1" l="1"/>
  <c r="G43" i="1" l="1"/>
  <c r="F4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<sst xmlns="http://schemas.openxmlformats.org/spreadsheetml/2006/main" count="157" uniqueCount="65">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</sst>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1.1922082585278277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1.1844100573873064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1314.25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1066.5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J46" sqref="J4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39934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2250</v>
      </c>
      <c r="N18" s="46">
        <f t="shared" si="0"/>
        <v>2755.5</v>
      </c>
      <c r="O18" s="47">
        <f t="shared" si="1"/>
        <v>26.25</v>
      </c>
      <c r="P18" s="48">
        <f t="shared" si="2"/>
        <v>0</v>
      </c>
      <c r="Q18" s="49">
        <f t="shared" si="3"/>
        <v>531.75</v>
      </c>
      <c r="R18" s="50">
        <f t="shared" si="4"/>
        <v>1.2363333333333333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3350</v>
      </c>
      <c r="N19" s="46">
        <f t="shared" si="0"/>
        <v>3617</v>
      </c>
      <c r="O19" s="47">
        <f t="shared" si="1"/>
        <v>14</v>
      </c>
      <c r="P19" s="48">
        <f t="shared" si="2"/>
        <v>0</v>
      </c>
      <c r="Q19" s="49">
        <f t="shared" si="3"/>
        <v>281</v>
      </c>
      <c r="R19" s="50">
        <f t="shared" si="4"/>
        <v>1.0838805970149255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4375</v>
      </c>
      <c r="N20" s="46">
        <f t="shared" si="0"/>
        <v>6218.5</v>
      </c>
      <c r="O20" s="47">
        <f t="shared" si="1"/>
        <v>67.5</v>
      </c>
      <c r="P20" s="48">
        <f t="shared" si="2"/>
        <v>0</v>
      </c>
      <c r="Q20" s="49">
        <f t="shared" si="3"/>
        <v>1911</v>
      </c>
      <c r="R20" s="50">
        <f t="shared" si="4"/>
        <v>1.4368000000000001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1375</v>
      </c>
      <c r="N21" s="46">
        <f t="shared" si="0"/>
        <v>893.75</v>
      </c>
      <c r="O21" s="47">
        <f t="shared" si="1"/>
        <v>0</v>
      </c>
      <c r="P21" s="48">
        <f t="shared" si="2"/>
        <v>481.25</v>
      </c>
      <c r="Q21" s="49">
        <f t="shared" si="3"/>
        <v>0</v>
      </c>
      <c r="R21" s="50">
        <f t="shared" si="4"/>
        <v>0.65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950</v>
      </c>
      <c r="N22" s="46">
        <f t="shared" si="0"/>
        <v>1066.5</v>
      </c>
      <c r="O22" s="47">
        <f t="shared" si="1"/>
        <v>0</v>
      </c>
      <c r="P22" s="48">
        <f t="shared" si="2"/>
        <v>0</v>
      </c>
      <c r="Q22" s="49">
        <f t="shared" si="3"/>
        <v>116.5</v>
      </c>
      <c r="R22" s="50">
        <f t="shared" si="4"/>
        <v>1.1226315789473684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1314.25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1314.25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627.25</v>
      </c>
      <c r="O25" s="47">
        <f t="shared" si="1"/>
        <v>0</v>
      </c>
      <c r="P25" s="48">
        <f t="shared" si="2"/>
        <v>0</v>
      </c>
      <c r="Q25" s="49">
        <f t="shared" si="3"/>
        <v>627.25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13925</v>
      </c>
      <c r="N28" s="53">
        <f>SUM(N17:N27)</f>
        <v>16493.75</v>
      </c>
      <c r="O28" s="53">
        <f>SUM(O17:O27)</f>
        <v>107.75</v>
      </c>
      <c r="P28" s="53">
        <f>SUM(P17:P27)</f>
        <v>2105.25</v>
      </c>
      <c r="Q28" s="53">
        <f>IF(SUM(N28:O28)-SUM(U105:AV105)&gt;0,SUM(N28:O28)-SUM(U105:AV105),0)</f>
        <v>16601.5</v>
      </c>
      <c r="R28" s="54">
        <f t="shared" si="4"/>
        <v>1.1922082585278277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1133743.75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1342817.5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1.1844100573873064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1.1922082585278277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1469.5</v>
      </c>
      <c r="F43" s="70">
        <f>15.5+35.75</f>
        <v>51.25</v>
      </c>
      <c r="G43" s="70">
        <f>95.5+39.5</f>
        <v>135</v>
      </c>
      <c r="H43" s="70">
        <f>22+18.75</f>
        <v>40.75</v>
      </c>
      <c r="I43" s="70">
        <f>16.25+1.75</f>
        <v>18</v>
      </c>
      <c r="J43" s="70">
        <f>5+21.25</f>
        <v>26.25</v>
      </c>
      <c r="K43" s="70"/>
      <c r="L43" s="70"/>
      <c r="M43" s="70"/>
      <c r="N43" s="70"/>
      <c r="O43" s="71"/>
      <c r="P43" s="71"/>
      <c r="Q43" s="71"/>
      <c r="R43" s="65">
        <f t="shared" si="5"/>
        <v>1740.75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899.25</v>
      </c>
      <c r="F44" s="70">
        <v>52</v>
      </c>
      <c r="G44" s="70">
        <v>49.75</v>
      </c>
      <c r="H44" s="70">
        <v>12.25</v>
      </c>
      <c r="I44" s="70">
        <f>-4.5-7.75</f>
        <v>-12.25</v>
      </c>
      <c r="J44" s="70">
        <v>1</v>
      </c>
      <c r="K44" s="70"/>
      <c r="L44" s="70"/>
      <c r="M44" s="70"/>
      <c r="N44" s="70"/>
      <c r="O44" s="71"/>
      <c r="P44" s="71"/>
      <c r="Q44" s="71"/>
      <c r="R44" s="65">
        <f t="shared" si="5"/>
        <v>1002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2578</v>
      </c>
      <c r="F45" s="70">
        <v>194.25</v>
      </c>
      <c r="G45" s="70">
        <v>284.75</v>
      </c>
      <c r="H45" s="70">
        <v>10.5</v>
      </c>
      <c r="I45" s="70">
        <v>14.25</v>
      </c>
      <c r="J45" s="70">
        <f>63.5+1</f>
        <v>64.5</v>
      </c>
      <c r="K45" s="70"/>
      <c r="L45" s="70"/>
      <c r="M45" s="70"/>
      <c r="N45" s="70"/>
      <c r="O45" s="71"/>
      <c r="P45" s="71"/>
      <c r="Q45" s="71"/>
      <c r="R45" s="65">
        <f t="shared" ref="R45" si="6">SUM(E45:Q45)</f>
        <v>3146.25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896.25</v>
      </c>
      <c r="F47" s="70">
        <v>104.25</v>
      </c>
      <c r="G47" s="70">
        <v>20.75</v>
      </c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1021.25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1144.75</v>
      </c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1144.75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109.25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109.25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647.5</v>
      </c>
      <c r="F54" s="70">
        <v>27</v>
      </c>
      <c r="G54" s="70">
        <v>9.5</v>
      </c>
      <c r="H54" s="70"/>
      <c r="I54" s="70">
        <v>0.5</v>
      </c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684.5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2410.25</v>
      </c>
      <c r="F55" s="70">
        <v>103</v>
      </c>
      <c r="G55" s="70">
        <v>50.25</v>
      </c>
      <c r="H55" s="70">
        <v>10.75</v>
      </c>
      <c r="I55" s="70">
        <v>4</v>
      </c>
      <c r="J55" s="70">
        <v>13</v>
      </c>
      <c r="K55" s="70"/>
      <c r="L55" s="70"/>
      <c r="M55" s="70"/>
      <c r="N55" s="70"/>
      <c r="O55" s="71"/>
      <c r="P55" s="71"/>
      <c r="Q55" s="71"/>
      <c r="R55" s="65">
        <f t="shared" si="5"/>
        <v>2591.25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2781.25</v>
      </c>
      <c r="F56" s="70">
        <v>43</v>
      </c>
      <c r="G56" s="70">
        <v>63.5</v>
      </c>
      <c r="H56" s="70"/>
      <c r="I56" s="70">
        <v>2.5</v>
      </c>
      <c r="J56" s="70">
        <v>3</v>
      </c>
      <c r="K56" s="70"/>
      <c r="L56" s="70"/>
      <c r="M56" s="70"/>
      <c r="N56" s="70"/>
      <c r="O56" s="71"/>
      <c r="P56" s="71"/>
      <c r="Q56" s="71"/>
      <c r="R56" s="65">
        <f t="shared" si="5"/>
        <v>2893.25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769.75</v>
      </c>
      <c r="F57" s="70">
        <v>19.5</v>
      </c>
      <c r="G57" s="70">
        <v>19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808.25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116.5</v>
      </c>
      <c r="F60" s="70">
        <v>3.25</v>
      </c>
      <c r="G60" s="70">
        <v>2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121.75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447.5</v>
      </c>
      <c r="F61" s="70">
        <v>18.5</v>
      </c>
      <c r="G61" s="70">
        <v>52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518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15090</v>
      </c>
      <c r="F86" s="76">
        <f>SUM(F41:F85)</f>
        <v>616</v>
      </c>
      <c r="G86" s="76">
        <f t="shared" si="10"/>
        <v>686.5</v>
      </c>
      <c r="H86" s="76">
        <f t="shared" si="10"/>
        <v>74.25</v>
      </c>
      <c r="I86" s="76">
        <f t="shared" si="10"/>
        <v>27</v>
      </c>
      <c r="J86" s="76">
        <f t="shared" si="10"/>
        <v>107.75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16601.5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301767</v>
      </c>
      <c r="F91" s="84">
        <f t="shared" si="14"/>
        <v>9546.5</v>
      </c>
      <c r="G91" s="84">
        <f t="shared" si="15"/>
        <v>17629</v>
      </c>
      <c r="H91" s="84">
        <f t="shared" si="16"/>
        <v>4971.5</v>
      </c>
      <c r="I91" s="84">
        <f t="shared" si="17"/>
        <v>2257</v>
      </c>
      <c r="J91" s="84">
        <f t="shared" si="18"/>
        <v>3202.5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339373.5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317988.75</v>
      </c>
      <c r="F92" s="84">
        <f t="shared" si="14"/>
        <v>14725</v>
      </c>
      <c r="G92" s="84">
        <f t="shared" si="15"/>
        <v>9500</v>
      </c>
      <c r="H92" s="84">
        <f t="shared" si="16"/>
        <v>2185</v>
      </c>
      <c r="I92" s="84">
        <f t="shared" si="17"/>
        <v>-783.75</v>
      </c>
      <c r="J92" s="84">
        <f t="shared" si="18"/>
        <v>1330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344945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482094.5</v>
      </c>
      <c r="F93" s="84">
        <f t="shared" si="14"/>
        <v>20403.5</v>
      </c>
      <c r="G93" s="84">
        <f t="shared" si="15"/>
        <v>29949.5</v>
      </c>
      <c r="H93" s="84">
        <f t="shared" si="16"/>
        <v>903</v>
      </c>
      <c r="I93" s="84">
        <f t="shared" si="17"/>
        <v>1440.5</v>
      </c>
      <c r="J93" s="84">
        <f t="shared" si="18"/>
        <v>5805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540596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53025.5</v>
      </c>
      <c r="F94" s="84">
        <f t="shared" si="14"/>
        <v>1209</v>
      </c>
      <c r="G94" s="84">
        <f t="shared" si="15"/>
        <v>1178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55412.5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47075</v>
      </c>
      <c r="F95" s="84">
        <f t="shared" si="14"/>
        <v>5212.5</v>
      </c>
      <c r="G95" s="84">
        <f t="shared" si="15"/>
        <v>1037.5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53325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5236</v>
      </c>
      <c r="F97" s="84">
        <f t="shared" si="14"/>
        <v>13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5257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3340.5</v>
      </c>
      <c r="F98" s="84">
        <f t="shared" si="14"/>
        <v>111</v>
      </c>
      <c r="G98" s="84">
        <f t="shared" si="15"/>
        <v>312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3763.5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142">
        <f t="shared" ref="E101:Q101" si="27">SUM(E90:E100)</f>
        <v>1210672.25</v>
      </c>
      <c r="F101" s="89">
        <f t="shared" si="27"/>
        <v>51220.5</v>
      </c>
      <c r="G101" s="89">
        <f t="shared" si="27"/>
        <v>59614</v>
      </c>
      <c r="H101" s="142">
        <f t="shared" si="27"/>
        <v>8059.5</v>
      </c>
      <c r="I101" s="89">
        <f t="shared" si="27"/>
        <v>2913.75</v>
      </c>
      <c r="J101" s="89">
        <f t="shared" si="27"/>
        <v>10337.5</v>
      </c>
      <c r="K101" s="142">
        <f t="shared" si="27"/>
        <v>0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1342817.5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250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1225</v>
      </c>
      <c r="V106" s="147"/>
      <c r="W106" s="147"/>
      <c r="X106" s="148"/>
      <c r="Y106" s="146">
        <f>M22</f>
        <v>950</v>
      </c>
      <c r="Z106" s="147"/>
      <c r="AA106" s="147"/>
      <c r="AB106" s="148"/>
      <c r="AC106" s="146">
        <f>M21</f>
        <v>1375</v>
      </c>
      <c r="AD106" s="147"/>
      <c r="AE106" s="147"/>
      <c r="AF106" s="148"/>
      <c r="AG106" s="146">
        <f>M20</f>
        <v>4375</v>
      </c>
      <c r="AH106" s="147"/>
      <c r="AI106" s="147"/>
      <c r="AJ106" s="148"/>
      <c r="AK106" s="146">
        <f>M19</f>
        <v>3350</v>
      </c>
      <c r="AL106" s="147"/>
      <c r="AM106" s="147"/>
      <c r="AN106" s="148"/>
      <c r="AO106" s="146">
        <f>M18</f>
        <v>2250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627.25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1314.25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1066.5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1.1226315789473684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893.75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481.25</v>
      </c>
      <c r="AF114" s="106">
        <f>IF(($AC106&gt;0),(AC114+AD114)/$AC106,0)</f>
        <v>0.65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6218.5</v>
      </c>
      <c r="AH115" s="104">
        <f>SUMPRODUCT(($F$42:$Q$86)*(($F$40:$Q$40=$E$14)+($F$40:$Q$40=$K$14)+($F$40:$Q$40=$I$14)+($F$40:$Q$40=$G$14))*($D$42:$D$86=AG$105))</f>
        <v>67.5</v>
      </c>
      <c r="AI115" s="113">
        <f>IF(AG$106-AG115-AH115&gt;0,AG$106-AG115-AH115,0)</f>
        <v>0</v>
      </c>
      <c r="AJ115" s="106">
        <f>IF(($AG106&gt;0),(AG115+AH115)/$AG106,0)</f>
        <v>1.4368000000000001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3617</v>
      </c>
      <c r="AL116" s="104">
        <f>SUMPRODUCT(($F$42:$Q$86)*(($F$40:$Q$40=$E$14)+($F$40:$Q$40=$K$14)+($F$40:$Q$40=$I$14)+($F$40:$Q$40=$G$14))*($D$42:$D$86=AK$105))</f>
        <v>14</v>
      </c>
      <c r="AM116" s="113">
        <f>IF(AK$106-AK116-AL116&gt;0,AK$106-AK116-AL116,0)</f>
        <v>0</v>
      </c>
      <c r="AN116" s="106">
        <f>IF(($AK106&gt;0),(AK116+AL116)/$AK106,0)</f>
        <v>1.0838805970149255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2755.5</v>
      </c>
      <c r="AP117" s="104">
        <f>SUMPRODUCT(($F$42:$Q$86)*(($F$40:$Q$40=$E$14)+($F$40:$Q$40=$K$14)+($F$40:$Q$40=$I$14)+($F$40:$Q$40=$G$14))*($D$42:$D$86=AO$105))</f>
        <v>26.25</v>
      </c>
      <c r="AQ117" s="113">
        <f>IF(AO$106-AO117-AP117&gt;0,AO$106-AO117-AP117,0)</f>
        <v>0</v>
      </c>
      <c r="AR117" s="106">
        <f>IF(($AO106&gt;0),(AO117+AP117)/$AO106,0)</f>
        <v>1.2363333333333333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2022-06-21T14:56:34Z</cp:lastPrinted>
  <dcterms:created xsi:type="dcterms:W3CDTF">2018-01-15T08:58:52Z</dcterms:created>
  <dcterms:modified xsi:type="dcterms:W3CDTF">2022-06-21T14:56:35Z</dcterms:modified>
</cp:coreProperties>
</file>