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Mai\"/>
    </mc:Choice>
  </mc:AlternateContent>
  <bookViews>
    <workbookView xWindow="120" yWindow="90" windowWidth="28515" windowHeight="14625" firstSheet="80" activeTab="88"/>
  </bookViews>
  <sheets>
    <sheet name="September 2018" sheetId="3" r:id="rId1"/>
    <sheet name="Oktober 2018" sheetId="1" r:id="rId2"/>
    <sheet name="November 2018" sheetId="2" r:id="rId3"/>
    <sheet name="Februar DIgi" sheetId="4" r:id="rId4"/>
    <sheet name="Maerz Digi" sheetId="5" r:id="rId5"/>
    <sheet name="Juli 2019" sheetId="6" r:id="rId6"/>
    <sheet name="Juli Digi" sheetId="7" r:id="rId7"/>
    <sheet name="August 2019" sheetId="9" r:id="rId8"/>
    <sheet name="August Digi" sheetId="8" r:id="rId9"/>
    <sheet name="Sept 2019" sheetId="11" r:id="rId10"/>
    <sheet name="Sept DIgi" sheetId="10" r:id="rId11"/>
    <sheet name="Januar 20" sheetId="12" r:id="rId12"/>
    <sheet name="Februar20" sheetId="13" r:id="rId13"/>
    <sheet name="März20" sheetId="14" r:id="rId14"/>
    <sheet name="April20" sheetId="15" r:id="rId15"/>
    <sheet name="Mai20" sheetId="16" r:id="rId16"/>
    <sheet name="Juni20" sheetId="17" r:id="rId17"/>
    <sheet name="Juli20" sheetId="18" r:id="rId18"/>
    <sheet name="August20" sheetId="19" r:id="rId19"/>
    <sheet name="August20 AP Lärm" sheetId="20" r:id="rId20"/>
    <sheet name="August20 MK" sheetId="21" r:id="rId21"/>
    <sheet name="September20EK" sheetId="22" r:id="rId22"/>
    <sheet name="September20 AP Lärm" sheetId="23" r:id="rId23"/>
    <sheet name="September20 MK" sheetId="24" r:id="rId24"/>
    <sheet name="Oktober20EK" sheetId="25" r:id="rId25"/>
    <sheet name="Oktober20MK" sheetId="26" r:id="rId26"/>
    <sheet name="Oktober20 AP Lärm" sheetId="27" r:id="rId27"/>
    <sheet name="November20MK" sheetId="28" r:id="rId28"/>
    <sheet name="November20 AP Lärm" sheetId="29" r:id="rId29"/>
    <sheet name="Dezember20MK" sheetId="30" r:id="rId30"/>
    <sheet name="Dezember20 AP Lärm" sheetId="31" r:id="rId31"/>
    <sheet name="Januar21MK" sheetId="32" r:id="rId32"/>
    <sheet name="Januar21SABA" sheetId="33" r:id="rId33"/>
    <sheet name="Januar21 AP Lärm" sheetId="34" r:id="rId34"/>
    <sheet name="Februar21MK" sheetId="35" r:id="rId35"/>
    <sheet name="Februar21 AP Lärm" sheetId="37" r:id="rId36"/>
    <sheet name="März21 AP Lärm" sheetId="38" r:id="rId37"/>
    <sheet name="März21SABA" sheetId="39" r:id="rId38"/>
    <sheet name="März21MK" sheetId="40" r:id="rId39"/>
    <sheet name="April21 AP Lärm" sheetId="41" r:id="rId40"/>
    <sheet name="April21MK" sheetId="42" r:id="rId41"/>
    <sheet name="April21SABA" sheetId="43" r:id="rId42"/>
    <sheet name="Mai21SABA" sheetId="44" r:id="rId43"/>
    <sheet name="Mai21 AP Lärm" sheetId="45" r:id="rId44"/>
    <sheet name="Mai21MK" sheetId="46" r:id="rId45"/>
    <sheet name="Juni21MK" sheetId="48" r:id="rId46"/>
    <sheet name="Juni21 AP Lärm" sheetId="47" r:id="rId47"/>
    <sheet name="Juli21MK" sheetId="49" r:id="rId48"/>
    <sheet name="Juli21AP Bypass" sheetId="50" r:id="rId49"/>
    <sheet name="August21AP Bypass" sheetId="51" r:id="rId50"/>
    <sheet name="August21GHGW" sheetId="52" r:id="rId51"/>
    <sheet name="August21SABA" sheetId="53" r:id="rId52"/>
    <sheet name="August21MK" sheetId="54" r:id="rId53"/>
    <sheet name="August21Installationen" sheetId="55" r:id="rId54"/>
    <sheet name="September21MK" sheetId="56" r:id="rId55"/>
    <sheet name="September21Installationen" sheetId="57" r:id="rId56"/>
    <sheet name="September21AP Bypass" sheetId="58" r:id="rId57"/>
    <sheet name="September21GHGW" sheetId="59" r:id="rId58"/>
    <sheet name="Okt21Installationen" sheetId="60" r:id="rId59"/>
    <sheet name="Oktober21AP Bypass" sheetId="61" r:id="rId60"/>
    <sheet name="Oktober21SABA" sheetId="62" r:id="rId61"/>
    <sheet name="Oktober21MK" sheetId="63" r:id="rId62"/>
    <sheet name="Oktober21GHGW" sheetId="64" r:id="rId63"/>
    <sheet name="November21GHGW" sheetId="66" r:id="rId64"/>
    <sheet name="November21AP Bypass" sheetId="67" r:id="rId65"/>
    <sheet name="November21SABA" sheetId="68" r:id="rId66"/>
    <sheet name="Nov21Installationen" sheetId="69" r:id="rId67"/>
    <sheet name="November21MK" sheetId="70" r:id="rId68"/>
    <sheet name="Dezember21SABA" sheetId="71" r:id="rId69"/>
    <sheet name="Dezember21GHGW" sheetId="72" r:id="rId70"/>
    <sheet name="Dez21Installationen" sheetId="73" r:id="rId71"/>
    <sheet name="Dezember21MK" sheetId="74" r:id="rId72"/>
    <sheet name="Dezember21AP Bypass" sheetId="75" r:id="rId73"/>
    <sheet name="Januar22 MK" sheetId="76" r:id="rId74"/>
    <sheet name="Januar22AP Bypass" sheetId="77" r:id="rId75"/>
    <sheet name="Januar22SABA" sheetId="78" r:id="rId76"/>
    <sheet name="Januar22GHGW" sheetId="79" r:id="rId77"/>
    <sheet name="Jan22Installationen" sheetId="80" r:id="rId78"/>
    <sheet name="Februar22AP Bypass" sheetId="81" r:id="rId79"/>
    <sheet name="Februar22GHGW" sheetId="82" r:id="rId80"/>
    <sheet name="Feb22Installationen" sheetId="83" r:id="rId81"/>
    <sheet name="Februar22SABA" sheetId="84" r:id="rId82"/>
    <sheet name="Februar22 MK" sheetId="85" r:id="rId83"/>
    <sheet name="März22 MK" sheetId="86" r:id="rId84"/>
    <sheet name="März22SABA" sheetId="87" r:id="rId85"/>
    <sheet name="April22 MK" sheetId="88" r:id="rId86"/>
    <sheet name="April22SABA" sheetId="89" r:id="rId87"/>
    <sheet name="Mai22 MK" sheetId="90" r:id="rId88"/>
    <sheet name="Mai22SABA" sheetId="91" r:id="rId89"/>
  </sheets>
  <calcPr calcId="162913"/>
</workbook>
</file>

<file path=xl/calcChain.xml><?xml version="1.0" encoding="utf-8"?>
<calcChain xmlns="http://schemas.openxmlformats.org/spreadsheetml/2006/main">
  <c r="D57" i="91" l="1"/>
  <c r="F56" i="91"/>
  <c r="F57" i="91" s="1"/>
  <c r="D54" i="91"/>
  <c r="F53" i="91"/>
  <c r="F52" i="91"/>
  <c r="F51" i="91"/>
  <c r="F50" i="91"/>
  <c r="F49" i="91"/>
  <c r="F54" i="91" s="1"/>
  <c r="D47" i="91"/>
  <c r="F46" i="91"/>
  <c r="F45" i="91"/>
  <c r="F47" i="91" s="1"/>
  <c r="F43" i="91"/>
  <c r="D43" i="91"/>
  <c r="F42" i="91"/>
  <c r="F41" i="91"/>
  <c r="D39" i="91"/>
  <c r="F38" i="91"/>
  <c r="F37" i="91"/>
  <c r="F36" i="91"/>
  <c r="F35" i="91"/>
  <c r="F34" i="91"/>
  <c r="F39" i="91" s="1"/>
  <c r="D32" i="91"/>
  <c r="F31" i="91"/>
  <c r="F30" i="91"/>
  <c r="F29" i="91"/>
  <c r="F28" i="91"/>
  <c r="F27" i="91"/>
  <c r="F26" i="91"/>
  <c r="F32" i="91" s="1"/>
  <c r="F25" i="91"/>
  <c r="F24" i="91"/>
  <c r="F23" i="91"/>
  <c r="D21" i="91"/>
  <c r="F20" i="91"/>
  <c r="F19" i="91"/>
  <c r="F18" i="91"/>
  <c r="F17" i="91"/>
  <c r="D15" i="91"/>
  <c r="F14" i="91"/>
  <c r="F15" i="91" s="1"/>
  <c r="F13" i="91"/>
  <c r="F12" i="91"/>
  <c r="F11" i="91"/>
  <c r="D9" i="91"/>
  <c r="F8" i="91"/>
  <c r="F9" i="91" s="1"/>
  <c r="F60" i="90"/>
  <c r="D60" i="90"/>
  <c r="F59" i="90"/>
  <c r="D57" i="90"/>
  <c r="F56" i="90"/>
  <c r="F55" i="90"/>
  <c r="F54" i="90"/>
  <c r="F53" i="90"/>
  <c r="F52" i="90"/>
  <c r="F57" i="90" s="1"/>
  <c r="D50" i="90"/>
  <c r="F49" i="90"/>
  <c r="F48" i="90"/>
  <c r="F50" i="90" s="1"/>
  <c r="D46" i="90"/>
  <c r="F45" i="90"/>
  <c r="F44" i="90"/>
  <c r="F43" i="90"/>
  <c r="F46" i="90" s="1"/>
  <c r="D41" i="90"/>
  <c r="F40" i="90"/>
  <c r="F39" i="90"/>
  <c r="F38" i="90"/>
  <c r="F37" i="90"/>
  <c r="F36" i="90"/>
  <c r="F41" i="90" s="1"/>
  <c r="D34" i="90"/>
  <c r="F33" i="90"/>
  <c r="F32" i="90"/>
  <c r="F31" i="90"/>
  <c r="F30" i="90"/>
  <c r="F29" i="90"/>
  <c r="F28" i="90"/>
  <c r="F27" i="90"/>
  <c r="F26" i="90"/>
  <c r="F25" i="90"/>
  <c r="F24" i="90"/>
  <c r="D22" i="90"/>
  <c r="F21" i="90"/>
  <c r="F20" i="90"/>
  <c r="F19" i="90"/>
  <c r="F18" i="90"/>
  <c r="F22" i="90" s="1"/>
  <c r="D16" i="90"/>
  <c r="F15" i="90"/>
  <c r="F14" i="90"/>
  <c r="F13" i="90"/>
  <c r="F12" i="90"/>
  <c r="F16" i="90" s="1"/>
  <c r="D10" i="90"/>
  <c r="F9" i="90"/>
  <c r="F8" i="90"/>
  <c r="F10" i="90" s="1"/>
  <c r="F21" i="91" l="1"/>
  <c r="D59" i="91"/>
  <c r="F59" i="91"/>
  <c r="F34" i="90"/>
  <c r="F62" i="90" s="1"/>
  <c r="D62" i="90"/>
  <c r="D57" i="89"/>
  <c r="F56" i="89"/>
  <c r="F57" i="89" s="1"/>
  <c r="D54" i="89"/>
  <c r="F53" i="89"/>
  <c r="F52" i="89"/>
  <c r="F51" i="89"/>
  <c r="F50" i="89"/>
  <c r="F49" i="89"/>
  <c r="F54" i="89" s="1"/>
  <c r="D47" i="89"/>
  <c r="F46" i="89"/>
  <c r="F45" i="89"/>
  <c r="F47" i="89" s="1"/>
  <c r="F43" i="89"/>
  <c r="D43" i="89"/>
  <c r="F42" i="89"/>
  <c r="F41" i="89"/>
  <c r="D39" i="89"/>
  <c r="F38" i="89"/>
  <c r="F37" i="89"/>
  <c r="F36" i="89"/>
  <c r="F35" i="89"/>
  <c r="F34" i="89"/>
  <c r="F39" i="89" s="1"/>
  <c r="D32" i="89"/>
  <c r="F31" i="89"/>
  <c r="F30" i="89"/>
  <c r="F29" i="89"/>
  <c r="F28" i="89"/>
  <c r="F27" i="89"/>
  <c r="F26" i="89"/>
  <c r="F32" i="89" s="1"/>
  <c r="F25" i="89"/>
  <c r="F24" i="89"/>
  <c r="F23" i="89"/>
  <c r="D21" i="89"/>
  <c r="F20" i="89"/>
  <c r="F21" i="89" s="1"/>
  <c r="F19" i="89"/>
  <c r="F18" i="89"/>
  <c r="F17" i="89"/>
  <c r="D15" i="89"/>
  <c r="F14" i="89"/>
  <c r="F15" i="89" s="1"/>
  <c r="F13" i="89"/>
  <c r="F12" i="89"/>
  <c r="F11" i="89"/>
  <c r="D9" i="89"/>
  <c r="F8" i="89"/>
  <c r="F9" i="89" s="1"/>
  <c r="F60" i="88"/>
  <c r="D60" i="88"/>
  <c r="F59" i="88"/>
  <c r="D57" i="88"/>
  <c r="F56" i="88"/>
  <c r="F55" i="88"/>
  <c r="F54" i="88"/>
  <c r="F53" i="88"/>
  <c r="F52" i="88"/>
  <c r="F57" i="88" s="1"/>
  <c r="D50" i="88"/>
  <c r="F49" i="88"/>
  <c r="F48" i="88"/>
  <c r="F50" i="88" s="1"/>
  <c r="D46" i="88"/>
  <c r="F45" i="88"/>
  <c r="F44" i="88"/>
  <c r="F43" i="88"/>
  <c r="F46" i="88" s="1"/>
  <c r="D41" i="88"/>
  <c r="F40" i="88"/>
  <c r="F39" i="88"/>
  <c r="F38" i="88"/>
  <c r="F37" i="88"/>
  <c r="F36" i="88"/>
  <c r="F41" i="88" s="1"/>
  <c r="D34" i="88"/>
  <c r="F33" i="88"/>
  <c r="F32" i="88"/>
  <c r="F31" i="88"/>
  <c r="F30" i="88"/>
  <c r="F29" i="88"/>
  <c r="F28" i="88"/>
  <c r="F27" i="88"/>
  <c r="F26" i="88"/>
  <c r="F25" i="88"/>
  <c r="F24" i="88"/>
  <c r="D22" i="88"/>
  <c r="F21" i="88"/>
  <c r="F20" i="88"/>
  <c r="F19" i="88"/>
  <c r="F18" i="88"/>
  <c r="F22" i="88" s="1"/>
  <c r="D16" i="88"/>
  <c r="F15" i="88"/>
  <c r="F14" i="88"/>
  <c r="F13" i="88"/>
  <c r="F12" i="88"/>
  <c r="F16" i="88" s="1"/>
  <c r="F10" i="88"/>
  <c r="D10" i="88"/>
  <c r="F9" i="88"/>
  <c r="F8" i="88"/>
  <c r="D59" i="89" l="1"/>
  <c r="F59" i="89"/>
  <c r="F34" i="88"/>
  <c r="D62" i="88"/>
  <c r="F62" i="88"/>
  <c r="D57" i="87"/>
  <c r="F56" i="87"/>
  <c r="F57" i="87" s="1"/>
  <c r="D54" i="87"/>
  <c r="F53" i="87"/>
  <c r="F52" i="87"/>
  <c r="F51" i="87"/>
  <c r="F50" i="87"/>
  <c r="F49" i="87"/>
  <c r="F54" i="87" s="1"/>
  <c r="D47" i="87"/>
  <c r="F46" i="87"/>
  <c r="F45" i="87"/>
  <c r="F47" i="87" s="1"/>
  <c r="F43" i="87"/>
  <c r="D43" i="87"/>
  <c r="F42" i="87"/>
  <c r="F41" i="87"/>
  <c r="D39" i="87"/>
  <c r="F38" i="87"/>
  <c r="F37" i="87"/>
  <c r="F36" i="87"/>
  <c r="F35" i="87"/>
  <c r="F34" i="87"/>
  <c r="D32" i="87"/>
  <c r="F31" i="87"/>
  <c r="F30" i="87"/>
  <c r="F29" i="87"/>
  <c r="F28" i="87"/>
  <c r="F27" i="87"/>
  <c r="F26" i="87"/>
  <c r="F25" i="87"/>
  <c r="F24" i="87"/>
  <c r="F23" i="87"/>
  <c r="D21" i="87"/>
  <c r="F20" i="87"/>
  <c r="F19" i="87"/>
  <c r="F18" i="87"/>
  <c r="F17" i="87"/>
  <c r="D15" i="87"/>
  <c r="F14" i="87"/>
  <c r="F15" i="87" s="1"/>
  <c r="F13" i="87"/>
  <c r="F12" i="87"/>
  <c r="F11" i="87"/>
  <c r="D9" i="87"/>
  <c r="F8" i="87"/>
  <c r="F9" i="87" s="1"/>
  <c r="D60" i="86"/>
  <c r="F59" i="86"/>
  <c r="F60" i="86" s="1"/>
  <c r="D57" i="86"/>
  <c r="F56" i="86"/>
  <c r="F55" i="86"/>
  <c r="F54" i="86"/>
  <c r="F53" i="86"/>
  <c r="F52" i="86"/>
  <c r="F57" i="86" s="1"/>
  <c r="D50" i="86"/>
  <c r="F49" i="86"/>
  <c r="F48" i="86"/>
  <c r="F50" i="86" s="1"/>
  <c r="F46" i="86"/>
  <c r="D46" i="86"/>
  <c r="F45" i="86"/>
  <c r="F44" i="86"/>
  <c r="F43" i="86"/>
  <c r="D41" i="86"/>
  <c r="F40" i="86"/>
  <c r="F39" i="86"/>
  <c r="F38" i="86"/>
  <c r="F37" i="86"/>
  <c r="F36" i="86"/>
  <c r="F41" i="86" s="1"/>
  <c r="D34" i="86"/>
  <c r="F33" i="86"/>
  <c r="F32" i="86"/>
  <c r="F31" i="86"/>
  <c r="F30" i="86"/>
  <c r="F29" i="86"/>
  <c r="F28" i="86"/>
  <c r="F27" i="86"/>
  <c r="F26" i="86"/>
  <c r="F25" i="86"/>
  <c r="F24" i="86"/>
  <c r="F21" i="86"/>
  <c r="F20" i="86"/>
  <c r="D22" i="86"/>
  <c r="F18" i="86"/>
  <c r="D16" i="86"/>
  <c r="F15" i="86"/>
  <c r="F14" i="86"/>
  <c r="F13" i="86"/>
  <c r="F12" i="86"/>
  <c r="F16" i="86" s="1"/>
  <c r="D10" i="86"/>
  <c r="F9" i="86"/>
  <c r="F8" i="86"/>
  <c r="F10" i="86" s="1"/>
  <c r="F39" i="87" l="1"/>
  <c r="F32" i="87"/>
  <c r="F59" i="87" s="1"/>
  <c r="F21" i="87"/>
  <c r="D59" i="87"/>
  <c r="F34" i="86"/>
  <c r="D62" i="86"/>
  <c r="F19" i="86"/>
  <c r="F22" i="86" s="1"/>
  <c r="F62" i="86" s="1"/>
  <c r="D19" i="85"/>
  <c r="F19" i="85" s="1"/>
  <c r="D60" i="85"/>
  <c r="F59" i="85"/>
  <c r="F60" i="85" s="1"/>
  <c r="D57" i="85"/>
  <c r="F56" i="85"/>
  <c r="F55" i="85"/>
  <c r="F54" i="85"/>
  <c r="F53" i="85"/>
  <c r="F52" i="85"/>
  <c r="F57" i="85" s="1"/>
  <c r="F50" i="85"/>
  <c r="D50" i="85"/>
  <c r="F49" i="85"/>
  <c r="F48" i="85"/>
  <c r="D46" i="85"/>
  <c r="F45" i="85"/>
  <c r="F44" i="85"/>
  <c r="F46" i="85" s="1"/>
  <c r="F43" i="85"/>
  <c r="D41" i="85"/>
  <c r="F40" i="85"/>
  <c r="F39" i="85"/>
  <c r="F38" i="85"/>
  <c r="F37" i="85"/>
  <c r="F36" i="85"/>
  <c r="F41" i="85" s="1"/>
  <c r="D34" i="85"/>
  <c r="F33" i="85"/>
  <c r="F32" i="85"/>
  <c r="F31" i="85"/>
  <c r="F30" i="85"/>
  <c r="F29" i="85"/>
  <c r="F28" i="85"/>
  <c r="F27" i="85"/>
  <c r="F26" i="85"/>
  <c r="F34" i="85" s="1"/>
  <c r="F25" i="85"/>
  <c r="F24" i="85"/>
  <c r="F21" i="85"/>
  <c r="F20" i="85"/>
  <c r="F18" i="85"/>
  <c r="D16" i="85"/>
  <c r="F15" i="85"/>
  <c r="F14" i="85"/>
  <c r="F13" i="85"/>
  <c r="F12" i="85"/>
  <c r="D10" i="85"/>
  <c r="F9" i="85"/>
  <c r="F8" i="85"/>
  <c r="F10" i="85" s="1"/>
  <c r="D57" i="84"/>
  <c r="F56" i="84"/>
  <c r="F57" i="84" s="1"/>
  <c r="D54" i="84"/>
  <c r="F53" i="84"/>
  <c r="F52" i="84"/>
  <c r="F51" i="84"/>
  <c r="F50" i="84"/>
  <c r="F49" i="84"/>
  <c r="F54" i="84" s="1"/>
  <c r="F47" i="84"/>
  <c r="D47" i="84"/>
  <c r="F46" i="84"/>
  <c r="F45" i="84"/>
  <c r="D43" i="84"/>
  <c r="F42" i="84"/>
  <c r="F41" i="84"/>
  <c r="F43" i="84" s="1"/>
  <c r="D39" i="84"/>
  <c r="F38" i="84"/>
  <c r="F37" i="84"/>
  <c r="F36" i="84"/>
  <c r="F35" i="84"/>
  <c r="F34" i="84"/>
  <c r="D32" i="84"/>
  <c r="F31" i="84"/>
  <c r="F30" i="84"/>
  <c r="F29" i="84"/>
  <c r="F28" i="84"/>
  <c r="F27" i="84"/>
  <c r="F26" i="84"/>
  <c r="F25" i="84"/>
  <c r="F24" i="84"/>
  <c r="F23" i="84"/>
  <c r="F32" i="84" s="1"/>
  <c r="D21" i="84"/>
  <c r="F20" i="84"/>
  <c r="F19" i="84"/>
  <c r="F18" i="84"/>
  <c r="F17" i="84"/>
  <c r="F21" i="84" s="1"/>
  <c r="D15" i="84"/>
  <c r="F14" i="84"/>
  <c r="F13" i="84"/>
  <c r="F12" i="84"/>
  <c r="F11" i="84"/>
  <c r="F15" i="84" s="1"/>
  <c r="D9" i="84"/>
  <c r="F8" i="84"/>
  <c r="F9" i="84" s="1"/>
  <c r="D57" i="83"/>
  <c r="F56" i="83"/>
  <c r="F55" i="83"/>
  <c r="F54" i="83"/>
  <c r="F53" i="83"/>
  <c r="F52" i="83"/>
  <c r="F51" i="83"/>
  <c r="D49" i="83"/>
  <c r="F48" i="83"/>
  <c r="F47" i="83"/>
  <c r="F49" i="83" s="1"/>
  <c r="F45" i="83"/>
  <c r="D45" i="83"/>
  <c r="F44" i="83"/>
  <c r="F43" i="83"/>
  <c r="D41" i="83"/>
  <c r="F40" i="83"/>
  <c r="F39" i="83"/>
  <c r="F38" i="83"/>
  <c r="F37" i="83"/>
  <c r="F36" i="83"/>
  <c r="D34" i="83"/>
  <c r="F33" i="83"/>
  <c r="F32" i="83"/>
  <c r="F31" i="83"/>
  <c r="F30" i="83"/>
  <c r="F29" i="83"/>
  <c r="F28" i="83"/>
  <c r="F27" i="83"/>
  <c r="F26" i="83"/>
  <c r="F25" i="83"/>
  <c r="F24" i="83"/>
  <c r="D22" i="83"/>
  <c r="F21" i="83"/>
  <c r="F20" i="83"/>
  <c r="F22" i="83" s="1"/>
  <c r="F19" i="83"/>
  <c r="F18" i="83"/>
  <c r="F16" i="83"/>
  <c r="D16" i="83"/>
  <c r="F15" i="83"/>
  <c r="F14" i="83"/>
  <c r="F13" i="83"/>
  <c r="F12" i="83"/>
  <c r="F10" i="83"/>
  <c r="D10" i="83"/>
  <c r="F9" i="83"/>
  <c r="F8" i="83"/>
  <c r="F51" i="82"/>
  <c r="D53" i="82"/>
  <c r="F52" i="82"/>
  <c r="F50" i="82"/>
  <c r="F49" i="82"/>
  <c r="D47" i="82"/>
  <c r="F46" i="82"/>
  <c r="F45" i="82"/>
  <c r="F47" i="82" s="1"/>
  <c r="F43" i="82"/>
  <c r="D43" i="82"/>
  <c r="F42" i="82"/>
  <c r="F41" i="82"/>
  <c r="D39" i="82"/>
  <c r="F38" i="82"/>
  <c r="F37" i="82"/>
  <c r="F36" i="82"/>
  <c r="F35" i="82"/>
  <c r="F34" i="82"/>
  <c r="F39" i="82" s="1"/>
  <c r="D32" i="82"/>
  <c r="F31" i="82"/>
  <c r="F30" i="82"/>
  <c r="F29" i="82"/>
  <c r="F28" i="82"/>
  <c r="F27" i="82"/>
  <c r="F26" i="82"/>
  <c r="F32" i="82" s="1"/>
  <c r="F25" i="82"/>
  <c r="F24" i="82"/>
  <c r="D22" i="82"/>
  <c r="F21" i="82"/>
  <c r="F20" i="82"/>
  <c r="F19" i="82"/>
  <c r="F18" i="82"/>
  <c r="F22" i="82" s="1"/>
  <c r="D16" i="82"/>
  <c r="F15" i="82"/>
  <c r="F14" i="82"/>
  <c r="F13" i="82"/>
  <c r="F12" i="82"/>
  <c r="F16" i="82" s="1"/>
  <c r="D10" i="82"/>
  <c r="F9" i="82"/>
  <c r="F8" i="82"/>
  <c r="F10" i="82" s="1"/>
  <c r="D54" i="81"/>
  <c r="F54" i="81"/>
  <c r="F50" i="81"/>
  <c r="F53" i="81"/>
  <c r="F52" i="81"/>
  <c r="F51" i="81"/>
  <c r="F48" i="81"/>
  <c r="D48" i="81"/>
  <c r="F47" i="81"/>
  <c r="F46" i="81"/>
  <c r="D44" i="81"/>
  <c r="F43" i="81"/>
  <c r="F42" i="81"/>
  <c r="F44" i="81" s="1"/>
  <c r="D40" i="81"/>
  <c r="F39" i="81"/>
  <c r="F38" i="81"/>
  <c r="F37" i="81"/>
  <c r="F36" i="81"/>
  <c r="F35" i="81"/>
  <c r="F40" i="81" s="1"/>
  <c r="D33" i="81"/>
  <c r="F32" i="81"/>
  <c r="F31" i="81"/>
  <c r="F30" i="81"/>
  <c r="F29" i="81"/>
  <c r="F28" i="81"/>
  <c r="F27" i="81"/>
  <c r="F26" i="81"/>
  <c r="F25" i="81"/>
  <c r="F33" i="81" s="1"/>
  <c r="F24" i="81"/>
  <c r="D22" i="81"/>
  <c r="F21" i="81"/>
  <c r="F20" i="81"/>
  <c r="F19" i="81"/>
  <c r="F18" i="81"/>
  <c r="D16" i="81"/>
  <c r="F15" i="81"/>
  <c r="F14" i="81"/>
  <c r="F13" i="81"/>
  <c r="F12" i="81"/>
  <c r="F16" i="81" s="1"/>
  <c r="D10" i="81"/>
  <c r="F9" i="81"/>
  <c r="F8" i="81"/>
  <c r="F10" i="81" s="1"/>
  <c r="F22" i="85" l="1"/>
  <c r="D22" i="85"/>
  <c r="D62" i="85" s="1"/>
  <c r="F16" i="85"/>
  <c r="F39" i="84"/>
  <c r="F59" i="84" s="1"/>
  <c r="D59" i="84"/>
  <c r="F57" i="83"/>
  <c r="F41" i="83"/>
  <c r="D59" i="83"/>
  <c r="F34" i="83"/>
  <c r="F53" i="82"/>
  <c r="F55" i="82" s="1"/>
  <c r="D55" i="82"/>
  <c r="F56" i="81"/>
  <c r="D56" i="81"/>
  <c r="F22" i="81"/>
  <c r="F52" i="80"/>
  <c r="D57" i="80"/>
  <c r="F56" i="80"/>
  <c r="F55" i="80"/>
  <c r="F54" i="80"/>
  <c r="F53" i="80"/>
  <c r="F51" i="80"/>
  <c r="F57" i="80" s="1"/>
  <c r="F49" i="80"/>
  <c r="D49" i="80"/>
  <c r="F48" i="80"/>
  <c r="F47" i="80"/>
  <c r="D45" i="80"/>
  <c r="F44" i="80"/>
  <c r="F43" i="80"/>
  <c r="F45" i="80" s="1"/>
  <c r="D41" i="80"/>
  <c r="F40" i="80"/>
  <c r="F39" i="80"/>
  <c r="F38" i="80"/>
  <c r="F37" i="80"/>
  <c r="F36" i="80"/>
  <c r="F41" i="80" s="1"/>
  <c r="D34" i="80"/>
  <c r="F33" i="80"/>
  <c r="F32" i="80"/>
  <c r="F31" i="80"/>
  <c r="F30" i="80"/>
  <c r="F29" i="80"/>
  <c r="F28" i="80"/>
  <c r="F27" i="80"/>
  <c r="F26" i="80"/>
  <c r="F25" i="80"/>
  <c r="F24" i="80"/>
  <c r="D22" i="80"/>
  <c r="F21" i="80"/>
  <c r="F20" i="80"/>
  <c r="F19" i="80"/>
  <c r="F22" i="80" s="1"/>
  <c r="F18" i="80"/>
  <c r="D16" i="80"/>
  <c r="F15" i="80"/>
  <c r="F14" i="80"/>
  <c r="F13" i="80"/>
  <c r="F16" i="80" s="1"/>
  <c r="F12" i="80"/>
  <c r="D10" i="80"/>
  <c r="F9" i="80"/>
  <c r="F8" i="80"/>
  <c r="F10" i="80" s="1"/>
  <c r="F52" i="79"/>
  <c r="D52" i="79"/>
  <c r="F49" i="79"/>
  <c r="F51" i="79"/>
  <c r="F50" i="79"/>
  <c r="D47" i="79"/>
  <c r="F46" i="79"/>
  <c r="F45" i="79"/>
  <c r="F47" i="79" s="1"/>
  <c r="F43" i="79"/>
  <c r="D43" i="79"/>
  <c r="F42" i="79"/>
  <c r="F41" i="79"/>
  <c r="D39" i="79"/>
  <c r="F38" i="79"/>
  <c r="F37" i="79"/>
  <c r="F36" i="79"/>
  <c r="F35" i="79"/>
  <c r="F34" i="79"/>
  <c r="F39" i="79" s="1"/>
  <c r="D32" i="79"/>
  <c r="F31" i="79"/>
  <c r="F30" i="79"/>
  <c r="F29" i="79"/>
  <c r="F28" i="79"/>
  <c r="F27" i="79"/>
  <c r="F26" i="79"/>
  <c r="F25" i="79"/>
  <c r="F24" i="79"/>
  <c r="D22" i="79"/>
  <c r="F21" i="79"/>
  <c r="F20" i="79"/>
  <c r="F19" i="79"/>
  <c r="F18" i="79"/>
  <c r="D16" i="79"/>
  <c r="F15" i="79"/>
  <c r="F14" i="79"/>
  <c r="F16" i="79" s="1"/>
  <c r="F13" i="79"/>
  <c r="F12" i="79"/>
  <c r="D10" i="79"/>
  <c r="F9" i="79"/>
  <c r="F8" i="79"/>
  <c r="F10" i="79" s="1"/>
  <c r="D57" i="78"/>
  <c r="D54" i="78"/>
  <c r="F49" i="78"/>
  <c r="F54" i="78" s="1"/>
  <c r="F56" i="78"/>
  <c r="F57" i="78" s="1"/>
  <c r="F53" i="78"/>
  <c r="F52" i="78"/>
  <c r="F51" i="78"/>
  <c r="F50" i="78"/>
  <c r="D47" i="78"/>
  <c r="F46" i="78"/>
  <c r="F45" i="78"/>
  <c r="F47" i="78" s="1"/>
  <c r="D43" i="78"/>
  <c r="F42" i="78"/>
  <c r="F41" i="78"/>
  <c r="F43" i="78" s="1"/>
  <c r="D39" i="78"/>
  <c r="F38" i="78"/>
  <c r="F37" i="78"/>
  <c r="F36" i="78"/>
  <c r="F35" i="78"/>
  <c r="F34" i="78"/>
  <c r="D32" i="78"/>
  <c r="F31" i="78"/>
  <c r="F30" i="78"/>
  <c r="F29" i="78"/>
  <c r="F28" i="78"/>
  <c r="F27" i="78"/>
  <c r="F26" i="78"/>
  <c r="F25" i="78"/>
  <c r="F24" i="78"/>
  <c r="F23" i="78"/>
  <c r="D21" i="78"/>
  <c r="F20" i="78"/>
  <c r="F19" i="78"/>
  <c r="F18" i="78"/>
  <c r="F17" i="78"/>
  <c r="D15" i="78"/>
  <c r="F14" i="78"/>
  <c r="F13" i="78"/>
  <c r="F12" i="78"/>
  <c r="F11" i="78"/>
  <c r="D9" i="78"/>
  <c r="F8" i="78"/>
  <c r="F9" i="78" s="1"/>
  <c r="D53" i="77"/>
  <c r="F52" i="77"/>
  <c r="F51" i="77"/>
  <c r="F53" i="77" s="1"/>
  <c r="F50" i="77"/>
  <c r="D48" i="77"/>
  <c r="F47" i="77"/>
  <c r="F46" i="77"/>
  <c r="F48" i="77" s="1"/>
  <c r="D44" i="77"/>
  <c r="F43" i="77"/>
  <c r="F42" i="77"/>
  <c r="F44" i="77" s="1"/>
  <c r="D40" i="77"/>
  <c r="F39" i="77"/>
  <c r="F38" i="77"/>
  <c r="F37" i="77"/>
  <c r="F36" i="77"/>
  <c r="F35" i="77"/>
  <c r="F40" i="77" s="1"/>
  <c r="D33" i="77"/>
  <c r="F32" i="77"/>
  <c r="F31" i="77"/>
  <c r="F30" i="77"/>
  <c r="F29" i="77"/>
  <c r="F28" i="77"/>
  <c r="F27" i="77"/>
  <c r="F26" i="77"/>
  <c r="F25" i="77"/>
  <c r="F24" i="77"/>
  <c r="D22" i="77"/>
  <c r="F21" i="77"/>
  <c r="F20" i="77"/>
  <c r="F19" i="77"/>
  <c r="F18" i="77"/>
  <c r="D16" i="77"/>
  <c r="F15" i="77"/>
  <c r="F14" i="77"/>
  <c r="F13" i="77"/>
  <c r="F12" i="77"/>
  <c r="F16" i="77" s="1"/>
  <c r="D10" i="77"/>
  <c r="F9" i="77"/>
  <c r="F10" i="77" s="1"/>
  <c r="F8" i="77"/>
  <c r="D57" i="76"/>
  <c r="F57" i="76"/>
  <c r="F26" i="76"/>
  <c r="F52" i="76"/>
  <c r="D60" i="76"/>
  <c r="F59" i="76"/>
  <c r="F60" i="76" s="1"/>
  <c r="F56" i="76"/>
  <c r="F55" i="76"/>
  <c r="F54" i="76"/>
  <c r="F53" i="76"/>
  <c r="D50" i="76"/>
  <c r="F49" i="76"/>
  <c r="F48" i="76"/>
  <c r="F50" i="76" s="1"/>
  <c r="F46" i="76"/>
  <c r="D46" i="76"/>
  <c r="F45" i="76"/>
  <c r="F44" i="76"/>
  <c r="F43" i="76"/>
  <c r="D41" i="76"/>
  <c r="F40" i="76"/>
  <c r="F39" i="76"/>
  <c r="F38" i="76"/>
  <c r="F37" i="76"/>
  <c r="F36" i="76"/>
  <c r="F41" i="76" s="1"/>
  <c r="D34" i="76"/>
  <c r="F33" i="76"/>
  <c r="F32" i="76"/>
  <c r="F31" i="76"/>
  <c r="F30" i="76"/>
  <c r="F29" i="76"/>
  <c r="F28" i="76"/>
  <c r="F27" i="76"/>
  <c r="F25" i="76"/>
  <c r="F24" i="76"/>
  <c r="D22" i="76"/>
  <c r="F21" i="76"/>
  <c r="F20" i="76"/>
  <c r="F19" i="76"/>
  <c r="F18" i="76"/>
  <c r="D16" i="76"/>
  <c r="F15" i="76"/>
  <c r="F14" i="76"/>
  <c r="F13" i="76"/>
  <c r="F12" i="76"/>
  <c r="D10" i="76"/>
  <c r="F9" i="76"/>
  <c r="F10" i="76" s="1"/>
  <c r="F8" i="76"/>
  <c r="F62" i="85" l="1"/>
  <c r="F59" i="83"/>
  <c r="F39" i="78"/>
  <c r="F15" i="78"/>
  <c r="D59" i="80"/>
  <c r="F34" i="80"/>
  <c r="F59" i="80" s="1"/>
  <c r="F32" i="79"/>
  <c r="F54" i="79" s="1"/>
  <c r="F22" i="79"/>
  <c r="D54" i="79"/>
  <c r="D59" i="78"/>
  <c r="F32" i="78"/>
  <c r="F21" i="78"/>
  <c r="F59" i="78" s="1"/>
  <c r="F33" i="77"/>
  <c r="F22" i="77"/>
  <c r="D55" i="77"/>
  <c r="F55" i="77"/>
  <c r="F34" i="76"/>
  <c r="F22" i="76"/>
  <c r="F62" i="76" s="1"/>
  <c r="D62" i="76"/>
  <c r="F16" i="76"/>
  <c r="D53" i="75"/>
  <c r="F52" i="75"/>
  <c r="F51" i="75"/>
  <c r="F50" i="75"/>
  <c r="D48" i="75"/>
  <c r="F47" i="75"/>
  <c r="F46" i="75"/>
  <c r="F48" i="75" s="1"/>
  <c r="D44" i="75"/>
  <c r="F43" i="75"/>
  <c r="F42" i="75"/>
  <c r="F44" i="75" s="1"/>
  <c r="D40" i="75"/>
  <c r="F39" i="75"/>
  <c r="F38" i="75"/>
  <c r="F37" i="75"/>
  <c r="F36" i="75"/>
  <c r="F35" i="75"/>
  <c r="F40" i="75" s="1"/>
  <c r="D33" i="75"/>
  <c r="F32" i="75"/>
  <c r="F31" i="75"/>
  <c r="F30" i="75"/>
  <c r="F29" i="75"/>
  <c r="F28" i="75"/>
  <c r="F27" i="75"/>
  <c r="F26" i="75"/>
  <c r="F25" i="75"/>
  <c r="F24" i="75"/>
  <c r="D22" i="75"/>
  <c r="F21" i="75"/>
  <c r="F20" i="75"/>
  <c r="F19" i="75"/>
  <c r="F22" i="75" s="1"/>
  <c r="F18" i="75"/>
  <c r="D16" i="75"/>
  <c r="F15" i="75"/>
  <c r="F14" i="75"/>
  <c r="F13" i="75"/>
  <c r="F16" i="75" s="1"/>
  <c r="F12" i="75"/>
  <c r="D10" i="75"/>
  <c r="F9" i="75"/>
  <c r="F8" i="75"/>
  <c r="F10" i="75" s="1"/>
  <c r="F58" i="74"/>
  <c r="F60" i="74" s="1"/>
  <c r="D58" i="74"/>
  <c r="D60" i="74" s="1"/>
  <c r="F57" i="74"/>
  <c r="D55" i="74"/>
  <c r="F54" i="74"/>
  <c r="F53" i="74"/>
  <c r="F52" i="74"/>
  <c r="F51" i="74"/>
  <c r="D49" i="74"/>
  <c r="F48" i="74"/>
  <c r="F49" i="74" s="1"/>
  <c r="F47" i="74"/>
  <c r="D45" i="74"/>
  <c r="F44" i="74"/>
  <c r="F43" i="74"/>
  <c r="F42" i="74"/>
  <c r="F45" i="74" s="1"/>
  <c r="D40" i="74"/>
  <c r="F39" i="74"/>
  <c r="F38" i="74"/>
  <c r="F37" i="74"/>
  <c r="F36" i="74"/>
  <c r="F35" i="74"/>
  <c r="D33" i="74"/>
  <c r="F32" i="74"/>
  <c r="F31" i="74"/>
  <c r="F30" i="74"/>
  <c r="F29" i="74"/>
  <c r="F28" i="74"/>
  <c r="F27" i="74"/>
  <c r="F26" i="74"/>
  <c r="F25" i="74"/>
  <c r="F24" i="74"/>
  <c r="D22" i="74"/>
  <c r="F21" i="74"/>
  <c r="F20" i="74"/>
  <c r="F19" i="74"/>
  <c r="F18" i="74"/>
  <c r="D16" i="74"/>
  <c r="F15" i="74"/>
  <c r="F14" i="74"/>
  <c r="F13" i="74"/>
  <c r="F12" i="74"/>
  <c r="F16" i="74" s="1"/>
  <c r="D10" i="74"/>
  <c r="F9" i="74"/>
  <c r="F8" i="74"/>
  <c r="F10" i="74" s="1"/>
  <c r="D56" i="73"/>
  <c r="F55" i="73"/>
  <c r="F54" i="73"/>
  <c r="F53" i="73"/>
  <c r="F52" i="73"/>
  <c r="F51" i="73"/>
  <c r="D49" i="73"/>
  <c r="F48" i="73"/>
  <c r="F47" i="73"/>
  <c r="F49" i="73" s="1"/>
  <c r="F45" i="73"/>
  <c r="D45" i="73"/>
  <c r="F44" i="73"/>
  <c r="F43" i="73"/>
  <c r="D41" i="73"/>
  <c r="F40" i="73"/>
  <c r="F39" i="73"/>
  <c r="F38" i="73"/>
  <c r="F37" i="73"/>
  <c r="F36" i="73"/>
  <c r="D34" i="73"/>
  <c r="F33" i="73"/>
  <c r="F32" i="73"/>
  <c r="F31" i="73"/>
  <c r="F30" i="73"/>
  <c r="F29" i="73"/>
  <c r="F28" i="73"/>
  <c r="F27" i="73"/>
  <c r="F26" i="73"/>
  <c r="F25" i="73"/>
  <c r="F24" i="73"/>
  <c r="D22" i="73"/>
  <c r="F21" i="73"/>
  <c r="F20" i="73"/>
  <c r="F19" i="73"/>
  <c r="F22" i="73" s="1"/>
  <c r="F18" i="73"/>
  <c r="F16" i="73"/>
  <c r="D16" i="73"/>
  <c r="F15" i="73"/>
  <c r="F14" i="73"/>
  <c r="F13" i="73"/>
  <c r="F12" i="73"/>
  <c r="F10" i="73"/>
  <c r="D10" i="73"/>
  <c r="F9" i="73"/>
  <c r="F8" i="73"/>
  <c r="D51" i="72"/>
  <c r="F50" i="72"/>
  <c r="F49" i="72"/>
  <c r="F47" i="72"/>
  <c r="D47" i="72"/>
  <c r="F46" i="72"/>
  <c r="F45" i="72"/>
  <c r="D43" i="72"/>
  <c r="F42" i="72"/>
  <c r="F41" i="72"/>
  <c r="F43" i="72" s="1"/>
  <c r="D39" i="72"/>
  <c r="F38" i="72"/>
  <c r="F37" i="72"/>
  <c r="F36" i="72"/>
  <c r="F35" i="72"/>
  <c r="F34" i="72"/>
  <c r="F39" i="72" s="1"/>
  <c r="D32" i="72"/>
  <c r="F31" i="72"/>
  <c r="F30" i="72"/>
  <c r="F29" i="72"/>
  <c r="F28" i="72"/>
  <c r="F27" i="72"/>
  <c r="F26" i="72"/>
  <c r="F25" i="72"/>
  <c r="F24" i="72"/>
  <c r="D22" i="72"/>
  <c r="F21" i="72"/>
  <c r="F20" i="72"/>
  <c r="F19" i="72"/>
  <c r="F18" i="72"/>
  <c r="F22" i="72" s="1"/>
  <c r="F16" i="72"/>
  <c r="D16" i="72"/>
  <c r="F15" i="72"/>
  <c r="F14" i="72"/>
  <c r="F13" i="72"/>
  <c r="F12" i="72"/>
  <c r="F10" i="72"/>
  <c r="D10" i="72"/>
  <c r="F9" i="72"/>
  <c r="F8" i="72"/>
  <c r="D59" i="71"/>
  <c r="F59" i="71"/>
  <c r="F57" i="71"/>
  <c r="D57" i="71"/>
  <c r="F56" i="71"/>
  <c r="F25" i="71"/>
  <c r="F54" i="71"/>
  <c r="D54" i="71"/>
  <c r="F53" i="71"/>
  <c r="F52" i="71"/>
  <c r="F51" i="71"/>
  <c r="F50" i="71"/>
  <c r="F48" i="71"/>
  <c r="D48" i="71"/>
  <c r="F47" i="71"/>
  <c r="F46" i="71"/>
  <c r="D44" i="71"/>
  <c r="F43" i="71"/>
  <c r="F44" i="71" s="1"/>
  <c r="F42" i="71"/>
  <c r="D40" i="71"/>
  <c r="F39" i="71"/>
  <c r="F38" i="71"/>
  <c r="F37" i="71"/>
  <c r="F36" i="71"/>
  <c r="F35" i="71"/>
  <c r="F40" i="71" s="1"/>
  <c r="D33" i="71"/>
  <c r="F32" i="71"/>
  <c r="F31" i="71"/>
  <c r="F30" i="71"/>
  <c r="F29" i="71"/>
  <c r="F28" i="71"/>
  <c r="F27" i="71"/>
  <c r="F26" i="71"/>
  <c r="F24" i="71"/>
  <c r="D22" i="71"/>
  <c r="F21" i="71"/>
  <c r="F20" i="71"/>
  <c r="F19" i="71"/>
  <c r="F18" i="71"/>
  <c r="D16" i="71"/>
  <c r="F15" i="71"/>
  <c r="F14" i="71"/>
  <c r="F13" i="71"/>
  <c r="F12" i="71"/>
  <c r="F16" i="71" s="1"/>
  <c r="D10" i="71"/>
  <c r="F9" i="71"/>
  <c r="F8" i="71"/>
  <c r="F10" i="71" s="1"/>
  <c r="F53" i="75" l="1"/>
  <c r="D55" i="75"/>
  <c r="F33" i="75"/>
  <c r="F55" i="74"/>
  <c r="F40" i="74"/>
  <c r="F33" i="74"/>
  <c r="F22" i="74"/>
  <c r="F56" i="73"/>
  <c r="F41" i="73"/>
  <c r="F34" i="73"/>
  <c r="D58" i="73"/>
  <c r="F51" i="72"/>
  <c r="D53" i="72"/>
  <c r="F32" i="72"/>
  <c r="F33" i="71"/>
  <c r="F22" i="71"/>
  <c r="F55" i="70"/>
  <c r="D55" i="70"/>
  <c r="F54" i="70"/>
  <c r="F53" i="70"/>
  <c r="F52" i="70"/>
  <c r="F51" i="70"/>
  <c r="F49" i="70"/>
  <c r="D49" i="70"/>
  <c r="F48" i="70"/>
  <c r="F47" i="70"/>
  <c r="D45" i="70"/>
  <c r="F44" i="70"/>
  <c r="F45" i="70" s="1"/>
  <c r="F43" i="70"/>
  <c r="F42" i="70"/>
  <c r="D40" i="70"/>
  <c r="F39" i="70"/>
  <c r="F38" i="70"/>
  <c r="F37" i="70"/>
  <c r="F36" i="70"/>
  <c r="F35" i="70"/>
  <c r="F40" i="70" s="1"/>
  <c r="D33" i="70"/>
  <c r="D57" i="70" s="1"/>
  <c r="F32" i="70"/>
  <c r="F31" i="70"/>
  <c r="F30" i="70"/>
  <c r="F29" i="70"/>
  <c r="F28" i="70"/>
  <c r="F27" i="70"/>
  <c r="F26" i="70"/>
  <c r="F33" i="70" s="1"/>
  <c r="F25" i="70"/>
  <c r="F24" i="70"/>
  <c r="D22" i="70"/>
  <c r="F21" i="70"/>
  <c r="F20" i="70"/>
  <c r="F19" i="70"/>
  <c r="F18" i="70"/>
  <c r="D16" i="70"/>
  <c r="F15" i="70"/>
  <c r="F14" i="70"/>
  <c r="F13" i="70"/>
  <c r="F12" i="70"/>
  <c r="F16" i="70" s="1"/>
  <c r="D10" i="70"/>
  <c r="F9" i="70"/>
  <c r="F8" i="70"/>
  <c r="F10" i="70" s="1"/>
  <c r="F55" i="75" l="1"/>
  <c r="F58" i="73"/>
  <c r="F53" i="72"/>
  <c r="F22" i="70"/>
  <c r="F57" i="70"/>
  <c r="F56" i="69"/>
  <c r="D56" i="69"/>
  <c r="F51" i="69"/>
  <c r="F34" i="69"/>
  <c r="D34" i="69"/>
  <c r="F24" i="69"/>
  <c r="F55" i="69"/>
  <c r="F54" i="69"/>
  <c r="F53" i="69"/>
  <c r="F52" i="69"/>
  <c r="D49" i="69"/>
  <c r="F48" i="69"/>
  <c r="F49" i="69" s="1"/>
  <c r="F47" i="69"/>
  <c r="D45" i="69"/>
  <c r="F44" i="69"/>
  <c r="F43" i="69"/>
  <c r="F45" i="69" s="1"/>
  <c r="D41" i="69"/>
  <c r="F40" i="69"/>
  <c r="F39" i="69"/>
  <c r="F38" i="69"/>
  <c r="F37" i="69"/>
  <c r="F36" i="69"/>
  <c r="F33" i="69"/>
  <c r="F32" i="69"/>
  <c r="F31" i="69"/>
  <c r="F30" i="69"/>
  <c r="F29" i="69"/>
  <c r="F28" i="69"/>
  <c r="F27" i="69"/>
  <c r="F26" i="69"/>
  <c r="F25" i="69"/>
  <c r="F22" i="69"/>
  <c r="D22" i="69"/>
  <c r="F21" i="69"/>
  <c r="F20" i="69"/>
  <c r="F19" i="69"/>
  <c r="F18" i="69"/>
  <c r="F16" i="69"/>
  <c r="D16" i="69"/>
  <c r="F15" i="69"/>
  <c r="F14" i="69"/>
  <c r="F13" i="69"/>
  <c r="F12" i="69"/>
  <c r="F10" i="69"/>
  <c r="D10" i="69"/>
  <c r="F9" i="69"/>
  <c r="F8" i="69"/>
  <c r="D53" i="68"/>
  <c r="F52" i="68"/>
  <c r="F53" i="68" s="1"/>
  <c r="F51" i="68"/>
  <c r="F50" i="68"/>
  <c r="F49" i="68"/>
  <c r="D47" i="68"/>
  <c r="F46" i="68"/>
  <c r="F47" i="68" s="1"/>
  <c r="F45" i="68"/>
  <c r="D43" i="68"/>
  <c r="F42" i="68"/>
  <c r="F41" i="68"/>
  <c r="F43" i="68" s="1"/>
  <c r="D39" i="68"/>
  <c r="F38" i="68"/>
  <c r="F37" i="68"/>
  <c r="F36" i="68"/>
  <c r="F35" i="68"/>
  <c r="F34" i="68"/>
  <c r="F39" i="68" s="1"/>
  <c r="D32" i="68"/>
  <c r="F31" i="68"/>
  <c r="F30" i="68"/>
  <c r="F29" i="68"/>
  <c r="F28" i="68"/>
  <c r="F27" i="68"/>
  <c r="F26" i="68"/>
  <c r="F25" i="68"/>
  <c r="F24" i="68"/>
  <c r="F32" i="68" s="1"/>
  <c r="F22" i="68"/>
  <c r="D22" i="68"/>
  <c r="F21" i="68"/>
  <c r="F20" i="68"/>
  <c r="F19" i="68"/>
  <c r="F18" i="68"/>
  <c r="F16" i="68"/>
  <c r="D16" i="68"/>
  <c r="F15" i="68"/>
  <c r="F14" i="68"/>
  <c r="F13" i="68"/>
  <c r="F12" i="68"/>
  <c r="F10" i="68"/>
  <c r="D10" i="68"/>
  <c r="D55" i="68" s="1"/>
  <c r="F9" i="68"/>
  <c r="F8" i="68"/>
  <c r="F26" i="67"/>
  <c r="D53" i="67"/>
  <c r="F52" i="67"/>
  <c r="F51" i="67"/>
  <c r="F50" i="67"/>
  <c r="D48" i="67"/>
  <c r="F47" i="67"/>
  <c r="F46" i="67"/>
  <c r="F48" i="67" s="1"/>
  <c r="D44" i="67"/>
  <c r="F43" i="67"/>
  <c r="F42" i="67"/>
  <c r="F44" i="67" s="1"/>
  <c r="D40" i="67"/>
  <c r="F39" i="67"/>
  <c r="F38" i="67"/>
  <c r="F37" i="67"/>
  <c r="F36" i="67"/>
  <c r="F35" i="67"/>
  <c r="F40" i="67" s="1"/>
  <c r="D33" i="67"/>
  <c r="F32" i="67"/>
  <c r="F31" i="67"/>
  <c r="F30" i="67"/>
  <c r="F29" i="67"/>
  <c r="F28" i="67"/>
  <c r="F27" i="67"/>
  <c r="F25" i="67"/>
  <c r="F24" i="67"/>
  <c r="D22" i="67"/>
  <c r="F21" i="67"/>
  <c r="F20" i="67"/>
  <c r="F19" i="67"/>
  <c r="F18" i="67"/>
  <c r="D16" i="67"/>
  <c r="F15" i="67"/>
  <c r="F16" i="67" s="1"/>
  <c r="F14" i="67"/>
  <c r="F13" i="67"/>
  <c r="F12" i="67"/>
  <c r="D10" i="67"/>
  <c r="F9" i="67"/>
  <c r="F10" i="67" s="1"/>
  <c r="F8" i="67"/>
  <c r="D51" i="66"/>
  <c r="F50" i="66"/>
  <c r="F51" i="66" s="1"/>
  <c r="F49" i="66"/>
  <c r="D47" i="66"/>
  <c r="F46" i="66"/>
  <c r="F45" i="66"/>
  <c r="F47" i="66" s="1"/>
  <c r="D43" i="66"/>
  <c r="F42" i="66"/>
  <c r="F41" i="66"/>
  <c r="F43" i="66" s="1"/>
  <c r="D39" i="66"/>
  <c r="F38" i="66"/>
  <c r="F37" i="66"/>
  <c r="F36" i="66"/>
  <c r="F35" i="66"/>
  <c r="F34" i="66"/>
  <c r="F39" i="66" s="1"/>
  <c r="D32" i="66"/>
  <c r="F31" i="66"/>
  <c r="F30" i="66"/>
  <c r="F29" i="66"/>
  <c r="F28" i="66"/>
  <c r="F27" i="66"/>
  <c r="F26" i="66"/>
  <c r="F32" i="66" s="1"/>
  <c r="F25" i="66"/>
  <c r="F24" i="66"/>
  <c r="D22" i="66"/>
  <c r="F21" i="66"/>
  <c r="F20" i="66"/>
  <c r="F19" i="66"/>
  <c r="F18" i="66"/>
  <c r="D16" i="66"/>
  <c r="F15" i="66"/>
  <c r="F14" i="66"/>
  <c r="F13" i="66"/>
  <c r="F12" i="66"/>
  <c r="D10" i="66"/>
  <c r="F9" i="66"/>
  <c r="F8" i="66"/>
  <c r="F10" i="66" s="1"/>
  <c r="F41" i="69" l="1"/>
  <c r="D58" i="69"/>
  <c r="F58" i="69"/>
  <c r="F55" i="68"/>
  <c r="F53" i="67"/>
  <c r="F33" i="67"/>
  <c r="F22" i="67"/>
  <c r="D55" i="67"/>
  <c r="F55" i="67"/>
  <c r="F22" i="66"/>
  <c r="F16" i="66"/>
  <c r="D53" i="66"/>
  <c r="F53" i="66"/>
  <c r="D51" i="64"/>
  <c r="F50" i="64"/>
  <c r="F51" i="64" s="1"/>
  <c r="F49" i="64"/>
  <c r="D47" i="64"/>
  <c r="F46" i="64"/>
  <c r="F45" i="64"/>
  <c r="F47" i="64" s="1"/>
  <c r="D43" i="64"/>
  <c r="F42" i="64"/>
  <c r="F41" i="64"/>
  <c r="F43" i="64" s="1"/>
  <c r="D39" i="64"/>
  <c r="F38" i="64"/>
  <c r="F37" i="64"/>
  <c r="F36" i="64"/>
  <c r="F35" i="64"/>
  <c r="F34" i="64"/>
  <c r="F39" i="64" s="1"/>
  <c r="D32" i="64"/>
  <c r="F31" i="64"/>
  <c r="F30" i="64"/>
  <c r="F29" i="64"/>
  <c r="F28" i="64"/>
  <c r="F27" i="64"/>
  <c r="F26" i="64"/>
  <c r="F32" i="64" s="1"/>
  <c r="F25" i="64"/>
  <c r="F24" i="64"/>
  <c r="D22" i="64"/>
  <c r="F21" i="64"/>
  <c r="F20" i="64"/>
  <c r="F19" i="64"/>
  <c r="F18" i="64"/>
  <c r="D16" i="64"/>
  <c r="F15" i="64"/>
  <c r="F14" i="64"/>
  <c r="F13" i="64"/>
  <c r="F12" i="64"/>
  <c r="D10" i="64"/>
  <c r="F9" i="64"/>
  <c r="F8" i="64"/>
  <c r="F10" i="64" s="1"/>
  <c r="F55" i="63"/>
  <c r="D55" i="63"/>
  <c r="F54" i="63"/>
  <c r="F53" i="63"/>
  <c r="F52" i="63"/>
  <c r="F51" i="63"/>
  <c r="F49" i="63"/>
  <c r="D49" i="63"/>
  <c r="F48" i="63"/>
  <c r="F47" i="63"/>
  <c r="D45" i="63"/>
  <c r="F44" i="63"/>
  <c r="F45" i="63" s="1"/>
  <c r="F43" i="63"/>
  <c r="F42" i="63"/>
  <c r="D40" i="63"/>
  <c r="F39" i="63"/>
  <c r="F38" i="63"/>
  <c r="F37" i="63"/>
  <c r="F36" i="63"/>
  <c r="F35" i="63"/>
  <c r="F40" i="63" s="1"/>
  <c r="D33" i="63"/>
  <c r="F32" i="63"/>
  <c r="F31" i="63"/>
  <c r="F30" i="63"/>
  <c r="F29" i="63"/>
  <c r="F28" i="63"/>
  <c r="F27" i="63"/>
  <c r="F26" i="63"/>
  <c r="F33" i="63" s="1"/>
  <c r="F25" i="63"/>
  <c r="F24" i="63"/>
  <c r="D22" i="63"/>
  <c r="F21" i="63"/>
  <c r="F20" i="63"/>
  <c r="F19" i="63"/>
  <c r="F18" i="63"/>
  <c r="D16" i="63"/>
  <c r="F15" i="63"/>
  <c r="F14" i="63"/>
  <c r="F16" i="63" s="1"/>
  <c r="F13" i="63"/>
  <c r="F12" i="63"/>
  <c r="D10" i="63"/>
  <c r="D57" i="63" s="1"/>
  <c r="F9" i="63"/>
  <c r="F8" i="63"/>
  <c r="F10" i="63" s="1"/>
  <c r="D53" i="62"/>
  <c r="F52" i="62"/>
  <c r="F53" i="62" s="1"/>
  <c r="F51" i="62"/>
  <c r="F50" i="62"/>
  <c r="F49" i="62"/>
  <c r="D47" i="62"/>
  <c r="F46" i="62"/>
  <c r="F47" i="62" s="1"/>
  <c r="F45" i="62"/>
  <c r="D43" i="62"/>
  <c r="F42" i="62"/>
  <c r="F41" i="62"/>
  <c r="F43" i="62" s="1"/>
  <c r="D39" i="62"/>
  <c r="F38" i="62"/>
  <c r="F37" i="62"/>
  <c r="F36" i="62"/>
  <c r="F35" i="62"/>
  <c r="F34" i="62"/>
  <c r="F39" i="62" s="1"/>
  <c r="D32" i="62"/>
  <c r="F31" i="62"/>
  <c r="F30" i="62"/>
  <c r="F29" i="62"/>
  <c r="F28" i="62"/>
  <c r="F27" i="62"/>
  <c r="F26" i="62"/>
  <c r="F25" i="62"/>
  <c r="F24" i="62"/>
  <c r="F22" i="62"/>
  <c r="D22" i="62"/>
  <c r="F21" i="62"/>
  <c r="F20" i="62"/>
  <c r="F19" i="62"/>
  <c r="F18" i="62"/>
  <c r="F16" i="62"/>
  <c r="D16" i="62"/>
  <c r="F15" i="62"/>
  <c r="F14" i="62"/>
  <c r="F13" i="62"/>
  <c r="F12" i="62"/>
  <c r="F10" i="62"/>
  <c r="D10" i="62"/>
  <c r="D55" i="62" s="1"/>
  <c r="F9" i="62"/>
  <c r="F8" i="62"/>
  <c r="F54" i="61"/>
  <c r="F50" i="61"/>
  <c r="D52" i="61"/>
  <c r="F51" i="61"/>
  <c r="F49" i="61"/>
  <c r="D47" i="61"/>
  <c r="F46" i="61"/>
  <c r="F45" i="61"/>
  <c r="F47" i="61" s="1"/>
  <c r="F43" i="61"/>
  <c r="D43" i="61"/>
  <c r="F42" i="61"/>
  <c r="F41" i="61"/>
  <c r="D39" i="61"/>
  <c r="F38" i="61"/>
  <c r="F37" i="61"/>
  <c r="F36" i="61"/>
  <c r="F35" i="61"/>
  <c r="F34" i="61"/>
  <c r="F39" i="61" s="1"/>
  <c r="D32" i="61"/>
  <c r="F31" i="61"/>
  <c r="F30" i="61"/>
  <c r="F29" i="61"/>
  <c r="F28" i="61"/>
  <c r="F27" i="61"/>
  <c r="F26" i="61"/>
  <c r="F32" i="61" s="1"/>
  <c r="F25" i="61"/>
  <c r="F24" i="61"/>
  <c r="D22" i="61"/>
  <c r="F21" i="61"/>
  <c r="F20" i="61"/>
  <c r="F19" i="61"/>
  <c r="F18" i="61"/>
  <c r="D16" i="61"/>
  <c r="F15" i="61"/>
  <c r="F14" i="61"/>
  <c r="F16" i="61" s="1"/>
  <c r="F13" i="61"/>
  <c r="F12" i="61"/>
  <c r="D10" i="61"/>
  <c r="F9" i="61"/>
  <c r="F8" i="61"/>
  <c r="F10" i="61" s="1"/>
  <c r="F25" i="60"/>
  <c r="D54" i="60"/>
  <c r="F53" i="60"/>
  <c r="F54" i="60" s="1"/>
  <c r="F52" i="60"/>
  <c r="F51" i="60"/>
  <c r="F50" i="60"/>
  <c r="D48" i="60"/>
  <c r="F47" i="60"/>
  <c r="F48" i="60" s="1"/>
  <c r="F46" i="60"/>
  <c r="D44" i="60"/>
  <c r="F43" i="60"/>
  <c r="F42" i="60"/>
  <c r="F44" i="60" s="1"/>
  <c r="D40" i="60"/>
  <c r="F39" i="60"/>
  <c r="F38" i="60"/>
  <c r="F37" i="60"/>
  <c r="F36" i="60"/>
  <c r="F35" i="60"/>
  <c r="F40" i="60" s="1"/>
  <c r="D33" i="60"/>
  <c r="F32" i="60"/>
  <c r="F31" i="60"/>
  <c r="F30" i="60"/>
  <c r="F29" i="60"/>
  <c r="F28" i="60"/>
  <c r="F27" i="60"/>
  <c r="F26" i="60"/>
  <c r="F24" i="60"/>
  <c r="F22" i="60"/>
  <c r="D22" i="60"/>
  <c r="F21" i="60"/>
  <c r="F20" i="60"/>
  <c r="F19" i="60"/>
  <c r="F18" i="60"/>
  <c r="F16" i="60"/>
  <c r="D16" i="60"/>
  <c r="F15" i="60"/>
  <c r="F14" i="60"/>
  <c r="F13" i="60"/>
  <c r="F12" i="60"/>
  <c r="F10" i="60"/>
  <c r="D10" i="60"/>
  <c r="F9" i="60"/>
  <c r="F8" i="60"/>
  <c r="F22" i="64" l="1"/>
  <c r="F53" i="64" s="1"/>
  <c r="F16" i="64"/>
  <c r="D53" i="64"/>
  <c r="F22" i="63"/>
  <c r="F57" i="63"/>
  <c r="F32" i="62"/>
  <c r="F55" i="62"/>
  <c r="F52" i="61"/>
  <c r="D54" i="61"/>
  <c r="F22" i="61"/>
  <c r="D56" i="60"/>
  <c r="F33" i="60"/>
  <c r="F56" i="60"/>
  <c r="D51" i="59"/>
  <c r="F50" i="59"/>
  <c r="F51" i="59" s="1"/>
  <c r="F49" i="59"/>
  <c r="D47" i="59"/>
  <c r="F46" i="59"/>
  <c r="F45" i="59"/>
  <c r="F47" i="59" s="1"/>
  <c r="F43" i="59"/>
  <c r="D43" i="59"/>
  <c r="F42" i="59"/>
  <c r="F41" i="59"/>
  <c r="D39" i="59"/>
  <c r="F38" i="59"/>
  <c r="F37" i="59"/>
  <c r="F36" i="59"/>
  <c r="F35" i="59"/>
  <c r="F34" i="59"/>
  <c r="F39" i="59" s="1"/>
  <c r="D32" i="59"/>
  <c r="F31" i="59"/>
  <c r="F30" i="59"/>
  <c r="F29" i="59"/>
  <c r="F28" i="59"/>
  <c r="F27" i="59"/>
  <c r="F26" i="59"/>
  <c r="F32" i="59" s="1"/>
  <c r="F25" i="59"/>
  <c r="F24" i="59"/>
  <c r="D22" i="59"/>
  <c r="F21" i="59"/>
  <c r="F20" i="59"/>
  <c r="F19" i="59"/>
  <c r="F18" i="59"/>
  <c r="D16" i="59"/>
  <c r="F15" i="59"/>
  <c r="F14" i="59"/>
  <c r="F16" i="59" s="1"/>
  <c r="F13" i="59"/>
  <c r="F12" i="59"/>
  <c r="D10" i="59"/>
  <c r="F9" i="59"/>
  <c r="F8" i="59"/>
  <c r="F10" i="59" s="1"/>
  <c r="D51" i="58"/>
  <c r="F50" i="58"/>
  <c r="F51" i="58" s="1"/>
  <c r="F49" i="58"/>
  <c r="D47" i="58"/>
  <c r="F46" i="58"/>
  <c r="F47" i="58" s="1"/>
  <c r="F45" i="58"/>
  <c r="D43" i="58"/>
  <c r="F42" i="58"/>
  <c r="F41" i="58"/>
  <c r="F43" i="58" s="1"/>
  <c r="D39" i="58"/>
  <c r="F38" i="58"/>
  <c r="F37" i="58"/>
  <c r="F36" i="58"/>
  <c r="F35" i="58"/>
  <c r="F34" i="58"/>
  <c r="F39" i="58" s="1"/>
  <c r="D32" i="58"/>
  <c r="F31" i="58"/>
  <c r="F30" i="58"/>
  <c r="F29" i="58"/>
  <c r="F28" i="58"/>
  <c r="F27" i="58"/>
  <c r="F26" i="58"/>
  <c r="F25" i="58"/>
  <c r="F24" i="58"/>
  <c r="F32" i="58" s="1"/>
  <c r="F22" i="58"/>
  <c r="D22" i="58"/>
  <c r="F21" i="58"/>
  <c r="F20" i="58"/>
  <c r="F19" i="58"/>
  <c r="F18" i="58"/>
  <c r="F16" i="58"/>
  <c r="D16" i="58"/>
  <c r="F15" i="58"/>
  <c r="F14" i="58"/>
  <c r="F13" i="58"/>
  <c r="F12" i="58"/>
  <c r="F10" i="58"/>
  <c r="D10" i="58"/>
  <c r="F9" i="58"/>
  <c r="F8" i="58"/>
  <c r="D53" i="57"/>
  <c r="F52" i="57"/>
  <c r="F51" i="57"/>
  <c r="F50" i="57"/>
  <c r="F53" i="57" s="1"/>
  <c r="F49" i="57"/>
  <c r="F47" i="57"/>
  <c r="D47" i="57"/>
  <c r="F46" i="57"/>
  <c r="F45" i="57"/>
  <c r="D43" i="57"/>
  <c r="F42" i="57"/>
  <c r="F41" i="57"/>
  <c r="F43" i="57" s="1"/>
  <c r="D39" i="57"/>
  <c r="F38" i="57"/>
  <c r="F37" i="57"/>
  <c r="F36" i="57"/>
  <c r="F35" i="57"/>
  <c r="F34" i="57"/>
  <c r="F39" i="57" s="1"/>
  <c r="D32" i="57"/>
  <c r="F31" i="57"/>
  <c r="F30" i="57"/>
  <c r="F29" i="57"/>
  <c r="F28" i="57"/>
  <c r="F27" i="57"/>
  <c r="F26" i="57"/>
  <c r="F25" i="57"/>
  <c r="F24" i="57"/>
  <c r="F32" i="57" s="1"/>
  <c r="F22" i="57"/>
  <c r="D22" i="57"/>
  <c r="F21" i="57"/>
  <c r="F20" i="57"/>
  <c r="F19" i="57"/>
  <c r="F18" i="57"/>
  <c r="F16" i="57"/>
  <c r="D16" i="57"/>
  <c r="F15" i="57"/>
  <c r="F14" i="57"/>
  <c r="F13" i="57"/>
  <c r="F12" i="57"/>
  <c r="F10" i="57"/>
  <c r="F55" i="57" s="1"/>
  <c r="D10" i="57"/>
  <c r="D55" i="57" s="1"/>
  <c r="F9" i="57"/>
  <c r="F8" i="57"/>
  <c r="D55" i="56"/>
  <c r="F54" i="56"/>
  <c r="F53" i="56"/>
  <c r="F52" i="56"/>
  <c r="F55" i="56" s="1"/>
  <c r="F51" i="56"/>
  <c r="D49" i="56"/>
  <c r="F48" i="56"/>
  <c r="F47" i="56"/>
  <c r="F49" i="56" s="1"/>
  <c r="D45" i="56"/>
  <c r="F44" i="56"/>
  <c r="F43" i="56"/>
  <c r="F42" i="56"/>
  <c r="D40" i="56"/>
  <c r="F39" i="56"/>
  <c r="F38" i="56"/>
  <c r="F37" i="56"/>
  <c r="F36" i="56"/>
  <c r="F35" i="56"/>
  <c r="D33" i="56"/>
  <c r="F32" i="56"/>
  <c r="F31" i="56"/>
  <c r="F30" i="56"/>
  <c r="F29" i="56"/>
  <c r="F28" i="56"/>
  <c r="F27" i="56"/>
  <c r="F26" i="56"/>
  <c r="F25" i="56"/>
  <c r="F24" i="56"/>
  <c r="D22" i="56"/>
  <c r="F21" i="56"/>
  <c r="F20" i="56"/>
  <c r="F19" i="56"/>
  <c r="F18" i="56"/>
  <c r="F22" i="56" s="1"/>
  <c r="D16" i="56"/>
  <c r="F15" i="56"/>
  <c r="F14" i="56"/>
  <c r="F13" i="56"/>
  <c r="F12" i="56"/>
  <c r="F16" i="56" s="1"/>
  <c r="D10" i="56"/>
  <c r="F9" i="56"/>
  <c r="F8" i="56"/>
  <c r="F10" i="56" s="1"/>
  <c r="F22" i="59" l="1"/>
  <c r="D53" i="59"/>
  <c r="F53" i="59"/>
  <c r="D53" i="58"/>
  <c r="F53" i="58"/>
  <c r="F40" i="56"/>
  <c r="F45" i="56"/>
  <c r="F33" i="56"/>
  <c r="D57" i="56"/>
  <c r="F57" i="56"/>
  <c r="D53" i="55"/>
  <c r="F52" i="55"/>
  <c r="F51" i="55"/>
  <c r="F50" i="55"/>
  <c r="F49" i="55"/>
  <c r="F53" i="55" s="1"/>
  <c r="D47" i="55"/>
  <c r="F46" i="55"/>
  <c r="F45" i="55"/>
  <c r="F47" i="55" s="1"/>
  <c r="F43" i="55"/>
  <c r="D43" i="55"/>
  <c r="F42" i="55"/>
  <c r="F41" i="55"/>
  <c r="D39" i="55"/>
  <c r="F38" i="55"/>
  <c r="F37" i="55"/>
  <c r="F36" i="55"/>
  <c r="F35" i="55"/>
  <c r="F34" i="55"/>
  <c r="F39" i="55" s="1"/>
  <c r="D32" i="55"/>
  <c r="F31" i="55"/>
  <c r="F30" i="55"/>
  <c r="F29" i="55"/>
  <c r="F28" i="55"/>
  <c r="F27" i="55"/>
  <c r="F26" i="55"/>
  <c r="F25" i="55"/>
  <c r="F32" i="55" s="1"/>
  <c r="F24" i="55"/>
  <c r="D22" i="55"/>
  <c r="F21" i="55"/>
  <c r="F20" i="55"/>
  <c r="F19" i="55"/>
  <c r="F18" i="55"/>
  <c r="D16" i="55"/>
  <c r="F15" i="55"/>
  <c r="F14" i="55"/>
  <c r="F13" i="55"/>
  <c r="F16" i="55" s="1"/>
  <c r="F12" i="55"/>
  <c r="D10" i="55"/>
  <c r="F9" i="55"/>
  <c r="F8" i="55"/>
  <c r="F10" i="55" s="1"/>
  <c r="D55" i="55" l="1"/>
  <c r="F22" i="55"/>
  <c r="F55" i="55" s="1"/>
  <c r="F26" i="54"/>
  <c r="F56" i="54"/>
  <c r="D56" i="54"/>
  <c r="F55" i="54"/>
  <c r="F54" i="54"/>
  <c r="F53" i="54"/>
  <c r="F52" i="54"/>
  <c r="F50" i="54"/>
  <c r="D50" i="54"/>
  <c r="F49" i="54"/>
  <c r="F48" i="54"/>
  <c r="D46" i="54"/>
  <c r="F45" i="54"/>
  <c r="F44" i="54"/>
  <c r="F46" i="54" s="1"/>
  <c r="F43" i="54"/>
  <c r="D41" i="54"/>
  <c r="F40" i="54"/>
  <c r="F39" i="54"/>
  <c r="F38" i="54"/>
  <c r="F37" i="54"/>
  <c r="F36" i="54"/>
  <c r="D34" i="54"/>
  <c r="F33" i="54"/>
  <c r="F32" i="54"/>
  <c r="F31" i="54"/>
  <c r="F30" i="54"/>
  <c r="F29" i="54"/>
  <c r="F28" i="54"/>
  <c r="F27" i="54"/>
  <c r="F25" i="54"/>
  <c r="F24" i="54"/>
  <c r="D22" i="54"/>
  <c r="F21" i="54"/>
  <c r="F20" i="54"/>
  <c r="F19" i="54"/>
  <c r="F18" i="54"/>
  <c r="D16" i="54"/>
  <c r="F15" i="54"/>
  <c r="F14" i="54"/>
  <c r="F13" i="54"/>
  <c r="F12" i="54"/>
  <c r="F10" i="54"/>
  <c r="D10" i="54"/>
  <c r="F9" i="54"/>
  <c r="F8" i="54"/>
  <c r="F53" i="53"/>
  <c r="D53" i="53"/>
  <c r="F52" i="53"/>
  <c r="F51" i="53"/>
  <c r="F50" i="53"/>
  <c r="F49" i="53"/>
  <c r="F47" i="53"/>
  <c r="D47" i="53"/>
  <c r="F46" i="53"/>
  <c r="F45" i="53"/>
  <c r="D43" i="53"/>
  <c r="F42" i="53"/>
  <c r="F41" i="53"/>
  <c r="F43" i="53" s="1"/>
  <c r="D39" i="53"/>
  <c r="F38" i="53"/>
  <c r="F37" i="53"/>
  <c r="F36" i="53"/>
  <c r="F35" i="53"/>
  <c r="F34" i="53"/>
  <c r="F39" i="53" s="1"/>
  <c r="D32" i="53"/>
  <c r="F31" i="53"/>
  <c r="F30" i="53"/>
  <c r="F29" i="53"/>
  <c r="F28" i="53"/>
  <c r="F27" i="53"/>
  <c r="F26" i="53"/>
  <c r="F25" i="53"/>
  <c r="F24" i="53"/>
  <c r="F22" i="53"/>
  <c r="D22" i="53"/>
  <c r="F21" i="53"/>
  <c r="F20" i="53"/>
  <c r="F19" i="53"/>
  <c r="F18" i="53"/>
  <c r="F16" i="53"/>
  <c r="D16" i="53"/>
  <c r="F15" i="53"/>
  <c r="F14" i="53"/>
  <c r="F13" i="53"/>
  <c r="F12" i="53"/>
  <c r="F10" i="53"/>
  <c r="D10" i="53"/>
  <c r="F9" i="53"/>
  <c r="F8" i="53"/>
  <c r="F41" i="54" l="1"/>
  <c r="F34" i="54"/>
  <c r="F22" i="54"/>
  <c r="F16" i="54"/>
  <c r="D58" i="54"/>
  <c r="D55" i="53"/>
  <c r="F32" i="53"/>
  <c r="F55" i="53" s="1"/>
  <c r="D51" i="52"/>
  <c r="F50" i="52"/>
  <c r="F49" i="52"/>
  <c r="F51" i="52" s="1"/>
  <c r="F47" i="52"/>
  <c r="D47" i="52"/>
  <c r="F46" i="52"/>
  <c r="F45" i="52"/>
  <c r="D43" i="52"/>
  <c r="F42" i="52"/>
  <c r="F43" i="52" s="1"/>
  <c r="F41" i="52"/>
  <c r="D39" i="52"/>
  <c r="F38" i="52"/>
  <c r="F37" i="52"/>
  <c r="F36" i="52"/>
  <c r="F35" i="52"/>
  <c r="F34" i="52"/>
  <c r="F39" i="52" s="1"/>
  <c r="D32" i="52"/>
  <c r="F31" i="52"/>
  <c r="F30" i="52"/>
  <c r="F29" i="52"/>
  <c r="F28" i="52"/>
  <c r="F27" i="52"/>
  <c r="F26" i="52"/>
  <c r="F25" i="52"/>
  <c r="F24" i="52"/>
  <c r="D22" i="52"/>
  <c r="F21" i="52"/>
  <c r="F20" i="52"/>
  <c r="F19" i="52"/>
  <c r="F18" i="52"/>
  <c r="D16" i="52"/>
  <c r="F15" i="52"/>
  <c r="F14" i="52"/>
  <c r="F13" i="52"/>
  <c r="F12" i="52"/>
  <c r="F16" i="52" s="1"/>
  <c r="D10" i="52"/>
  <c r="F9" i="52"/>
  <c r="F8" i="52"/>
  <c r="F10" i="52" s="1"/>
  <c r="F51" i="51"/>
  <c r="D51" i="51"/>
  <c r="F50" i="51"/>
  <c r="F49" i="51"/>
  <c r="D47" i="51"/>
  <c r="F46" i="51"/>
  <c r="F45" i="51"/>
  <c r="F47" i="51" s="1"/>
  <c r="D43" i="51"/>
  <c r="F42" i="51"/>
  <c r="F41" i="51"/>
  <c r="F43" i="51" s="1"/>
  <c r="D39" i="51"/>
  <c r="F38" i="51"/>
  <c r="F37" i="51"/>
  <c r="F36" i="51"/>
  <c r="F35" i="51"/>
  <c r="F34" i="51"/>
  <c r="F39" i="51" s="1"/>
  <c r="D32" i="51"/>
  <c r="F31" i="51"/>
  <c r="F30" i="51"/>
  <c r="F29" i="51"/>
  <c r="F28" i="51"/>
  <c r="F27" i="51"/>
  <c r="F32" i="51" s="1"/>
  <c r="F26" i="51"/>
  <c r="F25" i="51"/>
  <c r="F24" i="51"/>
  <c r="D22" i="51"/>
  <c r="F21" i="51"/>
  <c r="F20" i="51"/>
  <c r="F19" i="51"/>
  <c r="F18" i="51"/>
  <c r="D16" i="51"/>
  <c r="F15" i="51"/>
  <c r="F16" i="51" s="1"/>
  <c r="F14" i="51"/>
  <c r="F13" i="51"/>
  <c r="F12" i="51"/>
  <c r="D10" i="51"/>
  <c r="F9" i="51"/>
  <c r="F10" i="51" s="1"/>
  <c r="F8" i="51"/>
  <c r="D51" i="50"/>
  <c r="F50" i="50"/>
  <c r="F49" i="50"/>
  <c r="F51" i="50" s="1"/>
  <c r="F47" i="50"/>
  <c r="D47" i="50"/>
  <c r="F46" i="50"/>
  <c r="F45" i="50"/>
  <c r="D43" i="50"/>
  <c r="F42" i="50"/>
  <c r="F43" i="50" s="1"/>
  <c r="F41" i="50"/>
  <c r="D39" i="50"/>
  <c r="F38" i="50"/>
  <c r="F37" i="50"/>
  <c r="F36" i="50"/>
  <c r="F35" i="50"/>
  <c r="F34" i="50"/>
  <c r="F39" i="50" s="1"/>
  <c r="D32" i="50"/>
  <c r="F31" i="50"/>
  <c r="F30" i="50"/>
  <c r="F29" i="50"/>
  <c r="F28" i="50"/>
  <c r="F27" i="50"/>
  <c r="F26" i="50"/>
  <c r="F25" i="50"/>
  <c r="F24" i="50"/>
  <c r="D22" i="50"/>
  <c r="F21" i="50"/>
  <c r="F20" i="50"/>
  <c r="F19" i="50"/>
  <c r="F18" i="50"/>
  <c r="D16" i="50"/>
  <c r="F15" i="50"/>
  <c r="F14" i="50"/>
  <c r="F13" i="50"/>
  <c r="F12" i="50"/>
  <c r="F16" i="50" s="1"/>
  <c r="D10" i="50"/>
  <c r="F9" i="50"/>
  <c r="F8" i="50"/>
  <c r="F10" i="50" s="1"/>
  <c r="F58" i="54" l="1"/>
  <c r="F32" i="52"/>
  <c r="D53" i="52"/>
  <c r="F22" i="52"/>
  <c r="F53" i="52"/>
  <c r="F22" i="51"/>
  <c r="F53" i="51" s="1"/>
  <c r="D53" i="51"/>
  <c r="F32" i="50"/>
  <c r="D53" i="50"/>
  <c r="F22" i="50"/>
  <c r="F53" i="50"/>
  <c r="D36" i="49"/>
  <c r="F36" i="49" s="1"/>
  <c r="D26" i="49"/>
  <c r="D19" i="49"/>
  <c r="D22" i="49" s="1"/>
  <c r="D12" i="49"/>
  <c r="D55" i="49"/>
  <c r="F54" i="49"/>
  <c r="F55" i="49" s="1"/>
  <c r="F53" i="49"/>
  <c r="F52" i="49"/>
  <c r="F51" i="49"/>
  <c r="F49" i="49"/>
  <c r="D49" i="49"/>
  <c r="F48" i="49"/>
  <c r="F47" i="49"/>
  <c r="D45" i="49"/>
  <c r="F44" i="49"/>
  <c r="F43" i="49"/>
  <c r="F42" i="49"/>
  <c r="F45" i="49" s="1"/>
  <c r="D40" i="49"/>
  <c r="F39" i="49"/>
  <c r="F38" i="49"/>
  <c r="F37" i="49"/>
  <c r="F35" i="49"/>
  <c r="D33" i="49"/>
  <c r="F32" i="49"/>
  <c r="F31" i="49"/>
  <c r="F30" i="49"/>
  <c r="F29" i="49"/>
  <c r="F28" i="49"/>
  <c r="F27" i="49"/>
  <c r="F26" i="49"/>
  <c r="F25" i="49"/>
  <c r="F24" i="49"/>
  <c r="F21" i="49"/>
  <c r="F20" i="49"/>
  <c r="F19" i="49"/>
  <c r="F18" i="49"/>
  <c r="F22" i="49" s="1"/>
  <c r="D16" i="49"/>
  <c r="F15" i="49"/>
  <c r="F14" i="49"/>
  <c r="F13" i="49"/>
  <c r="F12" i="49"/>
  <c r="F16" i="49" s="1"/>
  <c r="F10" i="49"/>
  <c r="D10" i="49"/>
  <c r="F9" i="49"/>
  <c r="F8" i="49"/>
  <c r="F40" i="49" l="1"/>
  <c r="F33" i="49"/>
  <c r="D57" i="49"/>
  <c r="F43" i="48"/>
  <c r="D36" i="48"/>
  <c r="D40" i="48" s="1"/>
  <c r="D19" i="48"/>
  <c r="D22" i="48" s="1"/>
  <c r="D55" i="48"/>
  <c r="F54" i="48"/>
  <c r="F55" i="48" s="1"/>
  <c r="F53" i="48"/>
  <c r="F52" i="48"/>
  <c r="F51" i="48"/>
  <c r="D49" i="48"/>
  <c r="F48" i="48"/>
  <c r="F49" i="48" s="1"/>
  <c r="F47" i="48"/>
  <c r="D45" i="48"/>
  <c r="F44" i="48"/>
  <c r="F42" i="48"/>
  <c r="F39" i="48"/>
  <c r="F38" i="48"/>
  <c r="F37" i="48"/>
  <c r="F35" i="48"/>
  <c r="D33" i="48"/>
  <c r="F32" i="48"/>
  <c r="F31" i="48"/>
  <c r="F30" i="48"/>
  <c r="F29" i="48"/>
  <c r="F28" i="48"/>
  <c r="F27" i="48"/>
  <c r="F26" i="48"/>
  <c r="F25" i="48"/>
  <c r="F24" i="48"/>
  <c r="F21" i="48"/>
  <c r="F20" i="48"/>
  <c r="F18" i="48"/>
  <c r="D16" i="48"/>
  <c r="F15" i="48"/>
  <c r="F14" i="48"/>
  <c r="F13" i="48"/>
  <c r="F12" i="48"/>
  <c r="D10" i="48"/>
  <c r="F9" i="48"/>
  <c r="F8" i="48"/>
  <c r="F10" i="48" s="1"/>
  <c r="F51" i="47"/>
  <c r="D51" i="47"/>
  <c r="F50" i="47"/>
  <c r="F49" i="47"/>
  <c r="D47" i="47"/>
  <c r="F46" i="47"/>
  <c r="F45" i="47"/>
  <c r="F47" i="47" s="1"/>
  <c r="D43" i="47"/>
  <c r="F42" i="47"/>
  <c r="F41" i="47"/>
  <c r="F43" i="47" s="1"/>
  <c r="D39" i="47"/>
  <c r="F38" i="47"/>
  <c r="F37" i="47"/>
  <c r="F36" i="47"/>
  <c r="F35" i="47"/>
  <c r="F34" i="47"/>
  <c r="F39" i="47" s="1"/>
  <c r="D32" i="47"/>
  <c r="F31" i="47"/>
  <c r="F30" i="47"/>
  <c r="F29" i="47"/>
  <c r="F28" i="47"/>
  <c r="F27" i="47"/>
  <c r="F32" i="47" s="1"/>
  <c r="F26" i="47"/>
  <c r="F25" i="47"/>
  <c r="F24" i="47"/>
  <c r="D22" i="47"/>
  <c r="F21" i="47"/>
  <c r="F20" i="47"/>
  <c r="F19" i="47"/>
  <c r="F18" i="47"/>
  <c r="D16" i="47"/>
  <c r="F15" i="47"/>
  <c r="F16" i="47" s="1"/>
  <c r="F14" i="47"/>
  <c r="F13" i="47"/>
  <c r="F12" i="47"/>
  <c r="D10" i="47"/>
  <c r="F9" i="47"/>
  <c r="F10" i="47" s="1"/>
  <c r="F8" i="47"/>
  <c r="F57" i="49" l="1"/>
  <c r="F45" i="48"/>
  <c r="F33" i="48"/>
  <c r="F16" i="48"/>
  <c r="D57" i="48"/>
  <c r="F19" i="48"/>
  <c r="F22" i="48" s="1"/>
  <c r="F36" i="48"/>
  <c r="F40" i="48" s="1"/>
  <c r="F22" i="47"/>
  <c r="D53" i="47"/>
  <c r="F53" i="47"/>
  <c r="D36" i="46"/>
  <c r="F36" i="46" s="1"/>
  <c r="D19" i="46"/>
  <c r="D54" i="46"/>
  <c r="F53" i="46"/>
  <c r="F52" i="46"/>
  <c r="F54" i="46" s="1"/>
  <c r="F51" i="46"/>
  <c r="F50" i="46"/>
  <c r="D48" i="46"/>
  <c r="F47" i="46"/>
  <c r="F46" i="46"/>
  <c r="F48" i="46" s="1"/>
  <c r="D44" i="46"/>
  <c r="F43" i="46"/>
  <c r="F42" i="46"/>
  <c r="F44" i="46" s="1"/>
  <c r="D40" i="46"/>
  <c r="F39" i="46"/>
  <c r="F38" i="46"/>
  <c r="F37" i="46"/>
  <c r="F35" i="46"/>
  <c r="D33" i="46"/>
  <c r="F32" i="46"/>
  <c r="F31" i="46"/>
  <c r="F30" i="46"/>
  <c r="F29" i="46"/>
  <c r="F28" i="46"/>
  <c r="F27" i="46"/>
  <c r="F26" i="46"/>
  <c r="F25" i="46"/>
  <c r="F24" i="46"/>
  <c r="D22" i="46"/>
  <c r="F21" i="46"/>
  <c r="F20" i="46"/>
  <c r="F19" i="46"/>
  <c r="F18" i="46"/>
  <c r="F22" i="46" s="1"/>
  <c r="D16" i="46"/>
  <c r="F15" i="46"/>
  <c r="F16" i="46" s="1"/>
  <c r="F14" i="46"/>
  <c r="F13" i="46"/>
  <c r="F12" i="46"/>
  <c r="F10" i="46"/>
  <c r="D10" i="46"/>
  <c r="F9" i="46"/>
  <c r="F8" i="46"/>
  <c r="D51" i="45"/>
  <c r="F50" i="45"/>
  <c r="F51" i="45" s="1"/>
  <c r="F49" i="45"/>
  <c r="D47" i="45"/>
  <c r="F46" i="45"/>
  <c r="F45" i="45"/>
  <c r="F47" i="45" s="1"/>
  <c r="F43" i="45"/>
  <c r="D43" i="45"/>
  <c r="F42" i="45"/>
  <c r="F41" i="45"/>
  <c r="D39" i="45"/>
  <c r="F38" i="45"/>
  <c r="F37" i="45"/>
  <c r="F36" i="45"/>
  <c r="F35" i="45"/>
  <c r="F34" i="45"/>
  <c r="F39" i="45" s="1"/>
  <c r="D32" i="45"/>
  <c r="F31" i="45"/>
  <c r="F30" i="45"/>
  <c r="F29" i="45"/>
  <c r="F28" i="45"/>
  <c r="F27" i="45"/>
  <c r="F26" i="45"/>
  <c r="F32" i="45" s="1"/>
  <c r="F25" i="45"/>
  <c r="F24" i="45"/>
  <c r="D22" i="45"/>
  <c r="F21" i="45"/>
  <c r="F20" i="45"/>
  <c r="F19" i="45"/>
  <c r="F18" i="45"/>
  <c r="D16" i="45"/>
  <c r="F15" i="45"/>
  <c r="F14" i="45"/>
  <c r="F13" i="45"/>
  <c r="F12" i="45"/>
  <c r="D10" i="45"/>
  <c r="F9" i="45"/>
  <c r="F8" i="45"/>
  <c r="F10" i="45" s="1"/>
  <c r="D53" i="44"/>
  <c r="F52" i="44"/>
  <c r="F51" i="44"/>
  <c r="F53" i="44" s="1"/>
  <c r="F50" i="44"/>
  <c r="F49" i="44"/>
  <c r="D47" i="44"/>
  <c r="F46" i="44"/>
  <c r="F45" i="44"/>
  <c r="F47" i="44" s="1"/>
  <c r="D43" i="44"/>
  <c r="F42" i="44"/>
  <c r="F41" i="44"/>
  <c r="F43" i="44" s="1"/>
  <c r="D39" i="44"/>
  <c r="F38" i="44"/>
  <c r="F37" i="44"/>
  <c r="F36" i="44"/>
  <c r="F35" i="44"/>
  <c r="F34" i="44"/>
  <c r="F39" i="44" s="1"/>
  <c r="D32" i="44"/>
  <c r="F31" i="44"/>
  <c r="F30" i="44"/>
  <c r="F29" i="44"/>
  <c r="F28" i="44"/>
  <c r="F27" i="44"/>
  <c r="F32" i="44" s="1"/>
  <c r="F26" i="44"/>
  <c r="F25" i="44"/>
  <c r="F24" i="44"/>
  <c r="D22" i="44"/>
  <c r="F21" i="44"/>
  <c r="F20" i="44"/>
  <c r="F19" i="44"/>
  <c r="F18" i="44"/>
  <c r="D16" i="44"/>
  <c r="F15" i="44"/>
  <c r="F16" i="44" s="1"/>
  <c r="F14" i="44"/>
  <c r="F13" i="44"/>
  <c r="F12" i="44"/>
  <c r="D10" i="44"/>
  <c r="F9" i="44"/>
  <c r="F10" i="44" s="1"/>
  <c r="F8" i="44"/>
  <c r="D53" i="43"/>
  <c r="F52" i="43"/>
  <c r="F53" i="43" s="1"/>
  <c r="F51" i="43"/>
  <c r="F50" i="43"/>
  <c r="F49" i="43"/>
  <c r="D47" i="43"/>
  <c r="F46" i="43"/>
  <c r="F47" i="43" s="1"/>
  <c r="F45" i="43"/>
  <c r="D43" i="43"/>
  <c r="F42" i="43"/>
  <c r="F41" i="43"/>
  <c r="F43" i="43" s="1"/>
  <c r="D39" i="43"/>
  <c r="F38" i="43"/>
  <c r="F37" i="43"/>
  <c r="F36" i="43"/>
  <c r="F35" i="43"/>
  <c r="F34" i="43"/>
  <c r="F39" i="43" s="1"/>
  <c r="D32" i="43"/>
  <c r="F31" i="43"/>
  <c r="F30" i="43"/>
  <c r="F29" i="43"/>
  <c r="F28" i="43"/>
  <c r="F27" i="43"/>
  <c r="F26" i="43"/>
  <c r="F25" i="43"/>
  <c r="F24" i="43"/>
  <c r="F32" i="43" s="1"/>
  <c r="F22" i="43"/>
  <c r="D22" i="43"/>
  <c r="F21" i="43"/>
  <c r="F20" i="43"/>
  <c r="F19" i="43"/>
  <c r="F18" i="43"/>
  <c r="F16" i="43"/>
  <c r="D16" i="43"/>
  <c r="F15" i="43"/>
  <c r="F14" i="43"/>
  <c r="F13" i="43"/>
  <c r="F12" i="43"/>
  <c r="F10" i="43"/>
  <c r="D10" i="43"/>
  <c r="F9" i="43"/>
  <c r="F8" i="43"/>
  <c r="D19" i="42"/>
  <c r="D54" i="42"/>
  <c r="F53" i="42"/>
  <c r="F52" i="42"/>
  <c r="F51" i="42"/>
  <c r="F50" i="42"/>
  <c r="D48" i="42"/>
  <c r="F47" i="42"/>
  <c r="F48" i="42" s="1"/>
  <c r="F46" i="42"/>
  <c r="D44" i="42"/>
  <c r="F43" i="42"/>
  <c r="F42" i="42"/>
  <c r="F44" i="42" s="1"/>
  <c r="D40" i="42"/>
  <c r="F39" i="42"/>
  <c r="F38" i="42"/>
  <c r="F37" i="42"/>
  <c r="F36" i="42"/>
  <c r="F35" i="42"/>
  <c r="F40" i="42" s="1"/>
  <c r="D33" i="42"/>
  <c r="F32" i="42"/>
  <c r="F31" i="42"/>
  <c r="F30" i="42"/>
  <c r="F29" i="42"/>
  <c r="F28" i="42"/>
  <c r="F27" i="42"/>
  <c r="F26" i="42"/>
  <c r="F25" i="42"/>
  <c r="F24" i="42"/>
  <c r="F22" i="42"/>
  <c r="D22" i="42"/>
  <c r="F21" i="42"/>
  <c r="F20" i="42"/>
  <c r="F19" i="42"/>
  <c r="F18" i="42"/>
  <c r="D16" i="42"/>
  <c r="F15" i="42"/>
  <c r="F16" i="42" s="1"/>
  <c r="F14" i="42"/>
  <c r="F13" i="42"/>
  <c r="F12" i="42"/>
  <c r="F10" i="42"/>
  <c r="D10" i="42"/>
  <c r="F9" i="42"/>
  <c r="F8" i="42"/>
  <c r="D32" i="41"/>
  <c r="F24" i="41"/>
  <c r="D51" i="41"/>
  <c r="F50" i="41"/>
  <c r="F49" i="41"/>
  <c r="F51" i="41" s="1"/>
  <c r="D47" i="41"/>
  <c r="F46" i="41"/>
  <c r="F45" i="41"/>
  <c r="F47" i="41" s="1"/>
  <c r="F43" i="41"/>
  <c r="D43" i="41"/>
  <c r="F42" i="41"/>
  <c r="F41" i="41"/>
  <c r="D39" i="41"/>
  <c r="F38" i="41"/>
  <c r="F37" i="41"/>
  <c r="F36" i="41"/>
  <c r="F35" i="41"/>
  <c r="F34" i="41"/>
  <c r="F31" i="41"/>
  <c r="F30" i="41"/>
  <c r="F29" i="41"/>
  <c r="F28" i="41"/>
  <c r="F27" i="41"/>
  <c r="F26" i="41"/>
  <c r="F25" i="41"/>
  <c r="D22" i="41"/>
  <c r="F21" i="41"/>
  <c r="F20" i="41"/>
  <c r="F19" i="41"/>
  <c r="F18" i="41"/>
  <c r="F22" i="41" s="1"/>
  <c r="D16" i="41"/>
  <c r="F15" i="41"/>
  <c r="F14" i="41"/>
  <c r="F13" i="41"/>
  <c r="F12" i="41"/>
  <c r="F16" i="41" s="1"/>
  <c r="D10" i="41"/>
  <c r="F9" i="41"/>
  <c r="F8" i="41"/>
  <c r="F10" i="41" s="1"/>
  <c r="F57" i="48" l="1"/>
  <c r="F40" i="46"/>
  <c r="F33" i="46"/>
  <c r="D56" i="46"/>
  <c r="F56" i="46"/>
  <c r="F22" i="45"/>
  <c r="F16" i="45"/>
  <c r="D53" i="45"/>
  <c r="F53" i="45"/>
  <c r="F22" i="44"/>
  <c r="D55" i="44"/>
  <c r="F55" i="44"/>
  <c r="D55" i="43"/>
  <c r="F55" i="43"/>
  <c r="F54" i="42"/>
  <c r="F33" i="42"/>
  <c r="D56" i="42"/>
  <c r="F56" i="42"/>
  <c r="F39" i="41"/>
  <c r="F32" i="41"/>
  <c r="D53" i="41"/>
  <c r="F53" i="41"/>
  <c r="F33" i="40"/>
  <c r="D33" i="40"/>
  <c r="F24" i="40"/>
  <c r="D54" i="40"/>
  <c r="F53" i="40"/>
  <c r="F52" i="40"/>
  <c r="F51" i="40"/>
  <c r="F50" i="40"/>
  <c r="D48" i="40"/>
  <c r="F47" i="40"/>
  <c r="F48" i="40" s="1"/>
  <c r="F46" i="40"/>
  <c r="D44" i="40"/>
  <c r="F43" i="40"/>
  <c r="F42" i="40"/>
  <c r="F44" i="40" s="1"/>
  <c r="D40" i="40"/>
  <c r="F39" i="40"/>
  <c r="F38" i="40"/>
  <c r="F37" i="40"/>
  <c r="F36" i="40"/>
  <c r="F40" i="40" s="1"/>
  <c r="F35" i="40"/>
  <c r="F32" i="40"/>
  <c r="F31" i="40"/>
  <c r="F30" i="40"/>
  <c r="F29" i="40"/>
  <c r="F28" i="40"/>
  <c r="F27" i="40"/>
  <c r="F26" i="40"/>
  <c r="F25" i="40"/>
  <c r="D22" i="40"/>
  <c r="F21" i="40"/>
  <c r="F20" i="40"/>
  <c r="F19" i="40"/>
  <c r="F18" i="40"/>
  <c r="D16" i="40"/>
  <c r="F15" i="40"/>
  <c r="F16" i="40" s="1"/>
  <c r="F14" i="40"/>
  <c r="F13" i="40"/>
  <c r="F12" i="40"/>
  <c r="F10" i="40"/>
  <c r="D10" i="40"/>
  <c r="F9" i="40"/>
  <c r="F8" i="40"/>
  <c r="D53" i="39"/>
  <c r="F52" i="39"/>
  <c r="F53" i="39" s="1"/>
  <c r="F51" i="39"/>
  <c r="F50" i="39"/>
  <c r="F49" i="39"/>
  <c r="D47" i="39"/>
  <c r="F46" i="39"/>
  <c r="F47" i="39" s="1"/>
  <c r="F45" i="39"/>
  <c r="D43" i="39"/>
  <c r="F42" i="39"/>
  <c r="F41" i="39"/>
  <c r="F43" i="39" s="1"/>
  <c r="D39" i="39"/>
  <c r="F38" i="39"/>
  <c r="F37" i="39"/>
  <c r="F36" i="39"/>
  <c r="F35" i="39"/>
  <c r="F34" i="39"/>
  <c r="F39" i="39" s="1"/>
  <c r="D32" i="39"/>
  <c r="F31" i="39"/>
  <c r="F30" i="39"/>
  <c r="F29" i="39"/>
  <c r="F28" i="39"/>
  <c r="F27" i="39"/>
  <c r="F26" i="39"/>
  <c r="F25" i="39"/>
  <c r="F24" i="39"/>
  <c r="F32" i="39" s="1"/>
  <c r="F22" i="39"/>
  <c r="D22" i="39"/>
  <c r="F21" i="39"/>
  <c r="F20" i="39"/>
  <c r="F19" i="39"/>
  <c r="F18" i="39"/>
  <c r="F16" i="39"/>
  <c r="D16" i="39"/>
  <c r="F15" i="39"/>
  <c r="F14" i="39"/>
  <c r="F13" i="39"/>
  <c r="F12" i="39"/>
  <c r="F10" i="39"/>
  <c r="D10" i="39"/>
  <c r="D55" i="39" s="1"/>
  <c r="F9" i="39"/>
  <c r="F8" i="39"/>
  <c r="F27" i="38"/>
  <c r="D50" i="38"/>
  <c r="F49" i="38"/>
  <c r="F50" i="38" s="1"/>
  <c r="F48" i="38"/>
  <c r="D46" i="38"/>
  <c r="F45" i="38"/>
  <c r="F44" i="38"/>
  <c r="F46" i="38" s="1"/>
  <c r="F42" i="38"/>
  <c r="D42" i="38"/>
  <c r="F41" i="38"/>
  <c r="F40" i="38"/>
  <c r="D38" i="38"/>
  <c r="F37" i="38"/>
  <c r="F36" i="38"/>
  <c r="F35" i="38"/>
  <c r="F34" i="38"/>
  <c r="F33" i="38"/>
  <c r="F38" i="38" s="1"/>
  <c r="D31" i="38"/>
  <c r="F30" i="38"/>
  <c r="F29" i="38"/>
  <c r="F28" i="38"/>
  <c r="F26" i="38"/>
  <c r="F25" i="38"/>
  <c r="F24" i="38"/>
  <c r="D22" i="38"/>
  <c r="F21" i="38"/>
  <c r="F20" i="38"/>
  <c r="F19" i="38"/>
  <c r="F18" i="38"/>
  <c r="F22" i="38" s="1"/>
  <c r="D16" i="38"/>
  <c r="F15" i="38"/>
  <c r="F14" i="38"/>
  <c r="F13" i="38"/>
  <c r="F12" i="38"/>
  <c r="F16" i="38" s="1"/>
  <c r="D10" i="38"/>
  <c r="F9" i="38"/>
  <c r="F8" i="38"/>
  <c r="F10" i="38" s="1"/>
  <c r="F54" i="40" l="1"/>
  <c r="D56" i="40"/>
  <c r="F22" i="40"/>
  <c r="F56" i="40" s="1"/>
  <c r="F55" i="39"/>
  <c r="F31" i="38"/>
  <c r="D52" i="38"/>
  <c r="F52" i="38"/>
  <c r="D19" i="35"/>
  <c r="D49" i="37"/>
  <c r="F48" i="37"/>
  <c r="F47" i="37"/>
  <c r="F49" i="37" s="1"/>
  <c r="F45" i="37"/>
  <c r="D45" i="37"/>
  <c r="F44" i="37"/>
  <c r="F43" i="37"/>
  <c r="D41" i="37"/>
  <c r="F40" i="37"/>
  <c r="F39" i="37"/>
  <c r="F41" i="37" s="1"/>
  <c r="D37" i="37"/>
  <c r="F36" i="37"/>
  <c r="F35" i="37"/>
  <c r="F34" i="37"/>
  <c r="F33" i="37"/>
  <c r="F32" i="37"/>
  <c r="F37" i="37" s="1"/>
  <c r="D30" i="37"/>
  <c r="F29" i="37"/>
  <c r="F28" i="37"/>
  <c r="F27" i="37"/>
  <c r="F26" i="37"/>
  <c r="F25" i="37"/>
  <c r="F30" i="37" s="1"/>
  <c r="F24" i="37"/>
  <c r="D22" i="37"/>
  <c r="F21" i="37"/>
  <c r="F20" i="37"/>
  <c r="F19" i="37"/>
  <c r="F18" i="37"/>
  <c r="F22" i="37" s="1"/>
  <c r="D16" i="37"/>
  <c r="F15" i="37"/>
  <c r="F14" i="37"/>
  <c r="F13" i="37"/>
  <c r="F12" i="37"/>
  <c r="F16" i="37" s="1"/>
  <c r="D10" i="37"/>
  <c r="F9" i="37"/>
  <c r="F10" i="37" s="1"/>
  <c r="F8" i="37"/>
  <c r="D53" i="35"/>
  <c r="F52" i="35"/>
  <c r="F51" i="35"/>
  <c r="F50" i="35"/>
  <c r="F49" i="35"/>
  <c r="F53" i="35" s="1"/>
  <c r="D47" i="35"/>
  <c r="F46" i="35"/>
  <c r="F45" i="35"/>
  <c r="F47" i="35" s="1"/>
  <c r="D43" i="35"/>
  <c r="F42" i="35"/>
  <c r="F41" i="35"/>
  <c r="F43" i="35" s="1"/>
  <c r="D39" i="35"/>
  <c r="F38" i="35"/>
  <c r="F37" i="35"/>
  <c r="F36" i="35"/>
  <c r="F35" i="35"/>
  <c r="F34" i="35"/>
  <c r="D32" i="35"/>
  <c r="F31" i="35"/>
  <c r="F30" i="35"/>
  <c r="F29" i="35"/>
  <c r="F28" i="35"/>
  <c r="F27" i="35"/>
  <c r="F26" i="35"/>
  <c r="F25" i="35"/>
  <c r="F24" i="35"/>
  <c r="D22" i="35"/>
  <c r="F21" i="35"/>
  <c r="F20" i="35"/>
  <c r="F19" i="35"/>
  <c r="F18" i="35"/>
  <c r="D16" i="35"/>
  <c r="F15" i="35"/>
  <c r="F14" i="35"/>
  <c r="F13" i="35"/>
  <c r="F12" i="35"/>
  <c r="D10" i="35"/>
  <c r="F9" i="35"/>
  <c r="F8" i="35"/>
  <c r="F10" i="35" s="1"/>
  <c r="F39" i="35" l="1"/>
  <c r="F32" i="35"/>
  <c r="D55" i="35"/>
  <c r="F22" i="35"/>
  <c r="F16" i="35"/>
  <c r="F51" i="37"/>
  <c r="D51" i="37"/>
  <c r="F49" i="34"/>
  <c r="D49" i="34"/>
  <c r="F48" i="34"/>
  <c r="F47" i="34"/>
  <c r="D45" i="34"/>
  <c r="F44" i="34"/>
  <c r="F43" i="34"/>
  <c r="F45" i="34" s="1"/>
  <c r="F41" i="34"/>
  <c r="D41" i="34"/>
  <c r="F40" i="34"/>
  <c r="F39" i="34"/>
  <c r="D37" i="34"/>
  <c r="F36" i="34"/>
  <c r="F35" i="34"/>
  <c r="F34" i="34"/>
  <c r="F33" i="34"/>
  <c r="F32" i="34"/>
  <c r="F37" i="34" s="1"/>
  <c r="D30" i="34"/>
  <c r="F29" i="34"/>
  <c r="F28" i="34"/>
  <c r="F27" i="34"/>
  <c r="F26" i="34"/>
  <c r="F30" i="34" s="1"/>
  <c r="F25" i="34"/>
  <c r="F24" i="34"/>
  <c r="D22" i="34"/>
  <c r="F21" i="34"/>
  <c r="F20" i="34"/>
  <c r="F19" i="34"/>
  <c r="F18" i="34"/>
  <c r="D16" i="34"/>
  <c r="F15" i="34"/>
  <c r="F14" i="34"/>
  <c r="F13" i="34"/>
  <c r="F12" i="34"/>
  <c r="F16" i="34" s="1"/>
  <c r="F10" i="34"/>
  <c r="D10" i="34"/>
  <c r="F9" i="34"/>
  <c r="F8" i="34"/>
  <c r="D19" i="32"/>
  <c r="D53" i="33"/>
  <c r="F52" i="33"/>
  <c r="F51" i="33"/>
  <c r="F50" i="33"/>
  <c r="F49" i="33"/>
  <c r="D47" i="33"/>
  <c r="F46" i="33"/>
  <c r="F45" i="33"/>
  <c r="F47" i="33" s="1"/>
  <c r="F43" i="33"/>
  <c r="D43" i="33"/>
  <c r="F42" i="33"/>
  <c r="F41" i="33"/>
  <c r="D39" i="33"/>
  <c r="F38" i="33"/>
  <c r="F37" i="33"/>
  <c r="F36" i="33"/>
  <c r="F35" i="33"/>
  <c r="F39" i="33" s="1"/>
  <c r="F34" i="33"/>
  <c r="D32" i="33"/>
  <c r="F31" i="33"/>
  <c r="F30" i="33"/>
  <c r="F29" i="33"/>
  <c r="F28" i="33"/>
  <c r="F27" i="33"/>
  <c r="F26" i="33"/>
  <c r="F25" i="33"/>
  <c r="F24" i="33"/>
  <c r="D22" i="33"/>
  <c r="F21" i="33"/>
  <c r="F20" i="33"/>
  <c r="F19" i="33"/>
  <c r="F18" i="33"/>
  <c r="F22" i="33" s="1"/>
  <c r="D16" i="33"/>
  <c r="F15" i="33"/>
  <c r="F14" i="33"/>
  <c r="F13" i="33"/>
  <c r="F12" i="33"/>
  <c r="F16" i="33" s="1"/>
  <c r="D10" i="33"/>
  <c r="F9" i="33"/>
  <c r="F8" i="33"/>
  <c r="F10" i="33" s="1"/>
  <c r="F55" i="35" l="1"/>
  <c r="F22" i="34"/>
  <c r="F51" i="34" s="1"/>
  <c r="D51" i="34"/>
  <c r="F53" i="33"/>
  <c r="F32" i="33"/>
  <c r="D55" i="33"/>
  <c r="F55" i="33" l="1"/>
  <c r="F19" i="32" l="1"/>
  <c r="D53" i="32"/>
  <c r="F52" i="32"/>
  <c r="F51" i="32"/>
  <c r="F50" i="32"/>
  <c r="F49" i="32"/>
  <c r="F53" i="32" s="1"/>
  <c r="D47" i="32"/>
  <c r="F46" i="32"/>
  <c r="F45" i="32"/>
  <c r="F47" i="32" s="1"/>
  <c r="D43" i="32"/>
  <c r="F42" i="32"/>
  <c r="F41" i="32"/>
  <c r="F43" i="32" s="1"/>
  <c r="D39" i="32"/>
  <c r="F38" i="32"/>
  <c r="F37" i="32"/>
  <c r="F36" i="32"/>
  <c r="F35" i="32"/>
  <c r="F34" i="32"/>
  <c r="D32" i="32"/>
  <c r="F31" i="32"/>
  <c r="F30" i="32"/>
  <c r="F29" i="32"/>
  <c r="F28" i="32"/>
  <c r="F27" i="32"/>
  <c r="F26" i="32"/>
  <c r="F25" i="32"/>
  <c r="F24" i="32"/>
  <c r="F21" i="32"/>
  <c r="F20" i="32"/>
  <c r="F18" i="32"/>
  <c r="D16" i="32"/>
  <c r="F15" i="32"/>
  <c r="F14" i="32"/>
  <c r="F16" i="32" s="1"/>
  <c r="F13" i="32"/>
  <c r="F12" i="32"/>
  <c r="D10" i="32"/>
  <c r="F9" i="32"/>
  <c r="F10" i="32" s="1"/>
  <c r="F8" i="32"/>
  <c r="F39" i="32" l="1"/>
  <c r="F32" i="32"/>
  <c r="D22" i="32"/>
  <c r="D55" i="32" s="1"/>
  <c r="F22" i="32"/>
  <c r="F49" i="31"/>
  <c r="D49" i="31"/>
  <c r="F48" i="31"/>
  <c r="F47" i="31"/>
  <c r="D45" i="31"/>
  <c r="F44" i="31"/>
  <c r="F45" i="31" s="1"/>
  <c r="F43" i="31"/>
  <c r="D41" i="31"/>
  <c r="F40" i="31"/>
  <c r="F39" i="31"/>
  <c r="F41" i="31" s="1"/>
  <c r="D37" i="31"/>
  <c r="F36" i="31"/>
  <c r="F35" i="31"/>
  <c r="F34" i="31"/>
  <c r="F33" i="31"/>
  <c r="F32" i="31"/>
  <c r="D30" i="31"/>
  <c r="F29" i="31"/>
  <c r="F28" i="31"/>
  <c r="F27" i="31"/>
  <c r="F26" i="31"/>
  <c r="F25" i="31"/>
  <c r="F24" i="31"/>
  <c r="D22" i="31"/>
  <c r="F21" i="31"/>
  <c r="F20" i="31"/>
  <c r="F19" i="31"/>
  <c r="F18" i="31"/>
  <c r="D16" i="31"/>
  <c r="F15" i="31"/>
  <c r="F14" i="31"/>
  <c r="F13" i="31"/>
  <c r="F12" i="31"/>
  <c r="D10" i="31"/>
  <c r="F9" i="31"/>
  <c r="F8" i="31"/>
  <c r="F10" i="31" s="1"/>
  <c r="D53" i="30"/>
  <c r="D55" i="30" s="1"/>
  <c r="F53" i="30"/>
  <c r="F55" i="30" s="1"/>
  <c r="F49" i="30"/>
  <c r="F52" i="30"/>
  <c r="F51" i="30"/>
  <c r="F50" i="30"/>
  <c r="D47" i="30"/>
  <c r="F46" i="30"/>
  <c r="F45" i="30"/>
  <c r="F47" i="30" s="1"/>
  <c r="F43" i="30"/>
  <c r="D43" i="30"/>
  <c r="F42" i="30"/>
  <c r="F41" i="30"/>
  <c r="D39" i="30"/>
  <c r="F38" i="30"/>
  <c r="F37" i="30"/>
  <c r="F36" i="30"/>
  <c r="F35" i="30"/>
  <c r="F34" i="30"/>
  <c r="F39" i="30" s="1"/>
  <c r="D32" i="30"/>
  <c r="F31" i="30"/>
  <c r="F30" i="30"/>
  <c r="F29" i="30"/>
  <c r="F28" i="30"/>
  <c r="F27" i="30"/>
  <c r="F26" i="30"/>
  <c r="F25" i="30"/>
  <c r="F24" i="30"/>
  <c r="D22" i="30"/>
  <c r="F21" i="30"/>
  <c r="F20" i="30"/>
  <c r="F22" i="30" s="1"/>
  <c r="F19" i="30"/>
  <c r="F18" i="30"/>
  <c r="D16" i="30"/>
  <c r="F15" i="30"/>
  <c r="F14" i="30"/>
  <c r="F13" i="30"/>
  <c r="F12" i="30"/>
  <c r="D10" i="30"/>
  <c r="F9" i="30"/>
  <c r="F8" i="30"/>
  <c r="F10" i="30" s="1"/>
  <c r="F55" i="32" l="1"/>
  <c r="F37" i="31"/>
  <c r="F30" i="31"/>
  <c r="F22" i="31"/>
  <c r="F51" i="31" s="1"/>
  <c r="F16" i="31"/>
  <c r="D51" i="31"/>
  <c r="F32" i="30"/>
  <c r="F16" i="30"/>
  <c r="D49" i="29"/>
  <c r="F48" i="29"/>
  <c r="F47" i="29"/>
  <c r="F49" i="29" s="1"/>
  <c r="F45" i="29"/>
  <c r="D45" i="29"/>
  <c r="F44" i="29"/>
  <c r="F43" i="29"/>
  <c r="D41" i="29"/>
  <c r="F40" i="29"/>
  <c r="F39" i="29"/>
  <c r="F41" i="29" s="1"/>
  <c r="D37" i="29"/>
  <c r="F36" i="29"/>
  <c r="F35" i="29"/>
  <c r="F34" i="29"/>
  <c r="F33" i="29"/>
  <c r="F32" i="29"/>
  <c r="D30" i="29"/>
  <c r="F29" i="29"/>
  <c r="F28" i="29"/>
  <c r="F27" i="29"/>
  <c r="F26" i="29"/>
  <c r="F25" i="29"/>
  <c r="F24" i="29"/>
  <c r="D22" i="29"/>
  <c r="F21" i="29"/>
  <c r="F22" i="29" s="1"/>
  <c r="F20" i="29"/>
  <c r="F19" i="29"/>
  <c r="F18" i="29"/>
  <c r="D16" i="29"/>
  <c r="F15" i="29"/>
  <c r="F14" i="29"/>
  <c r="F13" i="29"/>
  <c r="F12" i="29"/>
  <c r="F16" i="29" s="1"/>
  <c r="D10" i="29"/>
  <c r="F9" i="29"/>
  <c r="F8" i="29"/>
  <c r="F10" i="29" s="1"/>
  <c r="D52" i="28"/>
  <c r="F51" i="28"/>
  <c r="F50" i="28"/>
  <c r="F49" i="28"/>
  <c r="F52" i="28" s="1"/>
  <c r="F47" i="28"/>
  <c r="D47" i="28"/>
  <c r="F46" i="28"/>
  <c r="F45" i="28"/>
  <c r="D43" i="28"/>
  <c r="F42" i="28"/>
  <c r="F41" i="28"/>
  <c r="F43" i="28" s="1"/>
  <c r="D39" i="28"/>
  <c r="F38" i="28"/>
  <c r="F37" i="28"/>
  <c r="F36" i="28"/>
  <c r="F35" i="28"/>
  <c r="F34" i="28"/>
  <c r="D32" i="28"/>
  <c r="F31" i="28"/>
  <c r="F30" i="28"/>
  <c r="F29" i="28"/>
  <c r="F28" i="28"/>
  <c r="F27" i="28"/>
  <c r="F26" i="28"/>
  <c r="F25" i="28"/>
  <c r="F24" i="28"/>
  <c r="D22" i="28"/>
  <c r="F21" i="28"/>
  <c r="F20" i="28"/>
  <c r="F19" i="28"/>
  <c r="F18" i="28"/>
  <c r="F22" i="28" s="1"/>
  <c r="D16" i="28"/>
  <c r="F15" i="28"/>
  <c r="F14" i="28"/>
  <c r="F13" i="28"/>
  <c r="F12" i="28"/>
  <c r="D10" i="28"/>
  <c r="F9" i="28"/>
  <c r="F8" i="28"/>
  <c r="F10" i="28" s="1"/>
  <c r="F37" i="29" l="1"/>
  <c r="F30" i="29"/>
  <c r="D51" i="29"/>
  <c r="F39" i="28"/>
  <c r="F32" i="28"/>
  <c r="F16" i="28"/>
  <c r="D54" i="28"/>
  <c r="D49" i="27"/>
  <c r="F48" i="27"/>
  <c r="F47" i="27"/>
  <c r="F49" i="27" s="1"/>
  <c r="F45" i="27"/>
  <c r="D45" i="27"/>
  <c r="F44" i="27"/>
  <c r="F43" i="27"/>
  <c r="D41" i="27"/>
  <c r="F40" i="27"/>
  <c r="F39" i="27"/>
  <c r="F41" i="27" s="1"/>
  <c r="D37" i="27"/>
  <c r="F36" i="27"/>
  <c r="F35" i="27"/>
  <c r="F34" i="27"/>
  <c r="F33" i="27"/>
  <c r="F37" i="27" s="1"/>
  <c r="F32" i="27"/>
  <c r="D30" i="27"/>
  <c r="F29" i="27"/>
  <c r="F30" i="27" s="1"/>
  <c r="F28" i="27"/>
  <c r="F27" i="27"/>
  <c r="F26" i="27"/>
  <c r="F25" i="27"/>
  <c r="F24" i="27"/>
  <c r="D22" i="27"/>
  <c r="F21" i="27"/>
  <c r="F20" i="27"/>
  <c r="F19" i="27"/>
  <c r="F18" i="27"/>
  <c r="D16" i="27"/>
  <c r="F15" i="27"/>
  <c r="F14" i="27"/>
  <c r="F13" i="27"/>
  <c r="F12" i="27"/>
  <c r="D10" i="27"/>
  <c r="F9" i="27"/>
  <c r="F8" i="27"/>
  <c r="F10" i="27" s="1"/>
  <c r="F28" i="26"/>
  <c r="D52" i="26"/>
  <c r="F51" i="26"/>
  <c r="F50" i="26"/>
  <c r="F49" i="26"/>
  <c r="F52" i="26" s="1"/>
  <c r="D47" i="26"/>
  <c r="F46" i="26"/>
  <c r="F47" i="26" s="1"/>
  <c r="F45" i="26"/>
  <c r="D43" i="26"/>
  <c r="F42" i="26"/>
  <c r="F41" i="26"/>
  <c r="F43" i="26" s="1"/>
  <c r="D39" i="26"/>
  <c r="F38" i="26"/>
  <c r="F37" i="26"/>
  <c r="F36" i="26"/>
  <c r="F35" i="26"/>
  <c r="F34" i="26"/>
  <c r="D32" i="26"/>
  <c r="F31" i="26"/>
  <c r="F30" i="26"/>
  <c r="F29" i="26"/>
  <c r="F27" i="26"/>
  <c r="F26" i="26"/>
  <c r="F25" i="26"/>
  <c r="F24" i="26"/>
  <c r="D22" i="26"/>
  <c r="F21" i="26"/>
  <c r="F22" i="26" s="1"/>
  <c r="F20" i="26"/>
  <c r="F19" i="26"/>
  <c r="F18" i="26"/>
  <c r="D16" i="26"/>
  <c r="F15" i="26"/>
  <c r="F14" i="26"/>
  <c r="F13" i="26"/>
  <c r="F12" i="26"/>
  <c r="D10" i="26"/>
  <c r="F9" i="26"/>
  <c r="F8" i="26"/>
  <c r="F10" i="26" s="1"/>
  <c r="D49" i="25"/>
  <c r="F48" i="25"/>
  <c r="F47" i="25"/>
  <c r="F49" i="25" s="1"/>
  <c r="F45" i="25"/>
  <c r="D45" i="25"/>
  <c r="F44" i="25"/>
  <c r="F43" i="25"/>
  <c r="D41" i="25"/>
  <c r="F40" i="25"/>
  <c r="F39" i="25"/>
  <c r="F41" i="25" s="1"/>
  <c r="D37" i="25"/>
  <c r="F36" i="25"/>
  <c r="F35" i="25"/>
  <c r="F34" i="25"/>
  <c r="F37" i="25" s="1"/>
  <c r="F33" i="25"/>
  <c r="F32" i="25"/>
  <c r="D30" i="25"/>
  <c r="F29" i="25"/>
  <c r="F28" i="25"/>
  <c r="F27" i="25"/>
  <c r="F26" i="25"/>
  <c r="F25" i="25"/>
  <c r="F24" i="25"/>
  <c r="D22" i="25"/>
  <c r="F21" i="25"/>
  <c r="F22" i="25" s="1"/>
  <c r="F20" i="25"/>
  <c r="F19" i="25"/>
  <c r="F18" i="25"/>
  <c r="D16" i="25"/>
  <c r="F15" i="25"/>
  <c r="F14" i="25"/>
  <c r="F13" i="25"/>
  <c r="F12" i="25"/>
  <c r="D10" i="25"/>
  <c r="F9" i="25"/>
  <c r="F8" i="25"/>
  <c r="F10" i="25" s="1"/>
  <c r="F51" i="29" l="1"/>
  <c r="F54" i="28"/>
  <c r="D51" i="27"/>
  <c r="F22" i="27"/>
  <c r="F16" i="27"/>
  <c r="F51" i="27" s="1"/>
  <c r="F32" i="26"/>
  <c r="F39" i="26"/>
  <c r="D54" i="26"/>
  <c r="F16" i="26"/>
  <c r="F30" i="25"/>
  <c r="D51" i="25"/>
  <c r="F16" i="25"/>
  <c r="D51" i="24"/>
  <c r="F50" i="24"/>
  <c r="F49" i="24"/>
  <c r="F48" i="24"/>
  <c r="F51" i="24" s="1"/>
  <c r="F46" i="24"/>
  <c r="D46" i="24"/>
  <c r="F45" i="24"/>
  <c r="F44" i="24"/>
  <c r="D42" i="24"/>
  <c r="F41" i="24"/>
  <c r="F40" i="24"/>
  <c r="F42" i="24" s="1"/>
  <c r="D38" i="24"/>
  <c r="F37" i="24"/>
  <c r="F36" i="24"/>
  <c r="F35" i="24"/>
  <c r="F34" i="24"/>
  <c r="F38" i="24" s="1"/>
  <c r="F33" i="24"/>
  <c r="D31" i="24"/>
  <c r="F30" i="24"/>
  <c r="F29" i="24"/>
  <c r="F28" i="24"/>
  <c r="F27" i="24"/>
  <c r="F26" i="24"/>
  <c r="F25" i="24"/>
  <c r="F24" i="24"/>
  <c r="D22" i="24"/>
  <c r="F21" i="24"/>
  <c r="F20" i="24"/>
  <c r="F19" i="24"/>
  <c r="F22" i="24" s="1"/>
  <c r="F18" i="24"/>
  <c r="D16" i="24"/>
  <c r="F15" i="24"/>
  <c r="F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5" i="23" s="1"/>
  <c r="F41" i="23"/>
  <c r="D41" i="23"/>
  <c r="F40" i="23"/>
  <c r="F39" i="23"/>
  <c r="D37" i="23"/>
  <c r="F36" i="23"/>
  <c r="F35" i="23"/>
  <c r="F34" i="23"/>
  <c r="F33" i="23"/>
  <c r="F32" i="23"/>
  <c r="D30" i="23"/>
  <c r="F29" i="23"/>
  <c r="F28" i="23"/>
  <c r="F27" i="23"/>
  <c r="F26" i="23"/>
  <c r="F25" i="23"/>
  <c r="F30" i="23" s="1"/>
  <c r="F24" i="23"/>
  <c r="D22" i="23"/>
  <c r="F21" i="23"/>
  <c r="F20" i="23"/>
  <c r="F19" i="23"/>
  <c r="F18" i="23"/>
  <c r="F22" i="23" s="1"/>
  <c r="F16" i="23"/>
  <c r="D16" i="23"/>
  <c r="F15" i="23"/>
  <c r="F14" i="23"/>
  <c r="F13" i="23"/>
  <c r="F12" i="23"/>
  <c r="D10" i="23"/>
  <c r="F9" i="23"/>
  <c r="F10" i="23" s="1"/>
  <c r="F8" i="23"/>
  <c r="D49" i="22"/>
  <c r="F48" i="22"/>
  <c r="F47" i="22"/>
  <c r="F49" i="22" s="1"/>
  <c r="F45" i="22"/>
  <c r="D45" i="22"/>
  <c r="F44" i="22"/>
  <c r="F43" i="22"/>
  <c r="D41" i="22"/>
  <c r="F40" i="22"/>
  <c r="F39" i="22"/>
  <c r="F41" i="22" s="1"/>
  <c r="D37" i="22"/>
  <c r="F36" i="22"/>
  <c r="F35" i="22"/>
  <c r="F34" i="22"/>
  <c r="F37" i="22" s="1"/>
  <c r="F33" i="22"/>
  <c r="F32" i="22"/>
  <c r="D30" i="22"/>
  <c r="F29" i="22"/>
  <c r="F28" i="22"/>
  <c r="F27" i="22"/>
  <c r="F26" i="22"/>
  <c r="F25" i="22"/>
  <c r="F24" i="22"/>
  <c r="D22" i="22"/>
  <c r="F21" i="22"/>
  <c r="F20" i="22"/>
  <c r="F19" i="22"/>
  <c r="F18" i="22"/>
  <c r="D16" i="22"/>
  <c r="F15" i="22"/>
  <c r="F14" i="22"/>
  <c r="F13" i="22"/>
  <c r="F12" i="22"/>
  <c r="F16" i="22" s="1"/>
  <c r="F10" i="22"/>
  <c r="D10" i="22"/>
  <c r="F9" i="22"/>
  <c r="F8" i="22"/>
  <c r="F54" i="26" l="1"/>
  <c r="F51" i="25"/>
  <c r="D51" i="22"/>
  <c r="F30" i="22"/>
  <c r="F22" i="22"/>
  <c r="F51" i="22" s="1"/>
  <c r="D53" i="24"/>
  <c r="F31" i="24"/>
  <c r="F16" i="24"/>
  <c r="F37" i="23"/>
  <c r="F51" i="23" s="1"/>
  <c r="D51" i="23"/>
  <c r="F26" i="21"/>
  <c r="F49" i="21"/>
  <c r="D51" i="21"/>
  <c r="F50" i="21"/>
  <c r="F48" i="21"/>
  <c r="D46" i="21"/>
  <c r="F45" i="21"/>
  <c r="F44" i="21"/>
  <c r="F46" i="21" s="1"/>
  <c r="D42" i="21"/>
  <c r="F41" i="21"/>
  <c r="F42" i="21" s="1"/>
  <c r="F40" i="21"/>
  <c r="D38" i="21"/>
  <c r="F37" i="21"/>
  <c r="F36" i="21"/>
  <c r="F35" i="21"/>
  <c r="F34" i="21"/>
  <c r="F33" i="21"/>
  <c r="F38" i="21" s="1"/>
  <c r="D31" i="21"/>
  <c r="F30" i="21"/>
  <c r="F29" i="21"/>
  <c r="F28" i="21"/>
  <c r="F27" i="21"/>
  <c r="F25" i="21"/>
  <c r="F24" i="21"/>
  <c r="D22" i="21"/>
  <c r="F21" i="21"/>
  <c r="F20" i="21"/>
  <c r="F19" i="21"/>
  <c r="F18" i="21"/>
  <c r="D16" i="21"/>
  <c r="F15" i="21"/>
  <c r="F14" i="21"/>
  <c r="F13" i="21"/>
  <c r="F12" i="21"/>
  <c r="F16" i="21" s="1"/>
  <c r="D10" i="21"/>
  <c r="F9" i="21"/>
  <c r="F8" i="21"/>
  <c r="F10" i="21" s="1"/>
  <c r="D49" i="20"/>
  <c r="F48" i="20"/>
  <c r="F47" i="20"/>
  <c r="F49" i="20" s="1"/>
  <c r="F45" i="20"/>
  <c r="D45" i="20"/>
  <c r="F44" i="20"/>
  <c r="F43" i="20"/>
  <c r="D41" i="20"/>
  <c r="F40" i="20"/>
  <c r="F39" i="20"/>
  <c r="F41" i="20" s="1"/>
  <c r="D37" i="20"/>
  <c r="F36" i="20"/>
  <c r="F35" i="20"/>
  <c r="F34" i="20"/>
  <c r="F37" i="20" s="1"/>
  <c r="F33" i="20"/>
  <c r="F32" i="20"/>
  <c r="D30" i="20"/>
  <c r="F29" i="20"/>
  <c r="F28" i="20"/>
  <c r="F27" i="20"/>
  <c r="F26" i="20"/>
  <c r="F25" i="20"/>
  <c r="F24" i="20"/>
  <c r="D22" i="20"/>
  <c r="F21" i="20"/>
  <c r="F20" i="20"/>
  <c r="F19" i="20"/>
  <c r="F18" i="20"/>
  <c r="D16" i="20"/>
  <c r="F15" i="20"/>
  <c r="F14" i="20"/>
  <c r="F13" i="20"/>
  <c r="F12" i="20"/>
  <c r="F16" i="20" s="1"/>
  <c r="F10" i="20"/>
  <c r="D10" i="20"/>
  <c r="F9" i="20"/>
  <c r="F8" i="20"/>
  <c r="D49" i="19"/>
  <c r="F48" i="19"/>
  <c r="F47" i="19"/>
  <c r="F45" i="19"/>
  <c r="D45" i="19"/>
  <c r="F44" i="19"/>
  <c r="F43" i="19"/>
  <c r="D41" i="19"/>
  <c r="F40" i="19"/>
  <c r="F39" i="19"/>
  <c r="F41" i="19" s="1"/>
  <c r="D37" i="19"/>
  <c r="F36" i="19"/>
  <c r="F35" i="19"/>
  <c r="F34" i="19"/>
  <c r="F33" i="19"/>
  <c r="F32" i="19"/>
  <c r="F37" i="19" s="1"/>
  <c r="D30" i="19"/>
  <c r="F29" i="19"/>
  <c r="F28" i="19"/>
  <c r="F27" i="19"/>
  <c r="F26" i="19"/>
  <c r="F25" i="19"/>
  <c r="F24" i="19"/>
  <c r="D22" i="19"/>
  <c r="F21" i="19"/>
  <c r="F20" i="19"/>
  <c r="F19" i="19"/>
  <c r="F18" i="19"/>
  <c r="D16" i="19"/>
  <c r="F15" i="19"/>
  <c r="F14" i="19"/>
  <c r="F13" i="19"/>
  <c r="F12" i="19"/>
  <c r="D10" i="19"/>
  <c r="F9" i="19"/>
  <c r="F8" i="19"/>
  <c r="F10" i="19" s="1"/>
  <c r="F53" i="24" l="1"/>
  <c r="F31" i="21"/>
  <c r="F51" i="21"/>
  <c r="F53" i="21" s="1"/>
  <c r="D53" i="21"/>
  <c r="F22" i="21"/>
  <c r="F30" i="20"/>
  <c r="D51" i="20"/>
  <c r="F22" i="20"/>
  <c r="F49" i="19"/>
  <c r="F30" i="19"/>
  <c r="F51" i="19" s="1"/>
  <c r="D51" i="19"/>
  <c r="F22" i="19"/>
  <c r="F16" i="19"/>
  <c r="D49" i="18"/>
  <c r="F48" i="18"/>
  <c r="F49" i="18" s="1"/>
  <c r="F47" i="18"/>
  <c r="D45" i="18"/>
  <c r="F44" i="18"/>
  <c r="F43" i="18"/>
  <c r="F45" i="18" s="1"/>
  <c r="D41" i="18"/>
  <c r="F40" i="18"/>
  <c r="F41" i="18" s="1"/>
  <c r="F39" i="18"/>
  <c r="D37" i="18"/>
  <c r="F36" i="18"/>
  <c r="F35" i="18"/>
  <c r="F34" i="18"/>
  <c r="F33" i="18"/>
  <c r="F32" i="18"/>
  <c r="D30" i="18"/>
  <c r="F29" i="18"/>
  <c r="F28" i="18"/>
  <c r="F27" i="18"/>
  <c r="F26" i="18"/>
  <c r="F25" i="18"/>
  <c r="F24" i="18"/>
  <c r="D22" i="18"/>
  <c r="F21" i="18"/>
  <c r="F20" i="18"/>
  <c r="F19" i="18"/>
  <c r="F18" i="18"/>
  <c r="F22" i="18" s="1"/>
  <c r="D16" i="18"/>
  <c r="F15" i="18"/>
  <c r="F16" i="18" s="1"/>
  <c r="F14" i="18"/>
  <c r="F13" i="18"/>
  <c r="F12" i="18"/>
  <c r="D10" i="18"/>
  <c r="F9" i="18"/>
  <c r="F8" i="18"/>
  <c r="F10" i="18" s="1"/>
  <c r="F51" i="20" l="1"/>
  <c r="F37" i="18"/>
  <c r="F51" i="18" s="1"/>
  <c r="F30" i="18"/>
  <c r="D51" i="18"/>
  <c r="F49" i="17"/>
  <c r="D49" i="17"/>
  <c r="F48" i="17"/>
  <c r="F47" i="17"/>
  <c r="F45" i="17"/>
  <c r="D45" i="17"/>
  <c r="F44" i="17"/>
  <c r="F43" i="17"/>
  <c r="F41" i="17"/>
  <c r="D41" i="17"/>
  <c r="F40" i="17"/>
  <c r="F39" i="17"/>
  <c r="D37" i="17"/>
  <c r="F36" i="17"/>
  <c r="F35" i="17"/>
  <c r="F34" i="17"/>
  <c r="F33" i="17"/>
  <c r="F32" i="17"/>
  <c r="D30" i="17"/>
  <c r="F29" i="17"/>
  <c r="F28" i="17"/>
  <c r="F27" i="17"/>
  <c r="F26" i="17"/>
  <c r="F25" i="17"/>
  <c r="F24" i="17"/>
  <c r="D22" i="17"/>
  <c r="F21" i="17"/>
  <c r="F20" i="17"/>
  <c r="F19" i="17"/>
  <c r="F18" i="17"/>
  <c r="F22" i="17" s="1"/>
  <c r="D16" i="17"/>
  <c r="F15" i="17"/>
  <c r="F14" i="17"/>
  <c r="F13" i="17"/>
  <c r="F12" i="17"/>
  <c r="F10" i="17"/>
  <c r="D10" i="17"/>
  <c r="F9" i="17"/>
  <c r="F8" i="17"/>
  <c r="F37" i="17" l="1"/>
  <c r="F30" i="17"/>
  <c r="F16" i="17"/>
  <c r="D51" i="17"/>
  <c r="F13" i="16"/>
  <c r="F49" i="16"/>
  <c r="D49" i="16"/>
  <c r="F48" i="16"/>
  <c r="F47" i="16"/>
  <c r="D45" i="16"/>
  <c r="F44" i="16"/>
  <c r="F43" i="16"/>
  <c r="F45" i="16" s="1"/>
  <c r="D41" i="16"/>
  <c r="F40" i="16"/>
  <c r="F41" i="16" s="1"/>
  <c r="F39" i="16"/>
  <c r="D37" i="16"/>
  <c r="F36" i="16"/>
  <c r="F35" i="16"/>
  <c r="F34" i="16"/>
  <c r="F33" i="16"/>
  <c r="F32" i="16"/>
  <c r="D30" i="16"/>
  <c r="F29" i="16"/>
  <c r="F28" i="16"/>
  <c r="F27" i="16"/>
  <c r="F26" i="16"/>
  <c r="F25" i="16"/>
  <c r="F24" i="16"/>
  <c r="D22" i="16"/>
  <c r="F21" i="16"/>
  <c r="F20" i="16"/>
  <c r="F19" i="16"/>
  <c r="F18" i="16"/>
  <c r="F22" i="16" s="1"/>
  <c r="D16" i="16"/>
  <c r="F15" i="16"/>
  <c r="F14" i="16"/>
  <c r="F12" i="16"/>
  <c r="D10" i="16"/>
  <c r="F9" i="16"/>
  <c r="F10" i="16" s="1"/>
  <c r="F8" i="16"/>
  <c r="F51" i="17" l="1"/>
  <c r="F37" i="16"/>
  <c r="F30" i="16"/>
  <c r="F16" i="16"/>
  <c r="F51" i="16" s="1"/>
  <c r="D51" i="16"/>
  <c r="F32" i="15"/>
  <c r="D29" i="15"/>
  <c r="F29" i="15"/>
  <c r="F23" i="15"/>
  <c r="D48" i="15"/>
  <c r="F47" i="15"/>
  <c r="F46" i="15"/>
  <c r="F48" i="15" s="1"/>
  <c r="D44" i="15"/>
  <c r="F43" i="15"/>
  <c r="F44" i="15" s="1"/>
  <c r="F42" i="15"/>
  <c r="D40" i="15"/>
  <c r="F39" i="15"/>
  <c r="F38" i="15"/>
  <c r="F40" i="15" s="1"/>
  <c r="D36" i="15"/>
  <c r="F35" i="15"/>
  <c r="F34" i="15"/>
  <c r="F33" i="15"/>
  <c r="F31" i="15"/>
  <c r="F28" i="15"/>
  <c r="F27" i="15"/>
  <c r="F26" i="15"/>
  <c r="F25" i="15"/>
  <c r="F24" i="15"/>
  <c r="D21" i="15"/>
  <c r="F20" i="15"/>
  <c r="F19" i="15"/>
  <c r="F18" i="15"/>
  <c r="F17" i="15"/>
  <c r="F21" i="15" s="1"/>
  <c r="D15" i="15"/>
  <c r="F14" i="15"/>
  <c r="F13" i="15"/>
  <c r="F12" i="15"/>
  <c r="D10" i="15"/>
  <c r="F9" i="15"/>
  <c r="F10" i="15" s="1"/>
  <c r="F8" i="15"/>
  <c r="F36" i="15" l="1"/>
  <c r="F50" i="15" s="1"/>
  <c r="F15" i="15"/>
  <c r="D50" i="15"/>
  <c r="D46" i="14"/>
  <c r="F45" i="14"/>
  <c r="F44" i="14"/>
  <c r="F46" i="14" s="1"/>
  <c r="D42" i="14"/>
  <c r="F41" i="14"/>
  <c r="F40" i="14"/>
  <c r="F42" i="14" s="1"/>
  <c r="F38" i="14"/>
  <c r="D38" i="14"/>
  <c r="F37" i="14"/>
  <c r="F36" i="14"/>
  <c r="D34" i="14"/>
  <c r="F33" i="14"/>
  <c r="F32" i="14"/>
  <c r="F34" i="14" s="1"/>
  <c r="F31" i="14"/>
  <c r="F30" i="14"/>
  <c r="D28" i="14"/>
  <c r="F27" i="14"/>
  <c r="F26" i="14"/>
  <c r="F25" i="14"/>
  <c r="F24" i="14"/>
  <c r="F23" i="14"/>
  <c r="D21" i="14"/>
  <c r="F20" i="14"/>
  <c r="F21" i="14" s="1"/>
  <c r="F19" i="14"/>
  <c r="F18" i="14"/>
  <c r="F17" i="14"/>
  <c r="D15" i="14"/>
  <c r="F14" i="14"/>
  <c r="F13" i="14"/>
  <c r="F12" i="14"/>
  <c r="D10" i="14"/>
  <c r="F9" i="14"/>
  <c r="F8" i="14"/>
  <c r="F10" i="14" s="1"/>
  <c r="F28" i="14" l="1"/>
  <c r="F48" i="14" s="1"/>
  <c r="D48" i="14"/>
  <c r="F15" i="14"/>
  <c r="D46" i="13"/>
  <c r="F46" i="13" l="1"/>
  <c r="F44" i="13"/>
  <c r="F25" i="13"/>
  <c r="F45" i="13"/>
  <c r="D42" i="13"/>
  <c r="F41" i="13"/>
  <c r="F40" i="13"/>
  <c r="D38" i="13"/>
  <c r="F37" i="13"/>
  <c r="F36" i="13"/>
  <c r="D34" i="13"/>
  <c r="F33" i="13"/>
  <c r="F32" i="13"/>
  <c r="F31" i="13"/>
  <c r="F30" i="13"/>
  <c r="F34" i="13" s="1"/>
  <c r="D28" i="13"/>
  <c r="F27" i="13"/>
  <c r="F28" i="13" s="1"/>
  <c r="F26" i="13"/>
  <c r="F24" i="13"/>
  <c r="F23" i="13"/>
  <c r="D21" i="13"/>
  <c r="F20" i="13"/>
  <c r="F19" i="13"/>
  <c r="F18" i="13"/>
  <c r="F17" i="13"/>
  <c r="D15" i="13"/>
  <c r="F14" i="13"/>
  <c r="F13" i="13"/>
  <c r="F12" i="13"/>
  <c r="D10" i="13"/>
  <c r="F9" i="13"/>
  <c r="F8" i="13"/>
  <c r="F10" i="13" s="1"/>
  <c r="F38" i="13" l="1"/>
  <c r="F42" i="13"/>
  <c r="F21" i="13"/>
  <c r="F15" i="13"/>
  <c r="D48" i="13"/>
  <c r="F31" i="12"/>
  <c r="D21" i="12"/>
  <c r="F19" i="12"/>
  <c r="F13" i="12"/>
  <c r="D45" i="12"/>
  <c r="F44" i="12"/>
  <c r="F43" i="12"/>
  <c r="F45" i="12" s="1"/>
  <c r="D41" i="12"/>
  <c r="F40" i="12"/>
  <c r="F39" i="12"/>
  <c r="F41" i="12" s="1"/>
  <c r="D37" i="12"/>
  <c r="F36" i="12"/>
  <c r="F35" i="12"/>
  <c r="F37" i="12" s="1"/>
  <c r="D33" i="12"/>
  <c r="F32" i="12"/>
  <c r="F30" i="12"/>
  <c r="F29" i="12"/>
  <c r="D27" i="12"/>
  <c r="F26" i="12"/>
  <c r="F25" i="12"/>
  <c r="F24" i="12"/>
  <c r="F23" i="12"/>
  <c r="F20" i="12"/>
  <c r="F18" i="12"/>
  <c r="F17" i="12"/>
  <c r="D15" i="12"/>
  <c r="F14" i="12"/>
  <c r="F12" i="12"/>
  <c r="D10" i="12"/>
  <c r="F9" i="12"/>
  <c r="F8" i="12"/>
  <c r="F10" i="12" s="1"/>
  <c r="F48" i="13" l="1"/>
  <c r="F27" i="12"/>
  <c r="F33" i="12"/>
  <c r="F21" i="12"/>
  <c r="F15" i="12"/>
  <c r="D47" i="12"/>
  <c r="F29" i="11"/>
  <c r="F43" i="11"/>
  <c r="D43" i="11"/>
  <c r="F42" i="11"/>
  <c r="F41" i="11"/>
  <c r="D39" i="11"/>
  <c r="F38" i="11"/>
  <c r="F37" i="11"/>
  <c r="F39" i="11" s="1"/>
  <c r="F35" i="11"/>
  <c r="D35" i="11"/>
  <c r="F34" i="11"/>
  <c r="F33" i="11"/>
  <c r="D31" i="11"/>
  <c r="F30" i="11"/>
  <c r="F28" i="11"/>
  <c r="D26" i="11"/>
  <c r="F25" i="11"/>
  <c r="F26" i="11" s="1"/>
  <c r="F24" i="11"/>
  <c r="F23" i="11"/>
  <c r="F22" i="11"/>
  <c r="D20" i="11"/>
  <c r="F19" i="11"/>
  <c r="F18" i="11"/>
  <c r="F17" i="11"/>
  <c r="D15" i="11"/>
  <c r="F14" i="11"/>
  <c r="F13" i="11"/>
  <c r="F12" i="11"/>
  <c r="F15" i="11" s="1"/>
  <c r="F10" i="11"/>
  <c r="D10" i="11"/>
  <c r="F9" i="11"/>
  <c r="F8" i="11"/>
  <c r="D42" i="10"/>
  <c r="F41" i="10"/>
  <c r="F40" i="10"/>
  <c r="D38" i="10"/>
  <c r="F37" i="10"/>
  <c r="F36" i="10"/>
  <c r="F38" i="10" s="1"/>
  <c r="D34" i="10"/>
  <c r="F33" i="10"/>
  <c r="F34" i="10" s="1"/>
  <c r="F32" i="10"/>
  <c r="D30" i="10"/>
  <c r="F29" i="10"/>
  <c r="F28" i="10"/>
  <c r="F30" i="10" s="1"/>
  <c r="D26" i="10"/>
  <c r="F25" i="10"/>
  <c r="F24" i="10"/>
  <c r="F23" i="10"/>
  <c r="F22" i="10"/>
  <c r="D20" i="10"/>
  <c r="F19" i="10"/>
  <c r="F18" i="10"/>
  <c r="F17" i="10"/>
  <c r="F20" i="10" s="1"/>
  <c r="D15" i="10"/>
  <c r="F14" i="10"/>
  <c r="F13" i="10"/>
  <c r="F12" i="10"/>
  <c r="F15" i="10" s="1"/>
  <c r="D10" i="10"/>
  <c r="F9" i="10"/>
  <c r="F10" i="10" s="1"/>
  <c r="F8" i="10"/>
  <c r="F47" i="12" l="1"/>
  <c r="F31" i="11"/>
  <c r="F20" i="11"/>
  <c r="F45" i="11" s="1"/>
  <c r="D45" i="11"/>
  <c r="F42" i="10"/>
  <c r="D44" i="10"/>
  <c r="F26" i="10"/>
  <c r="F44" i="9"/>
  <c r="D44" i="9"/>
  <c r="D42" i="9"/>
  <c r="F41" i="9"/>
  <c r="F40" i="9"/>
  <c r="D38" i="9"/>
  <c r="F37" i="9"/>
  <c r="F38" i="9" s="1"/>
  <c r="F36" i="9"/>
  <c r="D34" i="9"/>
  <c r="F33" i="9"/>
  <c r="F32" i="9"/>
  <c r="F34" i="9" s="1"/>
  <c r="D30" i="9"/>
  <c r="F29" i="9"/>
  <c r="F28" i="9"/>
  <c r="D26" i="9"/>
  <c r="F25" i="9"/>
  <c r="F24" i="9"/>
  <c r="F23" i="9"/>
  <c r="F22" i="9"/>
  <c r="F26" i="9" s="1"/>
  <c r="D20" i="9"/>
  <c r="F19" i="9"/>
  <c r="F18" i="9"/>
  <c r="F17" i="9"/>
  <c r="F20" i="9" s="1"/>
  <c r="D15" i="9"/>
  <c r="F14" i="9"/>
  <c r="F13" i="9"/>
  <c r="F12" i="9"/>
  <c r="D10" i="9"/>
  <c r="F9" i="9"/>
  <c r="F8" i="9"/>
  <c r="F10" i="9" s="1"/>
  <c r="F44" i="8"/>
  <c r="D44" i="8"/>
  <c r="D42" i="8"/>
  <c r="F41" i="8"/>
  <c r="F40" i="8"/>
  <c r="D38" i="8"/>
  <c r="F37" i="8"/>
  <c r="F36" i="8"/>
  <c r="F38" i="8" s="1"/>
  <c r="D34" i="8"/>
  <c r="F33" i="8"/>
  <c r="F34" i="8" s="1"/>
  <c r="F32" i="8"/>
  <c r="D30" i="8"/>
  <c r="F29" i="8"/>
  <c r="F28" i="8"/>
  <c r="F30" i="8" s="1"/>
  <c r="D26" i="8"/>
  <c r="F25" i="8"/>
  <c r="F24" i="8"/>
  <c r="F23" i="8"/>
  <c r="F22" i="8"/>
  <c r="D20" i="8"/>
  <c r="F19" i="8"/>
  <c r="F18" i="8"/>
  <c r="F17" i="8"/>
  <c r="F20" i="8" s="1"/>
  <c r="D15" i="8"/>
  <c r="F14" i="8"/>
  <c r="F13" i="8"/>
  <c r="F12" i="8"/>
  <c r="F15" i="8" s="1"/>
  <c r="D10" i="8"/>
  <c r="F9" i="8"/>
  <c r="F10" i="8" s="1"/>
  <c r="F8" i="8"/>
  <c r="F44" i="10" l="1"/>
  <c r="F42" i="9"/>
  <c r="F30" i="9"/>
  <c r="F15" i="9"/>
  <c r="F42" i="8"/>
  <c r="F26" i="8"/>
  <c r="D26" i="7"/>
  <c r="D38" i="7"/>
  <c r="F37" i="7"/>
  <c r="F38" i="7" s="1"/>
  <c r="F36" i="7"/>
  <c r="D34" i="7"/>
  <c r="F33" i="7"/>
  <c r="F32" i="7"/>
  <c r="F34" i="7" s="1"/>
  <c r="D30" i="7"/>
  <c r="D40" i="7" s="1"/>
  <c r="F29" i="7"/>
  <c r="F30" i="7" s="1"/>
  <c r="F28" i="7"/>
  <c r="F25" i="7"/>
  <c r="F24" i="7"/>
  <c r="F23" i="7"/>
  <c r="F22" i="7"/>
  <c r="F26" i="7" s="1"/>
  <c r="D20" i="7"/>
  <c r="F19" i="7"/>
  <c r="F18" i="7"/>
  <c r="F17" i="7"/>
  <c r="F20" i="7" s="1"/>
  <c r="D15" i="7"/>
  <c r="F14" i="7"/>
  <c r="F13" i="7"/>
  <c r="F12" i="7"/>
  <c r="D10" i="7"/>
  <c r="F9" i="7"/>
  <c r="F8" i="7"/>
  <c r="F10" i="7" s="1"/>
  <c r="F20" i="6"/>
  <c r="D20" i="6"/>
  <c r="D40" i="6"/>
  <c r="D26" i="6"/>
  <c r="D30" i="6"/>
  <c r="F26" i="6"/>
  <c r="F23" i="6"/>
  <c r="F22" i="6"/>
  <c r="F17" i="6"/>
  <c r="D38" i="6"/>
  <c r="F37" i="6"/>
  <c r="F36" i="6"/>
  <c r="F38" i="6" s="1"/>
  <c r="F34" i="6"/>
  <c r="D34" i="6"/>
  <c r="F33" i="6"/>
  <c r="F32" i="6"/>
  <c r="F29" i="6"/>
  <c r="F30" i="6" s="1"/>
  <c r="F28" i="6"/>
  <c r="F25" i="6"/>
  <c r="F24" i="6"/>
  <c r="F19" i="6"/>
  <c r="F18" i="6"/>
  <c r="D15" i="6"/>
  <c r="F14" i="6"/>
  <c r="F13" i="6"/>
  <c r="F12" i="6"/>
  <c r="D10" i="6"/>
  <c r="F9" i="6"/>
  <c r="F8" i="6"/>
  <c r="F10" i="6" s="1"/>
  <c r="F15" i="7" l="1"/>
  <c r="F40" i="7" s="1"/>
  <c r="F15" i="6"/>
  <c r="F40" i="6" s="1"/>
  <c r="D27" i="5"/>
  <c r="F26" i="5"/>
  <c r="F27" i="5" s="1"/>
  <c r="D24" i="5"/>
  <c r="F23" i="5"/>
  <c r="F22" i="5"/>
  <c r="F24" i="5" s="1"/>
  <c r="F20" i="5"/>
  <c r="D20" i="5"/>
  <c r="F19" i="5"/>
  <c r="F18" i="5"/>
  <c r="D16" i="5"/>
  <c r="F15" i="5"/>
  <c r="F14" i="5"/>
  <c r="F16" i="5" s="1"/>
  <c r="D12" i="5"/>
  <c r="D29" i="5" s="1"/>
  <c r="F11" i="5"/>
  <c r="F10" i="5"/>
  <c r="F9" i="5"/>
  <c r="F12" i="5" l="1"/>
  <c r="F29" i="5" s="1"/>
  <c r="D16" i="4" l="1"/>
  <c r="F15" i="4"/>
  <c r="F14" i="4"/>
  <c r="F16" i="4" l="1"/>
  <c r="F10" i="4"/>
  <c r="D27" i="4"/>
  <c r="F26" i="4"/>
  <c r="F27" i="4" s="1"/>
  <c r="D24" i="4"/>
  <c r="F23" i="4"/>
  <c r="F22" i="4"/>
  <c r="D20" i="4"/>
  <c r="F19" i="4"/>
  <c r="F18" i="4"/>
  <c r="D12" i="4"/>
  <c r="F11" i="4"/>
  <c r="F9" i="4"/>
  <c r="F24" i="4" l="1"/>
  <c r="D29" i="4"/>
  <c r="F20" i="4"/>
  <c r="F12" i="4"/>
  <c r="F29" i="4" s="1"/>
  <c r="D15" i="2"/>
  <c r="D23" i="2"/>
  <c r="D35" i="3" l="1"/>
  <c r="F34" i="3"/>
  <c r="F33" i="3"/>
  <c r="F35" i="3" s="1"/>
  <c r="D31" i="3"/>
  <c r="F30" i="3"/>
  <c r="F29" i="3"/>
  <c r="F31" i="3" s="1"/>
  <c r="D27" i="3"/>
  <c r="F26" i="3"/>
  <c r="F25" i="3"/>
  <c r="D23" i="3"/>
  <c r="F22" i="3"/>
  <c r="F21" i="3"/>
  <c r="F23" i="3" s="1"/>
  <c r="D19" i="3"/>
  <c r="F18" i="3"/>
  <c r="F17" i="3"/>
  <c r="F19" i="3" s="1"/>
  <c r="D15" i="3"/>
  <c r="F14" i="3"/>
  <c r="F13" i="3"/>
  <c r="F12" i="3"/>
  <c r="F15" i="3" s="1"/>
  <c r="D10" i="3"/>
  <c r="F9" i="3"/>
  <c r="F8" i="3"/>
  <c r="F10" i="3" s="1"/>
  <c r="D35" i="2"/>
  <c r="F34" i="2"/>
  <c r="F33" i="2"/>
  <c r="D31" i="2"/>
  <c r="F30" i="2"/>
  <c r="F29" i="2"/>
  <c r="D27" i="2"/>
  <c r="F26" i="2"/>
  <c r="F25" i="2"/>
  <c r="F22" i="2"/>
  <c r="F21" i="2"/>
  <c r="D19" i="2"/>
  <c r="F18" i="2"/>
  <c r="F17" i="2"/>
  <c r="F14" i="2"/>
  <c r="F13" i="2"/>
  <c r="F12" i="2"/>
  <c r="D10" i="2"/>
  <c r="D37" i="2" s="1"/>
  <c r="F9" i="2"/>
  <c r="F8" i="2"/>
  <c r="F31" i="2" l="1"/>
  <c r="F27" i="2"/>
  <c r="F19" i="2"/>
  <c r="D37" i="3"/>
  <c r="F23" i="2"/>
  <c r="F35" i="2"/>
  <c r="F15" i="2"/>
  <c r="F10" i="2"/>
  <c r="F27" i="3"/>
  <c r="F37" i="3" s="1"/>
  <c r="F37" i="2" l="1"/>
  <c r="D31" i="1"/>
  <c r="F30" i="1"/>
  <c r="F31" i="1" s="1"/>
  <c r="F29" i="1"/>
  <c r="F13" i="1"/>
  <c r="D35" i="1" l="1"/>
  <c r="F34" i="1"/>
  <c r="F33" i="1"/>
  <c r="D27" i="1"/>
  <c r="F26" i="1"/>
  <c r="F25" i="1"/>
  <c r="F27" i="1" s="1"/>
  <c r="D23" i="1"/>
  <c r="F22" i="1"/>
  <c r="F21" i="1"/>
  <c r="F17" i="1"/>
  <c r="F18" i="1"/>
  <c r="D19" i="1"/>
  <c r="D15" i="1"/>
  <c r="F14" i="1"/>
  <c r="F12" i="1"/>
  <c r="F9" i="1"/>
  <c r="F8" i="1"/>
  <c r="D10" i="1"/>
  <c r="D37" i="1" l="1"/>
  <c r="F23" i="1"/>
  <c r="F19" i="1"/>
  <c r="F15" i="1"/>
  <c r="F10" i="1"/>
  <c r="F35" i="1"/>
  <c r="F37" i="1" l="1"/>
</calcChain>
</file>

<file path=xl/sharedStrings.xml><?xml version="1.0" encoding="utf-8"?>
<sst xmlns="http://schemas.openxmlformats.org/spreadsheetml/2006/main" count="7345" uniqueCount="105">
  <si>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</si>
  <si>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</si>
  <si>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</si>
  <si>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</si>
  <si>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</si>
  <si>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</si>
  <si>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</si>
  <si>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</si>
  <si>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</si>
  <si>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</si>
  <si>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</si>
  <si>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</si>
  <si>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</si>
  <si>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</si>
  <si>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</si>
  <si>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Gesamtbelastung nach Mitarbeiter und Honorarklassen von 01.10.18 bis 31.10.18</t>
  </si>
  <si>
    <t>Roth Stefan</t>
  </si>
  <si>
    <t>Forlin Sandro</t>
  </si>
  <si>
    <t>Grieder Fabio</t>
  </si>
  <si>
    <t>Mantinger Michael</t>
  </si>
  <si>
    <t>G</t>
  </si>
  <si>
    <t>Strittmatter Katja (Praktikantin)</t>
  </si>
  <si>
    <t>Thomsen Björn</t>
  </si>
  <si>
    <t>Brunner Andreas</t>
  </si>
  <si>
    <t>Boeglin Chantal</t>
  </si>
  <si>
    <t>Gesamtbelastung nach Mitarbeiter und Honorarklassen von 01.09.18 bis 30.09.18</t>
  </si>
  <si>
    <t>JAUSLIN STEBLER AG</t>
  </si>
  <si>
    <t>Gesamtbelastung nach Mitarbeiter und Honorarklassen von 01.11.18 bis 30.11.18</t>
  </si>
  <si>
    <t>Gesamtbelastung nach Mitarbeiter und Honorarklassen von 01.02.19 bis 28.02.19</t>
  </si>
  <si>
    <t>Digitalisierung</t>
  </si>
  <si>
    <t>Hunziker Livia</t>
  </si>
  <si>
    <t>Rothfuss Fabian</t>
  </si>
  <si>
    <t>Gesamtbelastung nach Mitarbeiter und Honorarklassen von 01.03.19 bis 31.03.19</t>
  </si>
  <si>
    <t>Gesamtbelastung nach Mitarbeiter und Honorarklassen von 01.07.19 bis 31.07.19</t>
  </si>
  <si>
    <t>Brauchli Stefan</t>
  </si>
  <si>
    <t>Seebacher Andreas</t>
  </si>
  <si>
    <t>Müller Jan</t>
  </si>
  <si>
    <t>Russer Elisabeth</t>
  </si>
  <si>
    <t>Möri Anna</t>
  </si>
  <si>
    <t>Projekt: ASTRA F3, EP Rheinfelden-Frick, Digitalisierung</t>
  </si>
  <si>
    <t>Stebler Isabelle</t>
  </si>
  <si>
    <t>Gesamtbelastung nach Mitarbeiter und Honorarklassen von 01.08.19 bis 31.08.19</t>
  </si>
  <si>
    <t>Wagner Kewin</t>
  </si>
  <si>
    <t>G3/4</t>
  </si>
  <si>
    <t>Hegi Yannick</t>
  </si>
  <si>
    <t>G1/2</t>
  </si>
  <si>
    <t>Gesamtbelastung nach Mitarbeiter und Honorarklassen von 01.09.19 bis 30.09.19</t>
  </si>
  <si>
    <t>Ladner Roman</t>
  </si>
  <si>
    <t>Gesamtbelastung nach Mitarbeiter und Honorarklassen von 01.01.20 bis 31.01.20</t>
  </si>
  <si>
    <t>Methner Raphael</t>
  </si>
  <si>
    <t>Wortelboer Alexander</t>
  </si>
  <si>
    <t>Gesamtbelastung nach Mitarbeiter und Honorarklassen von 01.02.20 bis 29.02.20</t>
  </si>
  <si>
    <t>Nyffenegger Christoph</t>
  </si>
  <si>
    <t>Dogan Esra</t>
  </si>
  <si>
    <t>Straub Vanessa</t>
  </si>
  <si>
    <t>Gesamtbelastung nach Mitarbeiter und Honorarklassen von 01.03.20 bis 31.03.20</t>
  </si>
  <si>
    <t>Gesamtbelastung nach Mitarbeiter und Honorarklassen von 01.04.20 bis 30.04.20</t>
  </si>
  <si>
    <t>Deck Andreas</t>
  </si>
  <si>
    <t>Brüngger Marco</t>
  </si>
  <si>
    <t>Gesamtbelastung nach Mitarbeiter und Honorarklassen von 01.05.20 bis 31.05.20</t>
  </si>
  <si>
    <t>Hartmann Peter</t>
  </si>
  <si>
    <t>Prescha Deliah</t>
  </si>
  <si>
    <t>Gesamtbelastung nach Mitarbeiter und Honorarklassen von 01.06.20 bis 30.06.20</t>
  </si>
  <si>
    <t>Gesamtbelastung nach Mitarbeiter und Honorarklassen von 01.07.20 bis 31.07.20</t>
  </si>
  <si>
    <t>Gesamtbelastung nach Mitarbeiter und Honorarklassen von 01.08.20 bis 31.08.20</t>
  </si>
  <si>
    <t>Projekt: ASTRA F3, EP Rheinfelden-Frick, AP Lärm</t>
  </si>
  <si>
    <t>Schreiber Serevin</t>
  </si>
  <si>
    <t>Haberthür Nicolas</t>
  </si>
  <si>
    <t>Projekt: ASTRA F3, EP Rheinfelden-Frick, Massnahmenkonzept</t>
  </si>
  <si>
    <t>Gesamtbelastung nach Mitarbeiter und Honorarklassen von 01.09.20 bis 30.09.20</t>
  </si>
  <si>
    <t>Stocker Thomas</t>
  </si>
  <si>
    <t>Gesamtbelastung nach Mitarbeiter und Honorarklassen von 01.10.20 bis 31.10.20</t>
  </si>
  <si>
    <t>Meyer Moritz</t>
  </si>
  <si>
    <t>Gesamtbelastung nach Mitarbeiter und Honorarklassen von 01.11.20 bis 30.11.20</t>
  </si>
  <si>
    <t>Schreiber Severin</t>
  </si>
  <si>
    <t>Gesamtbelastung nach Mitarbeiter und Honorarklassen von 01.12.20 bis 31.12.20</t>
  </si>
  <si>
    <t>Gloor Leoni</t>
  </si>
  <si>
    <t>Gesamtbelastung nach Mitarbeiter und Honorarklassen von 01.01.21 bis 31.01.21</t>
  </si>
  <si>
    <t>Projekt: ASTRA F3, EP Rheinfelden-Frick, AP SABA</t>
  </si>
  <si>
    <t>Gesamtbelastung nach Mitarbeiter und Honorarklassen von 01.02.21 bis 28.02.21</t>
  </si>
  <si>
    <t>Gesamtbelastung nach Mitarbeiter und Honorarklassen von 01.03.21 bis 31.03.21</t>
  </si>
  <si>
    <t>Abdelmoghni Ahmed</t>
  </si>
  <si>
    <t>Gesamtbelastung nach Mitarbeiter und Honorarklassen von 01.04.21 bis 30.04.21</t>
  </si>
  <si>
    <t>Gesamtbelastung nach Mitarbeiter und Honorarklassen von 01.05.21 bis 31.05.21</t>
  </si>
  <si>
    <t>Gesamtbelastung nach Mitarbeiter und Honorarklassen von 01.06.21 bis 30.06.21</t>
  </si>
  <si>
    <t>Köchli Pascal</t>
  </si>
  <si>
    <t>Gesamtbelastung nach Mitarbeiter und Honorarklassen von 01.07.21 bis 31.07.21</t>
  </si>
  <si>
    <t>Projekt: ASTRA F3, EP Rheinfelden-Frick, AP Bypass</t>
  </si>
  <si>
    <t>Gesamtbelastung nach Mitarbeiter und Honorarklassen von 01.08.21 bis 31.08.21</t>
  </si>
  <si>
    <t>Projekt: ASTRA F3, EP Rheinfelden-Frick, GHGW</t>
  </si>
  <si>
    <t>Projekt: ASTRA F3, EP Rheinfelden-Frick, Installationen</t>
  </si>
  <si>
    <t>Gesamtbelastung nach Mitarbeiter und Honorarklassen von 01.09.21 bis 30.09.21</t>
  </si>
  <si>
    <t>Gesamtbelastung nach Mitarbeiter und Honorarklassen von 01.10.21 bis 31.10.21</t>
  </si>
  <si>
    <t>Dolder Silvio</t>
  </si>
  <si>
    <t>Schneider Anika</t>
  </si>
  <si>
    <t>Gesamtbelastung nach Mitarbeiter und Honorarklassen von 01.11.21 bis 30.11.21</t>
  </si>
  <si>
    <t>Gesamtbelastung nach Mitarbeiter und Honorarklassen von 01.12.21 bis 31.12.21</t>
  </si>
  <si>
    <t>Gesamtbelastung nach Mitarbeiter und Honorarklassen von 01.01.22 bis 31.01.22</t>
  </si>
  <si>
    <t>Aston Tim</t>
  </si>
  <si>
    <t>Gesamtbelastung nach Mitarbeiter und Honorarklassen von 01.02.22 bis 28.02.22</t>
  </si>
  <si>
    <t>Gesamtbelastung nach Mitarbeiter und Honorarklassen von 01.02.22 bis 28.023.22</t>
  </si>
  <si>
    <t>Gesamtbelastung nach Mitarbeiter und Honorarklassen von 01.03.22 bis 31.03.22</t>
  </si>
  <si>
    <t>Projekt: ASTRA F3, EP Rheinfelden-Frick, AP SABA inkl. SABA Mumpf</t>
  </si>
  <si>
    <t>Gesamtbelastung nach Mitarbeiter und Honorarklassen von 01.04.22 bis 30.04.22</t>
  </si>
  <si>
    <t>Gesamtbelastung nach Mitarbeiter und Honorarklassen von 01.05.22 bis 31.05.22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</si>
</sst>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25</v>
      </c>
      <c r="B3" s="93"/>
      <c r="C3" s="93"/>
      <c r="D3" s="93"/>
      <c r="E3" s="93"/>
      <c r="F3" s="93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92" t="s">
        <v>0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4.5</v>
      </c>
      <c r="E8" s="5">
        <v>145</v>
      </c>
      <c r="F8" s="13">
        <f>D8*E8</f>
        <v>652.5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4.5</v>
      </c>
      <c r="E10" s="12"/>
      <c r="F10" s="15">
        <f>SUM(F8:F9)</f>
        <v>652.5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0</v>
      </c>
      <c r="E19" s="12"/>
      <c r="F19" s="15">
        <f>SUM(F17:F18)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4.5</v>
      </c>
      <c r="E37" s="2"/>
      <c r="F37" s="16">
        <f>SUM(F10+F15+F19+F23+F27+F35+F31)</f>
        <v>652.5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D39" sqref="D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46</v>
      </c>
      <c r="B3" s="93"/>
      <c r="C3" s="93"/>
      <c r="D3" s="93"/>
      <c r="E3" s="93"/>
      <c r="F3" s="93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92" t="s">
        <v>0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23.75</v>
      </c>
      <c r="E18" s="10">
        <v>95</v>
      </c>
      <c r="F18" s="14">
        <f>D18*E18</f>
        <v>2256.25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23.75</v>
      </c>
      <c r="E20" s="12"/>
      <c r="F20" s="15">
        <f>SUM(F17:F19)</f>
        <v>2256.25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7</v>
      </c>
      <c r="E28" s="10">
        <v>62</v>
      </c>
      <c r="F28" s="14">
        <f>D28*E28</f>
        <v>434</v>
      </c>
    </row>
    <row r="29" spans="1:6" x14ac:dyDescent="0.2">
      <c r="A29" t="s">
        <v>47</v>
      </c>
      <c r="B29" s="11"/>
      <c r="C29" s="10" t="s">
        <v>12</v>
      </c>
      <c r="D29" s="10">
        <v>0.5</v>
      </c>
      <c r="E29" s="10">
        <v>62</v>
      </c>
      <c r="F29" s="14">
        <f>D29*E29</f>
        <v>31</v>
      </c>
    </row>
    <row r="30" spans="1:6" x14ac:dyDescent="0.2">
      <c r="A30" t="s">
        <v>37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9</v>
      </c>
      <c r="C31" s="12" t="s">
        <v>12</v>
      </c>
      <c r="D31" s="12">
        <f>SUM(D28:D30)</f>
        <v>7.5</v>
      </c>
      <c r="E31" s="12"/>
      <c r="F31" s="15">
        <f>SUM(F28:F30)</f>
        <v>465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1</v>
      </c>
      <c r="B34" s="11"/>
      <c r="C34" s="10" t="s">
        <v>13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9</v>
      </c>
      <c r="C35" s="4" t="s">
        <v>13</v>
      </c>
      <c r="D35" s="4">
        <f>SUM(D33:D34)</f>
        <v>0</v>
      </c>
      <c r="E35" s="4"/>
      <c r="F35" s="16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21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A38" t="s">
        <v>38</v>
      </c>
      <c r="B38" s="11"/>
      <c r="C38" s="10" t="s">
        <v>20</v>
      </c>
      <c r="D38" s="10">
        <v>0</v>
      </c>
      <c r="E38" s="10">
        <v>8</v>
      </c>
      <c r="F38" s="14">
        <f>D38*E38</f>
        <v>0</v>
      </c>
    </row>
    <row r="39" spans="1:6" x14ac:dyDescent="0.2">
      <c r="B39" s="30" t="s">
        <v>9</v>
      </c>
      <c r="C39" s="4" t="s">
        <v>20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42</v>
      </c>
      <c r="B41" s="11"/>
      <c r="C41" s="10" t="s">
        <v>43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44</v>
      </c>
      <c r="B42" s="11"/>
      <c r="C42" s="10" t="s">
        <v>45</v>
      </c>
      <c r="D42" s="10">
        <v>0</v>
      </c>
      <c r="E42" s="10">
        <v>4</v>
      </c>
      <c r="F42" s="14">
        <f>D42*E42</f>
        <v>0</v>
      </c>
    </row>
    <row r="43" spans="1:6" x14ac:dyDescent="0.2">
      <c r="B43" s="30" t="s">
        <v>9</v>
      </c>
      <c r="C43" s="4" t="s">
        <v>20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14</v>
      </c>
      <c r="C45" s="2"/>
      <c r="D45" s="4">
        <f>SUM(D10+D15+D20+D26+D31+D39+D35+D43)</f>
        <v>43.25</v>
      </c>
      <c r="E45" s="2"/>
      <c r="F45" s="16">
        <f>SUM(F10+F15+F20+F26+F31+F39+F35+F43)</f>
        <v>4185.25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46</v>
      </c>
      <c r="B3" s="93"/>
      <c r="C3" s="93"/>
      <c r="D3" s="93"/>
      <c r="E3" s="93"/>
      <c r="F3" s="93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92" t="s">
        <v>39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92</v>
      </c>
      <c r="E17" s="10">
        <v>95</v>
      </c>
      <c r="F17" s="14">
        <f>D17*E17</f>
        <v>8740</v>
      </c>
    </row>
    <row r="18" spans="1:6" x14ac:dyDescent="0.2">
      <c r="A18" t="s">
        <v>18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94.5</v>
      </c>
      <c r="E20" s="12"/>
      <c r="F20" s="15">
        <f>SUM(F17:F19)</f>
        <v>8977.5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59.5</v>
      </c>
      <c r="E22" s="10">
        <v>86</v>
      </c>
      <c r="F22" s="14">
        <f>D22*E22</f>
        <v>5117</v>
      </c>
    </row>
    <row r="23" spans="1:6" x14ac:dyDescent="0.2">
      <c r="A23" t="s">
        <v>35</v>
      </c>
      <c r="B23" s="11"/>
      <c r="C23" s="10" t="s">
        <v>11</v>
      </c>
      <c r="D23" s="10">
        <v>105.5</v>
      </c>
      <c r="E23" s="10">
        <v>86</v>
      </c>
      <c r="F23" s="14">
        <f>D23*E23</f>
        <v>9073</v>
      </c>
    </row>
    <row r="24" spans="1:6" x14ac:dyDescent="0.2">
      <c r="A24" t="s">
        <v>40</v>
      </c>
      <c r="B24" s="11"/>
      <c r="C24" s="10" t="s">
        <v>11</v>
      </c>
      <c r="D24" s="10">
        <v>35.75</v>
      </c>
      <c r="E24" s="10">
        <v>86</v>
      </c>
      <c r="F24" s="14">
        <f>D24*E24</f>
        <v>3074.5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200.75</v>
      </c>
      <c r="E26" s="12"/>
      <c r="F26" s="15">
        <f>SUM(F22:F25)</f>
        <v>17264.5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7</v>
      </c>
      <c r="E29" s="10">
        <v>62</v>
      </c>
      <c r="F29" s="14">
        <f>D29*E29</f>
        <v>434</v>
      </c>
    </row>
    <row r="30" spans="1:6" x14ac:dyDescent="0.2">
      <c r="B30" s="20" t="s">
        <v>9</v>
      </c>
      <c r="C30" s="12" t="s">
        <v>12</v>
      </c>
      <c r="D30" s="12">
        <f>SUM(D28:D29)</f>
        <v>7</v>
      </c>
      <c r="E30" s="12"/>
      <c r="F30" s="15">
        <f>SUM(F28:F29)</f>
        <v>434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30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30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19.5</v>
      </c>
      <c r="E40" s="10">
        <v>6</v>
      </c>
      <c r="F40" s="14">
        <f>D40*E40</f>
        <v>117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30" t="s">
        <v>9</v>
      </c>
      <c r="C42" s="12" t="s">
        <v>43</v>
      </c>
      <c r="D42" s="4">
        <f>SUM(D40:D41)</f>
        <v>19.5</v>
      </c>
      <c r="E42" s="4"/>
      <c r="F42" s="16">
        <f>SUM(F40:F41)</f>
        <v>117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321.75</v>
      </c>
      <c r="E44" s="2"/>
      <c r="F44" s="16">
        <f>SUM(F10+F15+F20+F26+F30+F38+F34+F42)</f>
        <v>26793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4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48</v>
      </c>
      <c r="B3" s="93"/>
      <c r="C3" s="93"/>
      <c r="D3" s="93"/>
      <c r="E3" s="93"/>
      <c r="F3" s="93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92" t="s">
        <v>0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7.5</v>
      </c>
      <c r="E12" s="10">
        <v>122</v>
      </c>
      <c r="F12" s="14">
        <f>D12*E12</f>
        <v>915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75</v>
      </c>
      <c r="E14" s="10">
        <v>122</v>
      </c>
      <c r="F14" s="14">
        <f>D14*E14</f>
        <v>9150</v>
      </c>
    </row>
    <row r="15" spans="1:6" x14ac:dyDescent="0.2">
      <c r="B15" s="20" t="s">
        <v>9</v>
      </c>
      <c r="C15" s="12" t="s">
        <v>8</v>
      </c>
      <c r="D15" s="12">
        <f>SUM(D12:D14)</f>
        <v>82.5</v>
      </c>
      <c r="E15" s="12"/>
      <c r="F15" s="15">
        <f>SUM(F12:F14)</f>
        <v>10065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91.25</v>
      </c>
      <c r="E17" s="10">
        <v>95</v>
      </c>
      <c r="F17" s="14">
        <f>D17*E17</f>
        <v>8668.75</v>
      </c>
    </row>
    <row r="18" spans="1:6" x14ac:dyDescent="0.2">
      <c r="A18" t="s">
        <v>18</v>
      </c>
      <c r="B18" s="11"/>
      <c r="C18" s="10" t="s">
        <v>10</v>
      </c>
      <c r="D18" s="10">
        <v>25</v>
      </c>
      <c r="E18" s="10">
        <v>95</v>
      </c>
      <c r="F18" s="14">
        <f>D18*E18</f>
        <v>2375</v>
      </c>
    </row>
    <row r="19" spans="1:6" x14ac:dyDescent="0.2">
      <c r="A19" t="s">
        <v>30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119.75</v>
      </c>
      <c r="E21" s="12"/>
      <c r="F21" s="15">
        <f>SUM(F17:F20)</f>
        <v>11376.25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74.5</v>
      </c>
      <c r="E23" s="10">
        <v>86</v>
      </c>
      <c r="F23" s="14">
        <f>D23*E23</f>
        <v>6407</v>
      </c>
    </row>
    <row r="24" spans="1:6" x14ac:dyDescent="0.2">
      <c r="A24" t="s">
        <v>35</v>
      </c>
      <c r="B24" s="11"/>
      <c r="C24" s="10" t="s">
        <v>11</v>
      </c>
      <c r="D24" s="10">
        <v>23.25</v>
      </c>
      <c r="E24" s="10">
        <v>86</v>
      </c>
      <c r="F24" s="14">
        <f>D24*E24</f>
        <v>1999.5</v>
      </c>
    </row>
    <row r="25" spans="1:6" x14ac:dyDescent="0.2">
      <c r="A25" t="s">
        <v>23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24</v>
      </c>
      <c r="B26" s="11"/>
      <c r="C26" s="10" t="s">
        <v>11</v>
      </c>
      <c r="D26" s="10">
        <v>2</v>
      </c>
      <c r="E26" s="10">
        <v>86</v>
      </c>
      <c r="F26" s="14">
        <f>D26*E26</f>
        <v>172</v>
      </c>
    </row>
    <row r="27" spans="1:6" x14ac:dyDescent="0.2">
      <c r="B27" s="20" t="s">
        <v>9</v>
      </c>
      <c r="C27" s="12" t="s">
        <v>11</v>
      </c>
      <c r="D27" s="12">
        <f>SUM(D23:D26)</f>
        <v>99.75</v>
      </c>
      <c r="E27" s="12"/>
      <c r="F27" s="15">
        <f>SUM(F23:F26)</f>
        <v>8578.5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36</v>
      </c>
      <c r="B29" s="11"/>
      <c r="C29" s="10" t="s">
        <v>12</v>
      </c>
      <c r="D29" s="10">
        <v>26</v>
      </c>
      <c r="E29" s="10">
        <v>62</v>
      </c>
      <c r="F29" s="14">
        <f>D29*E29</f>
        <v>1612</v>
      </c>
    </row>
    <row r="30" spans="1:6" x14ac:dyDescent="0.2">
      <c r="A30" t="s">
        <v>47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A31" t="s">
        <v>37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50</v>
      </c>
      <c r="B32" s="11"/>
      <c r="C32" s="10" t="s">
        <v>12</v>
      </c>
      <c r="D32" s="10">
        <v>28</v>
      </c>
      <c r="E32" s="10">
        <v>62</v>
      </c>
      <c r="F32" s="14">
        <f>D32*E32</f>
        <v>1736</v>
      </c>
    </row>
    <row r="33" spans="1:6" x14ac:dyDescent="0.2">
      <c r="B33" s="20" t="s">
        <v>9</v>
      </c>
      <c r="C33" s="12" t="s">
        <v>12</v>
      </c>
      <c r="D33" s="12">
        <f>SUM(D29:D32)</f>
        <v>54</v>
      </c>
      <c r="E33" s="12"/>
      <c r="F33" s="15">
        <f>SUM(F29:F32)</f>
        <v>3348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</v>
      </c>
      <c r="B35" s="11"/>
      <c r="C35" s="10" t="s">
        <v>13</v>
      </c>
      <c r="D35" s="10">
        <v>0</v>
      </c>
      <c r="E35" s="10">
        <v>50</v>
      </c>
      <c r="F35" s="14">
        <f>D35*E35</f>
        <v>0</v>
      </c>
    </row>
    <row r="36" spans="1:6" x14ac:dyDescent="0.2">
      <c r="A36" t="s">
        <v>1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9</v>
      </c>
      <c r="C37" s="4" t="s">
        <v>13</v>
      </c>
      <c r="D37" s="4">
        <f>SUM(D35:D36)</f>
        <v>0</v>
      </c>
      <c r="E37" s="4"/>
      <c r="F37" s="16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21</v>
      </c>
      <c r="B39" s="11"/>
      <c r="C39" s="10" t="s">
        <v>20</v>
      </c>
      <c r="D39" s="10">
        <v>0</v>
      </c>
      <c r="E39" s="10">
        <v>8</v>
      </c>
      <c r="F39" s="14">
        <f>D39*E39</f>
        <v>0</v>
      </c>
    </row>
    <row r="40" spans="1:6" x14ac:dyDescent="0.2">
      <c r="A40" t="s">
        <v>38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B41" s="32" t="s">
        <v>9</v>
      </c>
      <c r="C41" s="4" t="s">
        <v>20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42</v>
      </c>
      <c r="B43" s="11"/>
      <c r="C43" s="10" t="s">
        <v>43</v>
      </c>
      <c r="D43" s="10">
        <v>0</v>
      </c>
      <c r="E43" s="10">
        <v>6</v>
      </c>
      <c r="F43" s="14">
        <f>D43*E43</f>
        <v>0</v>
      </c>
    </row>
    <row r="44" spans="1:6" x14ac:dyDescent="0.2">
      <c r="A44" t="s">
        <v>44</v>
      </c>
      <c r="B44" s="11"/>
      <c r="C44" s="10" t="s">
        <v>45</v>
      </c>
      <c r="D44" s="10">
        <v>25.5</v>
      </c>
      <c r="E44" s="10">
        <v>4</v>
      </c>
      <c r="F44" s="14">
        <f>D44*E44</f>
        <v>102</v>
      </c>
    </row>
    <row r="45" spans="1:6" x14ac:dyDescent="0.2">
      <c r="B45" s="32" t="s">
        <v>9</v>
      </c>
      <c r="C45" s="4" t="s">
        <v>20</v>
      </c>
      <c r="D45" s="4">
        <f>SUM(D43:D44)</f>
        <v>25.5</v>
      </c>
      <c r="E45" s="4"/>
      <c r="F45" s="16">
        <f>SUM(F43:F44)</f>
        <v>102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14</v>
      </c>
      <c r="C47" s="2"/>
      <c r="D47" s="4">
        <f>SUM(D10+D15+D21+D27+D33+D41+D37+D45)</f>
        <v>381.5</v>
      </c>
      <c r="E47" s="2"/>
      <c r="F47" s="16">
        <f>SUM(F10+F15+F21+F27+F33+F41+F37+F45)</f>
        <v>33469.75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E43" sqref="E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51</v>
      </c>
      <c r="B3" s="93"/>
      <c r="C3" s="93"/>
      <c r="D3" s="93"/>
      <c r="E3" s="93"/>
      <c r="F3" s="93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92" t="s">
        <v>0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22.5</v>
      </c>
      <c r="E12" s="10">
        <v>122</v>
      </c>
      <c r="F12" s="14">
        <f>D12*E12</f>
        <v>2745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29.5</v>
      </c>
      <c r="E14" s="10">
        <v>122</v>
      </c>
      <c r="F14" s="14">
        <f>D14*E14</f>
        <v>3599</v>
      </c>
    </row>
    <row r="15" spans="1:6" x14ac:dyDescent="0.2">
      <c r="B15" s="20" t="s">
        <v>9</v>
      </c>
      <c r="C15" s="12" t="s">
        <v>8</v>
      </c>
      <c r="D15" s="12">
        <f>SUM(D12:D14)</f>
        <v>52</v>
      </c>
      <c r="E15" s="12"/>
      <c r="F15" s="15">
        <f>SUM(F12:F14)</f>
        <v>6344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126.75</v>
      </c>
      <c r="E17" s="10">
        <v>95</v>
      </c>
      <c r="F17" s="14">
        <f>D17*E17</f>
        <v>12041.25</v>
      </c>
    </row>
    <row r="18" spans="1:6" x14ac:dyDescent="0.2">
      <c r="A18" t="s">
        <v>18</v>
      </c>
      <c r="B18" s="11"/>
      <c r="C18" s="10" t="s">
        <v>10</v>
      </c>
      <c r="D18" s="10">
        <v>41.75</v>
      </c>
      <c r="E18" s="10">
        <v>95</v>
      </c>
      <c r="F18" s="14">
        <f>D18*E18</f>
        <v>3966.25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168.5</v>
      </c>
      <c r="E21" s="12"/>
      <c r="F21" s="15">
        <f>SUM(F17:F20)</f>
        <v>16007.5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21</v>
      </c>
      <c r="E23" s="10">
        <v>86</v>
      </c>
      <c r="F23" s="14">
        <f>D23*E23</f>
        <v>1806</v>
      </c>
    </row>
    <row r="24" spans="1:6" x14ac:dyDescent="0.2">
      <c r="A24" t="s">
        <v>35</v>
      </c>
      <c r="B24" s="11"/>
      <c r="C24" s="10" t="s">
        <v>11</v>
      </c>
      <c r="D24" s="10">
        <v>62</v>
      </c>
      <c r="E24" s="10">
        <v>86</v>
      </c>
      <c r="F24" s="14">
        <f>D24*E24</f>
        <v>5332</v>
      </c>
    </row>
    <row r="25" spans="1:6" x14ac:dyDescent="0.2">
      <c r="A25" t="s">
        <v>52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1.5</v>
      </c>
      <c r="E27" s="10">
        <v>86</v>
      </c>
      <c r="F27" s="14">
        <f>D27*E27</f>
        <v>129</v>
      </c>
    </row>
    <row r="28" spans="1:6" x14ac:dyDescent="0.2">
      <c r="B28" s="20" t="s">
        <v>9</v>
      </c>
      <c r="C28" s="12" t="s">
        <v>11</v>
      </c>
      <c r="D28" s="12">
        <f>SUM(D23:D27)</f>
        <v>85.5</v>
      </c>
      <c r="E28" s="12"/>
      <c r="F28" s="15">
        <f>SUM(F23:F27)</f>
        <v>7353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7.5</v>
      </c>
      <c r="E30" s="10">
        <v>62</v>
      </c>
      <c r="F30" s="14">
        <f>D30*E30</f>
        <v>465</v>
      </c>
    </row>
    <row r="31" spans="1:6" x14ac:dyDescent="0.2">
      <c r="A31" t="s">
        <v>47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7.75</v>
      </c>
      <c r="E33" s="10">
        <v>62</v>
      </c>
      <c r="F33" s="14">
        <f>D33*E33</f>
        <v>480.5</v>
      </c>
    </row>
    <row r="34" spans="1:6" x14ac:dyDescent="0.2">
      <c r="B34" s="20" t="s">
        <v>9</v>
      </c>
      <c r="C34" s="12" t="s">
        <v>12</v>
      </c>
      <c r="D34" s="12">
        <f>SUM(D30:D33)</f>
        <v>15.25</v>
      </c>
      <c r="E34" s="12"/>
      <c r="F34" s="15">
        <f>SUM(F30:F33)</f>
        <v>945.5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0.5</v>
      </c>
      <c r="E36" s="10">
        <v>50</v>
      </c>
      <c r="F36" s="14">
        <f>D36*E36</f>
        <v>25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9</v>
      </c>
      <c r="C38" s="4" t="s">
        <v>13</v>
      </c>
      <c r="D38" s="4">
        <f>SUM(D36:D37)</f>
        <v>0.5</v>
      </c>
      <c r="E38" s="4"/>
      <c r="F38" s="16">
        <f>SUM(F36:F37)</f>
        <v>25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4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32.25</v>
      </c>
      <c r="E44" s="10">
        <v>6</v>
      </c>
      <c r="F44" s="14">
        <f>D44*E44</f>
        <v>193.5</v>
      </c>
    </row>
    <row r="45" spans="1:6" x14ac:dyDescent="0.2">
      <c r="A45" t="s">
        <v>44</v>
      </c>
      <c r="B45" s="11"/>
      <c r="C45" s="10" t="s">
        <v>45</v>
      </c>
      <c r="D45" s="10">
        <v>4</v>
      </c>
      <c r="E45" s="10">
        <v>4</v>
      </c>
      <c r="F45" s="14">
        <f>D45*E45</f>
        <v>16</v>
      </c>
    </row>
    <row r="46" spans="1:6" x14ac:dyDescent="0.2">
      <c r="B46" s="34" t="s">
        <v>9</v>
      </c>
      <c r="C46" s="4" t="s">
        <v>20</v>
      </c>
      <c r="D46" s="4">
        <f>SUM(D44:D45)</f>
        <v>36.25</v>
      </c>
      <c r="E46" s="4"/>
      <c r="F46" s="16">
        <f>SUM(F44:F45)</f>
        <v>209.5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358</v>
      </c>
      <c r="E48" s="2"/>
      <c r="F48" s="16">
        <f>SUM(F10+F15+F21+F28+F34+F42+F38+F46)</f>
        <v>30884.5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46" sqref="D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55</v>
      </c>
      <c r="B3" s="93"/>
      <c r="C3" s="93"/>
      <c r="D3" s="93"/>
      <c r="E3" s="93"/>
      <c r="F3" s="93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92" t="s">
        <v>0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27.75</v>
      </c>
      <c r="E12" s="10">
        <v>122</v>
      </c>
      <c r="F12" s="14">
        <f>D12*E12</f>
        <v>3385.5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27.75</v>
      </c>
      <c r="E15" s="12"/>
      <c r="F15" s="15">
        <f>SUM(F12:F14)</f>
        <v>3385.5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148.25</v>
      </c>
      <c r="E17" s="10">
        <v>95</v>
      </c>
      <c r="F17" s="14">
        <f>D17*E17</f>
        <v>14083.75</v>
      </c>
    </row>
    <row r="18" spans="1:6" x14ac:dyDescent="0.2">
      <c r="A18" t="s">
        <v>18</v>
      </c>
      <c r="B18" s="11"/>
      <c r="C18" s="10" t="s">
        <v>10</v>
      </c>
      <c r="D18" s="10">
        <v>69.25</v>
      </c>
      <c r="E18" s="10">
        <v>95</v>
      </c>
      <c r="F18" s="14">
        <f>D18*E18</f>
        <v>6578.75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217.5</v>
      </c>
      <c r="E21" s="12"/>
      <c r="F21" s="15">
        <f>SUM(F17:F20)</f>
        <v>20662.5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58</v>
      </c>
      <c r="E23" s="10">
        <v>86</v>
      </c>
      <c r="F23" s="14">
        <f>D23*E23</f>
        <v>4988</v>
      </c>
    </row>
    <row r="24" spans="1:6" x14ac:dyDescent="0.2">
      <c r="A24" t="s">
        <v>35</v>
      </c>
      <c r="B24" s="11"/>
      <c r="C24" s="10" t="s">
        <v>11</v>
      </c>
      <c r="D24" s="10">
        <v>63.5</v>
      </c>
      <c r="E24" s="10">
        <v>86</v>
      </c>
      <c r="F24" s="14">
        <f>D24*E24</f>
        <v>5461</v>
      </c>
    </row>
    <row r="25" spans="1:6" x14ac:dyDescent="0.2">
      <c r="A25" t="s">
        <v>52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</v>
      </c>
      <c r="E27" s="10">
        <v>86</v>
      </c>
      <c r="F27" s="14">
        <f>D27*E27</f>
        <v>86</v>
      </c>
    </row>
    <row r="28" spans="1:6" x14ac:dyDescent="0.2">
      <c r="B28" s="20" t="s">
        <v>9</v>
      </c>
      <c r="C28" s="12" t="s">
        <v>11</v>
      </c>
      <c r="D28" s="12">
        <f>SUM(D23:D27)</f>
        <v>123</v>
      </c>
      <c r="E28" s="12"/>
      <c r="F28" s="15">
        <f>SUM(F23:F27)</f>
        <v>10578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31</v>
      </c>
      <c r="E30" s="10">
        <v>62</v>
      </c>
      <c r="F30" s="14">
        <f>D30*E30</f>
        <v>1922</v>
      </c>
    </row>
    <row r="31" spans="1:6" x14ac:dyDescent="0.2">
      <c r="A31" t="s">
        <v>47</v>
      </c>
      <c r="B31" s="11"/>
      <c r="C31" s="10" t="s">
        <v>12</v>
      </c>
      <c r="D31" s="10">
        <v>10</v>
      </c>
      <c r="E31" s="10">
        <v>62</v>
      </c>
      <c r="F31" s="14">
        <f>D31*E31</f>
        <v>620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9</v>
      </c>
      <c r="C34" s="12" t="s">
        <v>12</v>
      </c>
      <c r="D34" s="12">
        <f>SUM(D30:D33)</f>
        <v>41</v>
      </c>
      <c r="E34" s="12"/>
      <c r="F34" s="15">
        <f>SUM(F30:F33)</f>
        <v>2542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6" t="s">
        <v>9</v>
      </c>
      <c r="C38" s="4" t="s">
        <v>13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6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44</v>
      </c>
      <c r="B45" s="11"/>
      <c r="C45" s="10" t="s">
        <v>45</v>
      </c>
      <c r="D45" s="10">
        <v>9.25</v>
      </c>
      <c r="E45" s="10">
        <v>4</v>
      </c>
      <c r="F45" s="14">
        <f>D45*E45</f>
        <v>37</v>
      </c>
    </row>
    <row r="46" spans="1:6" x14ac:dyDescent="0.2">
      <c r="B46" s="36" t="s">
        <v>9</v>
      </c>
      <c r="C46" s="4" t="s">
        <v>20</v>
      </c>
      <c r="D46" s="4">
        <f>SUM(D44:D45)</f>
        <v>9.25</v>
      </c>
      <c r="E46" s="4"/>
      <c r="F46" s="16">
        <f>SUM(F44:F45)</f>
        <v>37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418.5</v>
      </c>
      <c r="E48" s="2"/>
      <c r="F48" s="16">
        <f>SUM(F10+F15+F21+F28+F34+F42+F38+F46)</f>
        <v>37205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56</v>
      </c>
      <c r="B3" s="93"/>
      <c r="C3" s="93"/>
      <c r="D3" s="93"/>
      <c r="E3" s="93"/>
      <c r="F3" s="93"/>
    </row>
    <row r="4" spans="1:6" x14ac:dyDescent="0.2">
      <c r="A4" s="38">
        <v>3</v>
      </c>
      <c r="B4" s="39"/>
      <c r="C4" s="39"/>
      <c r="D4" s="39"/>
      <c r="E4" s="39"/>
      <c r="F4" s="39"/>
    </row>
    <row r="5" spans="1:6" x14ac:dyDescent="0.2">
      <c r="A5" s="92" t="s">
        <v>0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14.5</v>
      </c>
      <c r="E12" s="10">
        <v>122</v>
      </c>
      <c r="F12" s="14">
        <f>D12*E12</f>
        <v>1769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15.5</v>
      </c>
      <c r="E15" s="12"/>
      <c r="F15" s="15">
        <f>SUM(F12:F14)</f>
        <v>1891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165.5</v>
      </c>
      <c r="E17" s="10">
        <v>95</v>
      </c>
      <c r="F17" s="14">
        <f>D17*E17</f>
        <v>15722.5</v>
      </c>
    </row>
    <row r="18" spans="1:6" x14ac:dyDescent="0.2">
      <c r="A18" t="s">
        <v>18</v>
      </c>
      <c r="B18" s="11"/>
      <c r="C18" s="10" t="s">
        <v>10</v>
      </c>
      <c r="D18" s="10">
        <v>56.75</v>
      </c>
      <c r="E18" s="10">
        <v>95</v>
      </c>
      <c r="F18" s="14">
        <f>D18*E18</f>
        <v>5391.25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222.25</v>
      </c>
      <c r="E21" s="12"/>
      <c r="F21" s="15">
        <f>SUM(F17:F20)</f>
        <v>21113.75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4</v>
      </c>
      <c r="E23" s="10">
        <v>86</v>
      </c>
      <c r="F23" s="14">
        <f t="shared" ref="F23:F28" si="0">D23*E23</f>
        <v>344</v>
      </c>
    </row>
    <row r="24" spans="1:6" x14ac:dyDescent="0.2">
      <c r="A24" t="s">
        <v>31</v>
      </c>
      <c r="B24" s="11"/>
      <c r="C24" s="10" t="s">
        <v>11</v>
      </c>
      <c r="D24" s="10">
        <v>41.5</v>
      </c>
      <c r="E24" s="10">
        <v>86</v>
      </c>
      <c r="F24" s="14">
        <f t="shared" si="0"/>
        <v>3569</v>
      </c>
    </row>
    <row r="25" spans="1:6" x14ac:dyDescent="0.2">
      <c r="A25" t="s">
        <v>35</v>
      </c>
      <c r="B25" s="11"/>
      <c r="C25" s="10" t="s">
        <v>11</v>
      </c>
      <c r="D25" s="10">
        <v>38.5</v>
      </c>
      <c r="E25" s="10">
        <v>86</v>
      </c>
      <c r="F25" s="14">
        <f t="shared" si="0"/>
        <v>3311</v>
      </c>
    </row>
    <row r="26" spans="1:6" x14ac:dyDescent="0.2">
      <c r="A26" t="s">
        <v>52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23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24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B29" s="20" t="s">
        <v>9</v>
      </c>
      <c r="C29" s="12" t="s">
        <v>11</v>
      </c>
      <c r="D29" s="12">
        <f>SUM(D23:D28)</f>
        <v>84</v>
      </c>
      <c r="E29" s="12"/>
      <c r="F29" s="15">
        <f>SUM(F23:F28)</f>
        <v>7224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36</v>
      </c>
      <c r="B31" s="11"/>
      <c r="C31" s="10" t="s">
        <v>12</v>
      </c>
      <c r="D31" s="10">
        <v>41</v>
      </c>
      <c r="E31" s="10">
        <v>62</v>
      </c>
      <c r="F31" s="14">
        <f>D31*E31</f>
        <v>2542</v>
      </c>
    </row>
    <row r="32" spans="1:6" x14ac:dyDescent="0.2">
      <c r="A32" t="s">
        <v>58</v>
      </c>
      <c r="B32" s="11"/>
      <c r="C32" s="10" t="s">
        <v>12</v>
      </c>
      <c r="D32" s="10">
        <v>77.75</v>
      </c>
      <c r="E32" s="10">
        <v>62</v>
      </c>
      <c r="F32" s="14">
        <f>D32*E32</f>
        <v>4820.5</v>
      </c>
    </row>
    <row r="33" spans="1:6" x14ac:dyDescent="0.2">
      <c r="A33" t="s">
        <v>47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37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50</v>
      </c>
      <c r="B35" s="11"/>
      <c r="C35" s="10" t="s">
        <v>12</v>
      </c>
      <c r="D35" s="10">
        <v>1.5</v>
      </c>
      <c r="E35" s="10">
        <v>62</v>
      </c>
      <c r="F35" s="14">
        <f>D35*E35</f>
        <v>93</v>
      </c>
    </row>
    <row r="36" spans="1:6" x14ac:dyDescent="0.2">
      <c r="B36" s="20" t="s">
        <v>9</v>
      </c>
      <c r="C36" s="12" t="s">
        <v>12</v>
      </c>
      <c r="D36" s="12">
        <f>SUM(D31:D35)</f>
        <v>120.75</v>
      </c>
      <c r="E36" s="12"/>
      <c r="F36" s="15">
        <f>SUM(F31:F35)</f>
        <v>7486.5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53</v>
      </c>
      <c r="B38" s="11"/>
      <c r="C38" s="10" t="s">
        <v>13</v>
      </c>
      <c r="D38" s="10">
        <v>5</v>
      </c>
      <c r="E38" s="10">
        <v>50</v>
      </c>
      <c r="F38" s="14">
        <f>D38*E38</f>
        <v>250</v>
      </c>
    </row>
    <row r="39" spans="1:6" x14ac:dyDescent="0.2">
      <c r="A39" t="s">
        <v>1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B40" s="38" t="s">
        <v>9</v>
      </c>
      <c r="C40" s="4" t="s">
        <v>13</v>
      </c>
      <c r="D40" s="4">
        <f>SUM(D38:D39)</f>
        <v>5</v>
      </c>
      <c r="E40" s="4"/>
      <c r="F40" s="16">
        <f>SUM(F38:F39)</f>
        <v>250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21</v>
      </c>
      <c r="B42" s="11"/>
      <c r="C42" s="10" t="s">
        <v>20</v>
      </c>
      <c r="D42" s="10">
        <v>0</v>
      </c>
      <c r="E42" s="10">
        <v>8</v>
      </c>
      <c r="F42" s="14">
        <f>D42*E42</f>
        <v>0</v>
      </c>
    </row>
    <row r="43" spans="1:6" x14ac:dyDescent="0.2">
      <c r="A43" t="s">
        <v>38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B44" s="38" t="s">
        <v>9</v>
      </c>
      <c r="C44" s="4" t="s">
        <v>20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54</v>
      </c>
      <c r="B46" s="11"/>
      <c r="C46" s="10" t="s">
        <v>43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44</v>
      </c>
      <c r="B47" s="11"/>
      <c r="C47" s="10" t="s">
        <v>45</v>
      </c>
      <c r="D47" s="10">
        <v>0</v>
      </c>
      <c r="E47" s="10">
        <v>4</v>
      </c>
      <c r="F47" s="14">
        <f>D47*E47</f>
        <v>0</v>
      </c>
    </row>
    <row r="48" spans="1:6" x14ac:dyDescent="0.2">
      <c r="B48" s="38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14</v>
      </c>
      <c r="C50" s="2"/>
      <c r="D50" s="4">
        <f>SUM(D10+D15+D21+D29+D36+D44+D40+D48)</f>
        <v>447.5</v>
      </c>
      <c r="E50" s="2"/>
      <c r="F50" s="16">
        <f>SUM(F10+F15+F21+F29+F36+F44+F40+F48)</f>
        <v>37965.25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59</v>
      </c>
      <c r="B3" s="93"/>
      <c r="C3" s="93"/>
      <c r="D3" s="93"/>
      <c r="E3" s="93"/>
      <c r="F3" s="93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92" t="s">
        <v>0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0.5</v>
      </c>
      <c r="E13" s="10">
        <v>122</v>
      </c>
      <c r="F13" s="14">
        <f>D13*E13</f>
        <v>61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57.5</v>
      </c>
      <c r="E15" s="10">
        <v>122</v>
      </c>
      <c r="F15" s="14">
        <f>D15*E15</f>
        <v>7015</v>
      </c>
    </row>
    <row r="16" spans="1:6" x14ac:dyDescent="0.2">
      <c r="B16" s="20" t="s">
        <v>9</v>
      </c>
      <c r="C16" s="12" t="s">
        <v>8</v>
      </c>
      <c r="D16" s="12">
        <f>SUM(D12:D15)</f>
        <v>83.25</v>
      </c>
      <c r="E16" s="12"/>
      <c r="F16" s="15">
        <f>SUM(F12:F15)</f>
        <v>10156.5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112</v>
      </c>
      <c r="E18" s="10">
        <v>95</v>
      </c>
      <c r="F18" s="14">
        <f>D18*E18</f>
        <v>10640</v>
      </c>
    </row>
    <row r="19" spans="1:6" x14ac:dyDescent="0.2">
      <c r="A19" t="s">
        <v>18</v>
      </c>
      <c r="B19" s="11"/>
      <c r="C19" s="10" t="s">
        <v>10</v>
      </c>
      <c r="D19" s="10">
        <v>37.5</v>
      </c>
      <c r="E19" s="10">
        <v>95</v>
      </c>
      <c r="F19" s="14">
        <f>D19*E19</f>
        <v>3562.5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149.5</v>
      </c>
      <c r="E22" s="12"/>
      <c r="F22" s="15">
        <f>SUM(F18:F21)</f>
        <v>14202.5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43.5</v>
      </c>
      <c r="E24" s="10">
        <v>86</v>
      </c>
      <c r="F24" s="14">
        <f t="shared" ref="F24:F29" si="0">D24*E24</f>
        <v>3741</v>
      </c>
    </row>
    <row r="25" spans="1:6" x14ac:dyDescent="0.2">
      <c r="A25" t="s">
        <v>31</v>
      </c>
      <c r="B25" s="11"/>
      <c r="C25" s="10" t="s">
        <v>11</v>
      </c>
      <c r="D25" s="10">
        <v>46.5</v>
      </c>
      <c r="E25" s="10">
        <v>86</v>
      </c>
      <c r="F25" s="14">
        <f t="shared" si="0"/>
        <v>3999</v>
      </c>
    </row>
    <row r="26" spans="1:6" x14ac:dyDescent="0.2">
      <c r="A26" t="s">
        <v>35</v>
      </c>
      <c r="B26" s="11"/>
      <c r="C26" s="10" t="s">
        <v>11</v>
      </c>
      <c r="D26" s="10">
        <v>44.5</v>
      </c>
      <c r="E26" s="10">
        <v>86</v>
      </c>
      <c r="F26" s="14">
        <f t="shared" si="0"/>
        <v>3827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2</v>
      </c>
      <c r="E29" s="10">
        <v>86</v>
      </c>
      <c r="F29" s="14">
        <f t="shared" si="0"/>
        <v>172</v>
      </c>
    </row>
    <row r="30" spans="1:6" x14ac:dyDescent="0.2">
      <c r="B30" s="20" t="s">
        <v>9</v>
      </c>
      <c r="C30" s="12" t="s">
        <v>11</v>
      </c>
      <c r="D30" s="12">
        <f>SUM(D24:D29)</f>
        <v>136.5</v>
      </c>
      <c r="E30" s="12"/>
      <c r="F30" s="15">
        <f>SUM(F24:F29)</f>
        <v>11739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40.5</v>
      </c>
      <c r="E32" s="10">
        <v>62</v>
      </c>
      <c r="F32" s="14">
        <f>D32*E32</f>
        <v>2511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7.75</v>
      </c>
      <c r="E34" s="10">
        <v>62</v>
      </c>
      <c r="F34" s="14">
        <f>D34*E34</f>
        <v>480.5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48.25</v>
      </c>
      <c r="E37" s="12"/>
      <c r="F37" s="15">
        <f>SUM(F32:F36)</f>
        <v>2991.5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3</v>
      </c>
      <c r="E39" s="10">
        <v>50</v>
      </c>
      <c r="F39" s="14">
        <f>D39*E39</f>
        <v>150</v>
      </c>
    </row>
    <row r="40" spans="1:6" x14ac:dyDescent="0.2">
      <c r="A40" t="s">
        <v>61</v>
      </c>
      <c r="B40" s="11"/>
      <c r="C40" s="10" t="s">
        <v>13</v>
      </c>
      <c r="D40" s="10">
        <v>4</v>
      </c>
      <c r="E40" s="10">
        <v>50</v>
      </c>
      <c r="F40" s="14">
        <f>D40*E40</f>
        <v>200</v>
      </c>
    </row>
    <row r="41" spans="1:6" x14ac:dyDescent="0.2">
      <c r="B41" s="40" t="s">
        <v>9</v>
      </c>
      <c r="C41" s="4" t="s">
        <v>13</v>
      </c>
      <c r="D41" s="4">
        <f>SUM(D39:D40)</f>
        <v>7</v>
      </c>
      <c r="E41" s="4"/>
      <c r="F41" s="16">
        <f>SUM(F39:F40)</f>
        <v>350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</v>
      </c>
      <c r="E48" s="10">
        <v>4</v>
      </c>
      <c r="F48" s="14">
        <f>D48*E48</f>
        <v>16</v>
      </c>
    </row>
    <row r="49" spans="1:6" x14ac:dyDescent="0.2">
      <c r="B49" s="40" t="s">
        <v>9</v>
      </c>
      <c r="C49" s="4" t="s">
        <v>20</v>
      </c>
      <c r="D49" s="4">
        <f>SUM(D47:D48)</f>
        <v>4</v>
      </c>
      <c r="E49" s="4"/>
      <c r="F49" s="16">
        <f>SUM(F47:F48)</f>
        <v>16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428.5</v>
      </c>
      <c r="E51" s="2"/>
      <c r="F51" s="16">
        <f>SUM(F10+F16+F22+F30+F37+F45+F41+F49)</f>
        <v>39455.5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62</v>
      </c>
      <c r="B3" s="93"/>
      <c r="C3" s="93"/>
      <c r="D3" s="93"/>
      <c r="E3" s="93"/>
      <c r="F3" s="93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92" t="s">
        <v>0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21.5</v>
      </c>
      <c r="E12" s="10">
        <v>122</v>
      </c>
      <c r="F12" s="14">
        <f>D12*E12</f>
        <v>2623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11</v>
      </c>
      <c r="E15" s="10">
        <v>122</v>
      </c>
      <c r="F15" s="14">
        <f>D15*E15</f>
        <v>1342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94</v>
      </c>
      <c r="E18" s="10">
        <v>95</v>
      </c>
      <c r="F18" s="14">
        <f>D18*E18</f>
        <v>8930</v>
      </c>
    </row>
    <row r="19" spans="1:6" x14ac:dyDescent="0.2">
      <c r="A19" t="s">
        <v>18</v>
      </c>
      <c r="B19" s="11"/>
      <c r="C19" s="10" t="s">
        <v>10</v>
      </c>
      <c r="D19" s="10">
        <v>42</v>
      </c>
      <c r="E19" s="10">
        <v>95</v>
      </c>
      <c r="F19" s="14">
        <f>D19*E19</f>
        <v>3990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136</v>
      </c>
      <c r="E22" s="12"/>
      <c r="F22" s="15">
        <f>SUM(F18:F21)</f>
        <v>12920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27</v>
      </c>
      <c r="E24" s="10">
        <v>86</v>
      </c>
      <c r="F24" s="14">
        <f t="shared" ref="F24:F29" si="0">D24*E24</f>
        <v>2322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9.5</v>
      </c>
      <c r="E26" s="10">
        <v>86</v>
      </c>
      <c r="F26" s="14">
        <f t="shared" si="0"/>
        <v>817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77</v>
      </c>
      <c r="E30" s="12"/>
      <c r="F30" s="15">
        <f>SUM(F24:F29)</f>
        <v>6622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32</v>
      </c>
      <c r="E32" s="10">
        <v>62</v>
      </c>
      <c r="F32" s="14">
        <f>D32*E32</f>
        <v>1984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0.25</v>
      </c>
      <c r="E35" s="10">
        <v>62</v>
      </c>
      <c r="F35" s="14">
        <f>D35*E35</f>
        <v>15.5</v>
      </c>
    </row>
    <row r="36" spans="1:6" x14ac:dyDescent="0.2">
      <c r="A36" t="s">
        <v>50</v>
      </c>
      <c r="B36" s="11"/>
      <c r="C36" s="10" t="s">
        <v>12</v>
      </c>
      <c r="D36" s="10">
        <v>35.75</v>
      </c>
      <c r="E36" s="10">
        <v>62</v>
      </c>
      <c r="F36" s="14">
        <f>D36*E36</f>
        <v>2216.5</v>
      </c>
    </row>
    <row r="37" spans="1:6" x14ac:dyDescent="0.2">
      <c r="B37" s="20" t="s">
        <v>9</v>
      </c>
      <c r="C37" s="12" t="s">
        <v>12</v>
      </c>
      <c r="D37" s="12">
        <f>SUM(D32:D36)</f>
        <v>68</v>
      </c>
      <c r="E37" s="12"/>
      <c r="F37" s="15">
        <f>SUM(F32:F36)</f>
        <v>4216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12.5</v>
      </c>
      <c r="E40" s="10">
        <v>50</v>
      </c>
      <c r="F40" s="14">
        <f>D40*E40</f>
        <v>625</v>
      </c>
    </row>
    <row r="41" spans="1:6" x14ac:dyDescent="0.2">
      <c r="B41" s="42" t="s">
        <v>9</v>
      </c>
      <c r="C41" s="4" t="s">
        <v>13</v>
      </c>
      <c r="D41" s="4">
        <f>SUM(D39:D40)</f>
        <v>12.5</v>
      </c>
      <c r="E41" s="4"/>
      <c r="F41" s="16">
        <f>SUM(F39:F40)</f>
        <v>625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6</v>
      </c>
      <c r="E48" s="10">
        <v>4</v>
      </c>
      <c r="F48" s="14">
        <f>D48*E48</f>
        <v>24</v>
      </c>
    </row>
    <row r="49" spans="1:6" x14ac:dyDescent="0.2">
      <c r="B49" s="42" t="s">
        <v>9</v>
      </c>
      <c r="C49" s="4" t="s">
        <v>20</v>
      </c>
      <c r="D49" s="4">
        <f>SUM(D47:D48)</f>
        <v>6</v>
      </c>
      <c r="E49" s="4"/>
      <c r="F49" s="16">
        <f>SUM(F47:F48)</f>
        <v>24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332</v>
      </c>
      <c r="E51" s="2"/>
      <c r="F51" s="16">
        <f>SUM(F10+F16+F22+F30+F37+F45+F41+F49)</f>
        <v>28372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63</v>
      </c>
      <c r="B3" s="93"/>
      <c r="C3" s="93"/>
      <c r="D3" s="93"/>
      <c r="E3" s="93"/>
      <c r="F3" s="93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92" t="s">
        <v>0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46.5</v>
      </c>
      <c r="E12" s="10">
        <v>122</v>
      </c>
      <c r="F12" s="14">
        <f>D12*E12</f>
        <v>5673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9</v>
      </c>
      <c r="C16" s="12" t="s">
        <v>8</v>
      </c>
      <c r="D16" s="12">
        <f>SUM(D12:D15)</f>
        <v>84.5</v>
      </c>
      <c r="E16" s="12"/>
      <c r="F16" s="15">
        <f>SUM(F12:F15)</f>
        <v>10309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153.5</v>
      </c>
      <c r="E18" s="10">
        <v>95</v>
      </c>
      <c r="F18" s="14">
        <f>D18*E18</f>
        <v>14582.5</v>
      </c>
    </row>
    <row r="19" spans="1:6" x14ac:dyDescent="0.2">
      <c r="A19" t="s">
        <v>18</v>
      </c>
      <c r="B19" s="11"/>
      <c r="C19" s="10" t="s">
        <v>10</v>
      </c>
      <c r="D19" s="10">
        <v>49</v>
      </c>
      <c r="E19" s="10">
        <v>95</v>
      </c>
      <c r="F19" s="14">
        <f>D19*E19</f>
        <v>4655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202.5</v>
      </c>
      <c r="E22" s="12"/>
      <c r="F22" s="15">
        <f>SUM(F18:F21)</f>
        <v>19237.5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54.5</v>
      </c>
      <c r="E24" s="10">
        <v>86</v>
      </c>
      <c r="F24" s="14">
        <f t="shared" ref="F24:F29" si="0">D24*E24</f>
        <v>4687</v>
      </c>
    </row>
    <row r="25" spans="1:6" x14ac:dyDescent="0.2">
      <c r="A25" t="s">
        <v>31</v>
      </c>
      <c r="B25" s="11"/>
      <c r="C25" s="10" t="s">
        <v>11</v>
      </c>
      <c r="D25" s="10">
        <v>15</v>
      </c>
      <c r="E25" s="10">
        <v>86</v>
      </c>
      <c r="F25" s="14">
        <f t="shared" si="0"/>
        <v>1290</v>
      </c>
    </row>
    <row r="26" spans="1:6" x14ac:dyDescent="0.2">
      <c r="A26" t="s">
        <v>35</v>
      </c>
      <c r="B26" s="11"/>
      <c r="C26" s="10" t="s">
        <v>11</v>
      </c>
      <c r="D26" s="10">
        <v>18</v>
      </c>
      <c r="E26" s="10">
        <v>86</v>
      </c>
      <c r="F26" s="14">
        <f t="shared" si="0"/>
        <v>1548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1.75</v>
      </c>
      <c r="E29" s="10">
        <v>86</v>
      </c>
      <c r="F29" s="14">
        <f t="shared" si="0"/>
        <v>150.5</v>
      </c>
    </row>
    <row r="30" spans="1:6" x14ac:dyDescent="0.2">
      <c r="B30" s="20" t="s">
        <v>9</v>
      </c>
      <c r="C30" s="12" t="s">
        <v>11</v>
      </c>
      <c r="D30" s="12">
        <f>SUM(D24:D29)</f>
        <v>89.25</v>
      </c>
      <c r="E30" s="12"/>
      <c r="F30" s="15">
        <f>SUM(F24:F29)</f>
        <v>7675.5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9.5</v>
      </c>
      <c r="E32" s="10">
        <v>62</v>
      </c>
      <c r="F32" s="14">
        <f>D32*E32</f>
        <v>589</v>
      </c>
    </row>
    <row r="33" spans="1:6" x14ac:dyDescent="0.2">
      <c r="A33" t="s">
        <v>58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47</v>
      </c>
      <c r="B34" s="11"/>
      <c r="C34" s="10" t="s">
        <v>12</v>
      </c>
      <c r="D34" s="10">
        <v>7.5</v>
      </c>
      <c r="E34" s="10">
        <v>62</v>
      </c>
      <c r="F34" s="14">
        <f>D34*E34</f>
        <v>465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23</v>
      </c>
      <c r="E36" s="10">
        <v>62</v>
      </c>
      <c r="F36" s="14">
        <f>D36*E36</f>
        <v>1426</v>
      </c>
    </row>
    <row r="37" spans="1:6" x14ac:dyDescent="0.2">
      <c r="B37" s="20" t="s">
        <v>9</v>
      </c>
      <c r="C37" s="12" t="s">
        <v>12</v>
      </c>
      <c r="D37" s="12">
        <f>SUM(D32:D36)</f>
        <v>48.5</v>
      </c>
      <c r="E37" s="12"/>
      <c r="F37" s="15">
        <f>SUM(F32:F36)</f>
        <v>3007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40.5</v>
      </c>
      <c r="E48" s="10">
        <v>4</v>
      </c>
      <c r="F48" s="14">
        <f>D48*E48</f>
        <v>162</v>
      </c>
    </row>
    <row r="49" spans="1:6" x14ac:dyDescent="0.2">
      <c r="B49" s="44" t="s">
        <v>9</v>
      </c>
      <c r="C49" s="4" t="s">
        <v>20</v>
      </c>
      <c r="D49" s="4">
        <f>SUM(D47:D48)</f>
        <v>40.5</v>
      </c>
      <c r="E49" s="4"/>
      <c r="F49" s="16">
        <f>SUM(F47:F48)</f>
        <v>162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465.25</v>
      </c>
      <c r="E51" s="2"/>
      <c r="F51" s="16">
        <f>SUM(F10+F16+F22+F30+F37+F45+F41+F49)</f>
        <v>40391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64</v>
      </c>
      <c r="B3" s="93"/>
      <c r="C3" s="93"/>
      <c r="D3" s="93"/>
      <c r="E3" s="93"/>
      <c r="F3" s="93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92" t="s">
        <v>0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40.5</v>
      </c>
      <c r="E30" s="12"/>
      <c r="F30" s="15">
        <f>SUM(F24:F29)</f>
        <v>3483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43.25</v>
      </c>
      <c r="E51" s="2"/>
      <c r="F51" s="16">
        <f>SUM(F10+F16+F22+F30+F37+F45+F41+F49)</f>
        <v>3744.25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15</v>
      </c>
      <c r="B3" s="93"/>
      <c r="C3" s="93"/>
      <c r="D3" s="93"/>
      <c r="E3" s="93"/>
      <c r="F3" s="93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92" t="s">
        <v>0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8.25</v>
      </c>
      <c r="E8" s="5">
        <v>145</v>
      </c>
      <c r="F8" s="13">
        <f>D8*E8</f>
        <v>1196.25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8.25</v>
      </c>
      <c r="E10" s="12"/>
      <c r="F10" s="15">
        <f>SUM(F8:F9)</f>
        <v>1196.25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8.25</v>
      </c>
      <c r="E13" s="10">
        <v>122</v>
      </c>
      <c r="F13" s="14">
        <f>D13*E13</f>
        <v>1006.5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8.25</v>
      </c>
      <c r="E15" s="12"/>
      <c r="F15" s="15">
        <f>SUM(F12:F14)</f>
        <v>1006.5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4</v>
      </c>
      <c r="E17" s="10">
        <v>95</v>
      </c>
      <c r="F17" s="14">
        <f>D17*E17</f>
        <v>380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4</v>
      </c>
      <c r="E19" s="12"/>
      <c r="F19" s="15">
        <f>SUM(F17:F18)</f>
        <v>380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2.5</v>
      </c>
      <c r="E22" s="10">
        <v>86</v>
      </c>
      <c r="F22" s="14">
        <f>D22*E22</f>
        <v>215</v>
      </c>
    </row>
    <row r="23" spans="1:6" x14ac:dyDescent="0.2">
      <c r="B23" s="20" t="s">
        <v>9</v>
      </c>
      <c r="C23" s="12" t="s">
        <v>11</v>
      </c>
      <c r="D23" s="12">
        <f>SUM(D21:D22)</f>
        <v>2.5</v>
      </c>
      <c r="E23" s="12"/>
      <c r="F23" s="15">
        <f>SUM(F21:F22)</f>
        <v>215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23</v>
      </c>
      <c r="E37" s="2"/>
      <c r="F37" s="16">
        <f>SUM(F10+F15+F19+F23+F27+F35+F31)</f>
        <v>2797.75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64</v>
      </c>
      <c r="B3" s="93"/>
      <c r="C3" s="93"/>
      <c r="D3" s="93"/>
      <c r="E3" s="93"/>
      <c r="F3" s="93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92" t="s">
        <v>65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1.25</v>
      </c>
      <c r="E16" s="12"/>
      <c r="F16" s="15">
        <f>SUM(F12:F15)</f>
        <v>152.5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1</v>
      </c>
      <c r="E25" s="10">
        <v>86</v>
      </c>
      <c r="F25" s="14">
        <f t="shared" si="0"/>
        <v>86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</v>
      </c>
      <c r="E30" s="12"/>
      <c r="F30" s="15">
        <f>SUM(F24:F29)</f>
        <v>86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46.75</v>
      </c>
      <c r="E37" s="12"/>
      <c r="F37" s="15">
        <f>SUM(F32:F36)</f>
        <v>2898.5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51</v>
      </c>
      <c r="E51" s="2"/>
      <c r="F51" s="16">
        <f>SUM(F10+F16+F22+F30+F37+F45+F41+F49)</f>
        <v>3327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64</v>
      </c>
      <c r="B3" s="93"/>
      <c r="C3" s="93"/>
      <c r="D3" s="93"/>
      <c r="E3" s="93"/>
      <c r="F3" s="93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92" t="s">
        <v>68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34.5</v>
      </c>
      <c r="E12" s="10">
        <v>122</v>
      </c>
      <c r="F12" s="14">
        <f>D12*E12</f>
        <v>4209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48</v>
      </c>
      <c r="E15" s="10">
        <v>122</v>
      </c>
      <c r="F15" s="14">
        <f>D15*E15</f>
        <v>5856</v>
      </c>
    </row>
    <row r="16" spans="1:6" x14ac:dyDescent="0.2">
      <c r="B16" s="20" t="s">
        <v>9</v>
      </c>
      <c r="C16" s="12" t="s">
        <v>8</v>
      </c>
      <c r="D16" s="12">
        <f>SUM(D12:D15)</f>
        <v>82.5</v>
      </c>
      <c r="E16" s="12"/>
      <c r="F16" s="15">
        <f>SUM(F12:F15)</f>
        <v>10065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169.5</v>
      </c>
      <c r="E18" s="10">
        <v>95</v>
      </c>
      <c r="F18" s="14">
        <f>D18*E18</f>
        <v>16102.5</v>
      </c>
    </row>
    <row r="19" spans="1:6" x14ac:dyDescent="0.2">
      <c r="A19" t="s">
        <v>18</v>
      </c>
      <c r="B19" s="11"/>
      <c r="C19" s="10" t="s">
        <v>10</v>
      </c>
      <c r="D19" s="10">
        <v>39.25</v>
      </c>
      <c r="E19" s="10">
        <v>95</v>
      </c>
      <c r="F19" s="14">
        <f>D19*E19</f>
        <v>3728.75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208.75</v>
      </c>
      <c r="E22" s="12"/>
      <c r="F22" s="15">
        <f>SUM(F18:F21)</f>
        <v>19831.25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1</v>
      </c>
      <c r="E24" s="10">
        <v>86</v>
      </c>
      <c r="F24" s="14">
        <f t="shared" ref="F24:F30" si="0">D24*E24</f>
        <v>86</v>
      </c>
    </row>
    <row r="25" spans="1:6" x14ac:dyDescent="0.2">
      <c r="A25" t="s">
        <v>31</v>
      </c>
      <c r="B25" s="11"/>
      <c r="C25" s="10" t="s">
        <v>11</v>
      </c>
      <c r="D25" s="10">
        <v>50.5</v>
      </c>
      <c r="E25" s="10">
        <v>86</v>
      </c>
      <c r="F25" s="14">
        <f t="shared" si="0"/>
        <v>4343</v>
      </c>
    </row>
    <row r="26" spans="1:6" x14ac:dyDescent="0.2">
      <c r="A26" t="s">
        <v>67</v>
      </c>
      <c r="B26" s="11"/>
      <c r="C26" s="10" t="s">
        <v>11</v>
      </c>
      <c r="D26" s="10">
        <v>103.5</v>
      </c>
      <c r="E26" s="10">
        <v>86</v>
      </c>
      <c r="F26" s="14">
        <f t="shared" ref="F26" si="1">D26*E26</f>
        <v>8901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180.75</v>
      </c>
      <c r="E31" s="12"/>
      <c r="F31" s="15">
        <f>SUM(F24:F30)</f>
        <v>15544.5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20</v>
      </c>
      <c r="E33" s="10">
        <v>62</v>
      </c>
      <c r="F33" s="14">
        <f>D33*E33</f>
        <v>1240</v>
      </c>
    </row>
    <row r="34" spans="1:6" x14ac:dyDescent="0.2">
      <c r="A34" t="s">
        <v>58</v>
      </c>
      <c r="B34" s="11"/>
      <c r="C34" s="10" t="s">
        <v>12</v>
      </c>
      <c r="D34" s="10">
        <v>35.75</v>
      </c>
      <c r="E34" s="10">
        <v>62</v>
      </c>
      <c r="F34" s="14">
        <f>D34*E34</f>
        <v>2216.5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55.75</v>
      </c>
      <c r="E38" s="12"/>
      <c r="F38" s="15">
        <f>SUM(F33:F37)</f>
        <v>3456.5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6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6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10.5</v>
      </c>
      <c r="E49" s="10">
        <v>6</v>
      </c>
      <c r="F49" s="14">
        <f>D49*E49</f>
        <v>63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6" t="s">
        <v>9</v>
      </c>
      <c r="C51" s="4" t="s">
        <v>20</v>
      </c>
      <c r="D51" s="4">
        <f>SUM(D48:D50)</f>
        <v>10.5</v>
      </c>
      <c r="E51" s="4"/>
      <c r="F51" s="16">
        <f>SUM(F48:F50)</f>
        <v>63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538.25</v>
      </c>
      <c r="E53" s="2"/>
      <c r="F53" s="16">
        <f>SUM(F10+F16+F22+F31+F38+F46+F42+F51)</f>
        <v>48960.25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69</v>
      </c>
      <c r="B3" s="93"/>
      <c r="C3" s="93"/>
      <c r="D3" s="93"/>
      <c r="E3" s="93"/>
      <c r="F3" s="93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92" t="s">
        <v>0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</v>
      </c>
      <c r="E16" s="12"/>
      <c r="F16" s="15">
        <f>SUM(F12:F15)</f>
        <v>366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3.5</v>
      </c>
      <c r="E22" s="12"/>
      <c r="F22" s="15">
        <f>SUM(F18:F21)</f>
        <v>332.5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57</v>
      </c>
      <c r="E25" s="10">
        <v>86</v>
      </c>
      <c r="F25" s="14">
        <f t="shared" si="0"/>
        <v>4902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57</v>
      </c>
      <c r="E30" s="12"/>
      <c r="F30" s="15">
        <f>SUM(F24:F29)</f>
        <v>4902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14</v>
      </c>
      <c r="E34" s="10">
        <v>62</v>
      </c>
      <c r="F34" s="14">
        <f>D34*E34</f>
        <v>868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14</v>
      </c>
      <c r="E37" s="12"/>
      <c r="F37" s="15">
        <f>SUM(F32:F36)</f>
        <v>868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77.5</v>
      </c>
      <c r="E51" s="2"/>
      <c r="F51" s="16">
        <f>SUM(F10+F16+F22+F30+F37+F45+F41+F49)</f>
        <v>6468.5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J21" sqref="J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69</v>
      </c>
      <c r="B3" s="93"/>
      <c r="C3" s="93"/>
      <c r="D3" s="93"/>
      <c r="E3" s="93"/>
      <c r="F3" s="93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92" t="s">
        <v>65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32.75</v>
      </c>
      <c r="E12" s="10">
        <v>122</v>
      </c>
      <c r="F12" s="14">
        <f>D12*E12</f>
        <v>3995.5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32.75</v>
      </c>
      <c r="E16" s="12"/>
      <c r="F16" s="15">
        <f>SUM(F12:F15)</f>
        <v>3995.5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5.25</v>
      </c>
      <c r="E22" s="12"/>
      <c r="F22" s="15">
        <f>SUM(F18:F21)</f>
        <v>498.75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178.25</v>
      </c>
      <c r="E28" s="10">
        <v>86</v>
      </c>
      <c r="F28" s="14">
        <f t="shared" si="0"/>
        <v>15329.5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178.25</v>
      </c>
      <c r="E30" s="12"/>
      <c r="F30" s="15">
        <f>SUM(F24:F29)</f>
        <v>15329.5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6</v>
      </c>
      <c r="E33" s="10">
        <v>62</v>
      </c>
      <c r="F33" s="14">
        <f>D33*E33</f>
        <v>372</v>
      </c>
    </row>
    <row r="34" spans="1:6" x14ac:dyDescent="0.2">
      <c r="A34" t="s">
        <v>47</v>
      </c>
      <c r="B34" s="11"/>
      <c r="C34" s="10" t="s">
        <v>12</v>
      </c>
      <c r="D34" s="10">
        <v>54.75</v>
      </c>
      <c r="E34" s="10">
        <v>62</v>
      </c>
      <c r="F34" s="14">
        <f>D34*E34</f>
        <v>3394.5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60.75</v>
      </c>
      <c r="E37" s="12"/>
      <c r="F37" s="15">
        <f>SUM(F32:F36)</f>
        <v>3766.5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277</v>
      </c>
      <c r="E51" s="2"/>
      <c r="F51" s="16">
        <f>SUM(F10+F16+F22+F30+F37+F45+F41+F49)</f>
        <v>23590.25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3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69</v>
      </c>
      <c r="B3" s="93"/>
      <c r="C3" s="93"/>
      <c r="D3" s="93"/>
      <c r="E3" s="93"/>
      <c r="F3" s="93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92" t="s">
        <v>68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19.25</v>
      </c>
      <c r="E12" s="10">
        <v>122</v>
      </c>
      <c r="F12" s="14">
        <f>D12*E12</f>
        <v>2348.5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20" t="s">
        <v>9</v>
      </c>
      <c r="C16" s="12" t="s">
        <v>8</v>
      </c>
      <c r="D16" s="12">
        <f>SUM(D12:D15)</f>
        <v>57.75</v>
      </c>
      <c r="E16" s="12"/>
      <c r="F16" s="15">
        <f>SUM(F12:F15)</f>
        <v>7045.5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149</v>
      </c>
      <c r="E18" s="10">
        <v>95</v>
      </c>
      <c r="F18" s="14">
        <f>D18*E18</f>
        <v>14155</v>
      </c>
    </row>
    <row r="19" spans="1:6" x14ac:dyDescent="0.2">
      <c r="A19" t="s">
        <v>18</v>
      </c>
      <c r="B19" s="11"/>
      <c r="C19" s="10" t="s">
        <v>10</v>
      </c>
      <c r="D19" s="10">
        <v>54.25</v>
      </c>
      <c r="E19" s="10">
        <v>95</v>
      </c>
      <c r="F19" s="14">
        <f>D19*E19</f>
        <v>5153.75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7.5</v>
      </c>
      <c r="E21" s="10">
        <v>95</v>
      </c>
      <c r="F21" s="14">
        <f>D21*E21</f>
        <v>712.5</v>
      </c>
    </row>
    <row r="22" spans="1:6" x14ac:dyDescent="0.2">
      <c r="B22" s="20" t="s">
        <v>9</v>
      </c>
      <c r="C22" s="12" t="s">
        <v>10</v>
      </c>
      <c r="D22" s="12">
        <f>SUM(D18:D21)</f>
        <v>210.75</v>
      </c>
      <c r="E22" s="12"/>
      <c r="F22" s="15">
        <f>SUM(F18:F21)</f>
        <v>20021.25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44.5</v>
      </c>
      <c r="E25" s="10">
        <v>86</v>
      </c>
      <c r="F25" s="14">
        <f t="shared" si="0"/>
        <v>3827</v>
      </c>
    </row>
    <row r="26" spans="1:6" x14ac:dyDescent="0.2">
      <c r="A26" t="s">
        <v>67</v>
      </c>
      <c r="B26" s="11"/>
      <c r="C26" s="10" t="s">
        <v>11</v>
      </c>
      <c r="D26" s="10">
        <v>99.5</v>
      </c>
      <c r="E26" s="10">
        <v>86</v>
      </c>
      <c r="F26" s="14">
        <f t="shared" si="0"/>
        <v>8557</v>
      </c>
    </row>
    <row r="27" spans="1:6" x14ac:dyDescent="0.2">
      <c r="A27" t="s">
        <v>35</v>
      </c>
      <c r="B27" s="11"/>
      <c r="C27" s="10" t="s">
        <v>11</v>
      </c>
      <c r="D27" s="10">
        <v>15.25</v>
      </c>
      <c r="E27" s="10">
        <v>86</v>
      </c>
      <c r="F27" s="14">
        <f t="shared" si="0"/>
        <v>1311.5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159.25</v>
      </c>
      <c r="E31" s="12"/>
      <c r="F31" s="15">
        <f>SUM(F24:F30)</f>
        <v>13695.5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58</v>
      </c>
      <c r="B34" s="11"/>
      <c r="C34" s="10" t="s">
        <v>12</v>
      </c>
      <c r="D34" s="10">
        <v>17.25</v>
      </c>
      <c r="E34" s="10">
        <v>62</v>
      </c>
      <c r="F34" s="14">
        <f>D34*E34</f>
        <v>1069.5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25.75</v>
      </c>
      <c r="E38" s="12"/>
      <c r="F38" s="15">
        <f>SUM(F33:F37)</f>
        <v>1596.5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8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8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16.75</v>
      </c>
      <c r="E49" s="10">
        <v>6</v>
      </c>
      <c r="F49" s="14">
        <f>D49*E49</f>
        <v>100.5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8" t="s">
        <v>9</v>
      </c>
      <c r="C51" s="4" t="s">
        <v>20</v>
      </c>
      <c r="D51" s="4">
        <f>SUM(D48:D50)</f>
        <v>16.75</v>
      </c>
      <c r="E51" s="4"/>
      <c r="F51" s="16">
        <f>SUM(F48:F50)</f>
        <v>100.5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470.25</v>
      </c>
      <c r="E53" s="2"/>
      <c r="F53" s="16">
        <f>SUM(F10+F16+F22+F31+F38+F46+F42+F51)</f>
        <v>42459.25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8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71</v>
      </c>
      <c r="B3" s="93"/>
      <c r="C3" s="93"/>
      <c r="D3" s="93"/>
      <c r="E3" s="93"/>
      <c r="F3" s="93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92" t="s">
        <v>0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</v>
      </c>
      <c r="E25" s="10">
        <v>86</v>
      </c>
      <c r="F25" s="14">
        <f t="shared" si="0"/>
        <v>774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9</v>
      </c>
      <c r="E30" s="12"/>
      <c r="F30" s="15">
        <f>SUM(F24:F29)</f>
        <v>774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9</v>
      </c>
      <c r="E51" s="2"/>
      <c r="F51" s="16">
        <f>SUM(F10+F16+F22+F30+F37+F45+F41+F49)</f>
        <v>774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7" workbookViewId="0">
      <selection activeCell="A29" sqref="A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71</v>
      </c>
      <c r="B3" s="93"/>
      <c r="C3" s="93"/>
      <c r="D3" s="93"/>
      <c r="E3" s="93"/>
      <c r="F3" s="93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92" t="s">
        <v>68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12</v>
      </c>
      <c r="E15" s="10">
        <v>122</v>
      </c>
      <c r="F15" s="14">
        <f>D15*E15</f>
        <v>1464</v>
      </c>
    </row>
    <row r="16" spans="1:6" x14ac:dyDescent="0.2">
      <c r="B16" s="20" t="s">
        <v>9</v>
      </c>
      <c r="C16" s="12" t="s">
        <v>8</v>
      </c>
      <c r="D16" s="12">
        <f>SUM(D12:D15)</f>
        <v>37.25</v>
      </c>
      <c r="E16" s="12"/>
      <c r="F16" s="15">
        <f>SUM(F12:F15)</f>
        <v>4544.5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147.25</v>
      </c>
      <c r="E18" s="10">
        <v>95</v>
      </c>
      <c r="F18" s="14">
        <f>D18*E18</f>
        <v>13988.75</v>
      </c>
    </row>
    <row r="19" spans="1:6" x14ac:dyDescent="0.2">
      <c r="A19" t="s">
        <v>18</v>
      </c>
      <c r="B19" s="11"/>
      <c r="C19" s="10" t="s">
        <v>10</v>
      </c>
      <c r="D19" s="10">
        <v>53</v>
      </c>
      <c r="E19" s="10">
        <v>95</v>
      </c>
      <c r="F19" s="14">
        <f>D19*E19</f>
        <v>5035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15</v>
      </c>
      <c r="E21" s="10">
        <v>95</v>
      </c>
      <c r="F21" s="14">
        <f>D21*E21</f>
        <v>1425</v>
      </c>
    </row>
    <row r="22" spans="1:6" x14ac:dyDescent="0.2">
      <c r="B22" s="20" t="s">
        <v>9</v>
      </c>
      <c r="C22" s="12" t="s">
        <v>10</v>
      </c>
      <c r="D22" s="12">
        <f>SUM(D18:D21)</f>
        <v>215.25</v>
      </c>
      <c r="E22" s="12"/>
      <c r="F22" s="15">
        <f>SUM(F18:F21)</f>
        <v>20448.75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94.5</v>
      </c>
      <c r="E25" s="10">
        <v>86</v>
      </c>
      <c r="F25" s="14">
        <f t="shared" si="0"/>
        <v>8127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38.5</v>
      </c>
      <c r="E27" s="10">
        <v>86</v>
      </c>
      <c r="F27" s="14">
        <f t="shared" si="0"/>
        <v>3311</v>
      </c>
    </row>
    <row r="28" spans="1:6" x14ac:dyDescent="0.2">
      <c r="A28" t="s">
        <v>72</v>
      </c>
      <c r="B28" s="11"/>
      <c r="C28" s="10" t="s">
        <v>11</v>
      </c>
      <c r="D28" s="10">
        <v>92.75</v>
      </c>
      <c r="E28" s="10">
        <v>86</v>
      </c>
      <c r="F28" s="14">
        <f t="shared" ref="F28" si="1">D28*E28</f>
        <v>7976.5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232.75</v>
      </c>
      <c r="E32" s="12"/>
      <c r="F32" s="15">
        <f>SUM(F24:F31)</f>
        <v>20016.5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9</v>
      </c>
      <c r="E34" s="10">
        <v>62</v>
      </c>
      <c r="F34" s="14">
        <f>D34*E34</f>
        <v>558</v>
      </c>
    </row>
    <row r="35" spans="1:6" x14ac:dyDescent="0.2">
      <c r="A35" t="s">
        <v>58</v>
      </c>
      <c r="B35" s="11"/>
      <c r="C35" s="10" t="s">
        <v>12</v>
      </c>
      <c r="D35" s="10">
        <v>58.75</v>
      </c>
      <c r="E35" s="10">
        <v>62</v>
      </c>
      <c r="F35" s="14">
        <f>D35*E35</f>
        <v>3642.5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67.75</v>
      </c>
      <c r="E39" s="12"/>
      <c r="F39" s="15">
        <f>SUM(F34:F38)</f>
        <v>4200.5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66</v>
      </c>
      <c r="B50" s="11"/>
      <c r="C50" s="10" t="s">
        <v>43</v>
      </c>
      <c r="D50" s="10">
        <v>47.5</v>
      </c>
      <c r="E50" s="10">
        <v>6</v>
      </c>
      <c r="F50" s="14">
        <f>D50*E50</f>
        <v>285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0" t="s">
        <v>9</v>
      </c>
      <c r="C52" s="4" t="s">
        <v>20</v>
      </c>
      <c r="D52" s="4">
        <f>SUM(D49:D51)</f>
        <v>47.5</v>
      </c>
      <c r="E52" s="4"/>
      <c r="F52" s="16">
        <f>SUM(F49:F51)</f>
        <v>285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600.5</v>
      </c>
      <c r="E54" s="2"/>
      <c r="F54" s="16">
        <f>SUM(F10+F16+F22+F32+F39+F47+F43+F52)</f>
        <v>49495.25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71</v>
      </c>
      <c r="B3" s="93"/>
      <c r="C3" s="93"/>
      <c r="D3" s="93"/>
      <c r="E3" s="93"/>
      <c r="F3" s="93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92" t="s">
        <v>65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15</v>
      </c>
      <c r="E16" s="12"/>
      <c r="F16" s="15">
        <f>SUM(F12:F15)</f>
        <v>1830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7.25</v>
      </c>
      <c r="E19" s="10">
        <v>95</v>
      </c>
      <c r="F19" s="14">
        <f>D19*E19</f>
        <v>688.75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7.25</v>
      </c>
      <c r="E22" s="12"/>
      <c r="F22" s="15">
        <f>SUM(F18:F21)</f>
        <v>688.75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68.25</v>
      </c>
      <c r="E28" s="10">
        <v>86</v>
      </c>
      <c r="F28" s="14">
        <f t="shared" si="0"/>
        <v>5869.5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68.25</v>
      </c>
      <c r="E30" s="12"/>
      <c r="F30" s="15">
        <f>SUM(F24:F29)</f>
        <v>5869.5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8.25</v>
      </c>
      <c r="E33" s="10">
        <v>62</v>
      </c>
      <c r="F33" s="14">
        <f>D33*E33</f>
        <v>511.5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55</v>
      </c>
      <c r="E37" s="12"/>
      <c r="F37" s="15">
        <f>SUM(F32:F36)</f>
        <v>3410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145.5</v>
      </c>
      <c r="E51" s="2"/>
      <c r="F51" s="16">
        <f>SUM(F10+F16+F22+F30+F37+F45+F41+F49)</f>
        <v>11798.25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0" workbookViewId="0">
      <selection activeCell="M44" sqref="M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73</v>
      </c>
      <c r="B3" s="93"/>
      <c r="C3" s="93"/>
      <c r="D3" s="93"/>
      <c r="E3" s="93"/>
      <c r="F3" s="93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92" t="s">
        <v>68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29</v>
      </c>
      <c r="E12" s="10">
        <v>122</v>
      </c>
      <c r="F12" s="14">
        <f>D12*E12</f>
        <v>3538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3.5</v>
      </c>
      <c r="E15" s="10">
        <v>122</v>
      </c>
      <c r="F15" s="14">
        <f>D15*E15</f>
        <v>427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157.25</v>
      </c>
      <c r="E18" s="10">
        <v>95</v>
      </c>
      <c r="F18" s="14">
        <f>D18*E18</f>
        <v>14938.75</v>
      </c>
    </row>
    <row r="19" spans="1:6" x14ac:dyDescent="0.2">
      <c r="A19" t="s">
        <v>18</v>
      </c>
      <c r="B19" s="11"/>
      <c r="C19" s="10" t="s">
        <v>10</v>
      </c>
      <c r="D19" s="10">
        <v>47</v>
      </c>
      <c r="E19" s="10">
        <v>95</v>
      </c>
      <c r="F19" s="14">
        <f>D19*E19</f>
        <v>4465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17</v>
      </c>
      <c r="E21" s="10">
        <v>95</v>
      </c>
      <c r="F21" s="14">
        <f>D21*E21</f>
        <v>1615</v>
      </c>
    </row>
    <row r="22" spans="1:6" x14ac:dyDescent="0.2">
      <c r="B22" s="20" t="s">
        <v>9</v>
      </c>
      <c r="C22" s="12" t="s">
        <v>10</v>
      </c>
      <c r="D22" s="12">
        <f>SUM(D18:D21)</f>
        <v>221.25</v>
      </c>
      <c r="E22" s="12"/>
      <c r="F22" s="15">
        <f>SUM(F18:F21)</f>
        <v>21018.75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85</v>
      </c>
      <c r="E25" s="10">
        <v>86</v>
      </c>
      <c r="F25" s="14">
        <f t="shared" si="0"/>
        <v>7310</v>
      </c>
    </row>
    <row r="26" spans="1:6" x14ac:dyDescent="0.2">
      <c r="A26" t="s">
        <v>67</v>
      </c>
      <c r="B26" s="11"/>
      <c r="C26" s="10" t="s">
        <v>11</v>
      </c>
      <c r="D26" s="10">
        <v>1.5</v>
      </c>
      <c r="E26" s="10">
        <v>86</v>
      </c>
      <c r="F26" s="14">
        <f t="shared" si="0"/>
        <v>129</v>
      </c>
    </row>
    <row r="27" spans="1:6" x14ac:dyDescent="0.2">
      <c r="A27" t="s">
        <v>35</v>
      </c>
      <c r="B27" s="11"/>
      <c r="C27" s="10" t="s">
        <v>11</v>
      </c>
      <c r="D27" s="10">
        <v>29.5</v>
      </c>
      <c r="E27" s="10">
        <v>86</v>
      </c>
      <c r="F27" s="14">
        <f t="shared" si="0"/>
        <v>2537</v>
      </c>
    </row>
    <row r="28" spans="1:6" x14ac:dyDescent="0.2">
      <c r="A28" t="s">
        <v>72</v>
      </c>
      <c r="B28" s="11"/>
      <c r="C28" s="10" t="s">
        <v>11</v>
      </c>
      <c r="D28" s="10">
        <v>18.25</v>
      </c>
      <c r="E28" s="10">
        <v>86</v>
      </c>
      <c r="F28" s="14">
        <f t="shared" si="0"/>
        <v>1569.5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1</v>
      </c>
      <c r="E31" s="10">
        <v>86</v>
      </c>
      <c r="F31" s="14">
        <f t="shared" si="0"/>
        <v>86</v>
      </c>
    </row>
    <row r="32" spans="1:6" x14ac:dyDescent="0.2">
      <c r="B32" s="20" t="s">
        <v>9</v>
      </c>
      <c r="C32" s="12" t="s">
        <v>11</v>
      </c>
      <c r="D32" s="12">
        <f>SUM(D24:D31)</f>
        <v>135.25</v>
      </c>
      <c r="E32" s="12"/>
      <c r="F32" s="15">
        <f>SUM(F24:F31)</f>
        <v>11631.5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74</v>
      </c>
      <c r="B50" s="11"/>
      <c r="C50" s="10" t="s">
        <v>43</v>
      </c>
      <c r="D50" s="10">
        <v>24</v>
      </c>
      <c r="E50" s="10">
        <v>6</v>
      </c>
      <c r="F50" s="14">
        <f>D50*E50</f>
        <v>144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2" t="s">
        <v>9</v>
      </c>
      <c r="C52" s="4" t="s">
        <v>20</v>
      </c>
      <c r="D52" s="4">
        <f>SUM(D49:D51)</f>
        <v>24</v>
      </c>
      <c r="E52" s="4"/>
      <c r="F52" s="16">
        <f>SUM(F49:F51)</f>
        <v>144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413</v>
      </c>
      <c r="E54" s="2"/>
      <c r="F54" s="16">
        <f>SUM(F10+F16+F22+F32+F39+F47+F43+F52)</f>
        <v>36759.25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73</v>
      </c>
      <c r="B3" s="93"/>
      <c r="C3" s="93"/>
      <c r="D3" s="93"/>
      <c r="E3" s="93"/>
      <c r="F3" s="93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92" t="s">
        <v>65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</v>
      </c>
      <c r="E16" s="12"/>
      <c r="F16" s="15">
        <f>SUM(F12:F15)</f>
        <v>1098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11.25</v>
      </c>
      <c r="E19" s="10">
        <v>95</v>
      </c>
      <c r="F19" s="14">
        <f>D19*E19</f>
        <v>1068.75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11.25</v>
      </c>
      <c r="E22" s="12"/>
      <c r="F22" s="15">
        <f>SUM(F18:F21)</f>
        <v>1068.75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24.5</v>
      </c>
      <c r="E28" s="10">
        <v>86</v>
      </c>
      <c r="F28" s="14">
        <f t="shared" si="0"/>
        <v>2107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24.5</v>
      </c>
      <c r="E30" s="12"/>
      <c r="F30" s="15">
        <f>SUM(F24:F29)</f>
        <v>2107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24.5</v>
      </c>
      <c r="E33" s="10">
        <v>62</v>
      </c>
      <c r="F33" s="14">
        <f>D33*E33</f>
        <v>1519</v>
      </c>
    </row>
    <row r="34" spans="1:6" x14ac:dyDescent="0.2">
      <c r="A34" t="s">
        <v>47</v>
      </c>
      <c r="B34" s="11"/>
      <c r="C34" s="10" t="s">
        <v>12</v>
      </c>
      <c r="D34" s="10">
        <v>3</v>
      </c>
      <c r="E34" s="10">
        <v>62</v>
      </c>
      <c r="F34" s="14">
        <f>D34*E34</f>
        <v>186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27.5</v>
      </c>
      <c r="E37" s="12"/>
      <c r="F37" s="15">
        <f>SUM(F32:F36)</f>
        <v>1705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2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72.25</v>
      </c>
      <c r="E51" s="2"/>
      <c r="F51" s="16">
        <f>SUM(F10+F16+F22+F30+F37+F45+F41+F49)</f>
        <v>5978.75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0" sqref="A20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27</v>
      </c>
      <c r="B3" s="93"/>
      <c r="C3" s="93"/>
      <c r="D3" s="93"/>
      <c r="E3" s="93"/>
      <c r="F3" s="93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92" t="s">
        <v>0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22</v>
      </c>
      <c r="B13" s="11"/>
      <c r="C13" s="10" t="s">
        <v>8</v>
      </c>
      <c r="D13" s="10">
        <v>11.75</v>
      </c>
      <c r="E13" s="10">
        <v>122</v>
      </c>
      <c r="F13" s="14">
        <f>D13*E13</f>
        <v>1433.5</v>
      </c>
    </row>
    <row r="14" spans="1:6" x14ac:dyDescent="0.2">
      <c r="A14" t="s">
        <v>19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14.75</v>
      </c>
      <c r="E15" s="12"/>
      <c r="F15" s="15">
        <f>SUM(F12:F14)</f>
        <v>1799.5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22.75</v>
      </c>
      <c r="E17" s="10">
        <v>95</v>
      </c>
      <c r="F17" s="14">
        <f>D17*E17</f>
        <v>2161.25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22.75</v>
      </c>
      <c r="E19" s="12"/>
      <c r="F19" s="15">
        <f>SUM(F17:F18)</f>
        <v>2161.25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26.5</v>
      </c>
      <c r="E21" s="10">
        <v>86</v>
      </c>
      <c r="F21" s="14">
        <f>D21*E21</f>
        <v>2279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26.5</v>
      </c>
      <c r="E23" s="12"/>
      <c r="F23" s="15">
        <f>SUM(F21:F22)</f>
        <v>2279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7.5</v>
      </c>
      <c r="E33" s="10">
        <v>8</v>
      </c>
      <c r="F33" s="14">
        <f>D33*E33</f>
        <v>60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7.5</v>
      </c>
      <c r="E35" s="4"/>
      <c r="F35" s="16">
        <f>SUM(F33:F34)</f>
        <v>60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71.5</v>
      </c>
      <c r="E37" s="2"/>
      <c r="F37" s="16">
        <f>SUM(F10+F15+F19+F23+F27+F35+F31)</f>
        <v>6299.75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75</v>
      </c>
      <c r="B3" s="93"/>
      <c r="C3" s="93"/>
      <c r="D3" s="93"/>
      <c r="E3" s="93"/>
      <c r="F3" s="93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92" t="s">
        <v>68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10.75</v>
      </c>
      <c r="E12" s="10">
        <v>122</v>
      </c>
      <c r="F12" s="14">
        <f>D12*E12</f>
        <v>1311.5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12.75</v>
      </c>
      <c r="E16" s="12"/>
      <c r="F16" s="15">
        <f>SUM(F12:F15)</f>
        <v>1555.5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73.25</v>
      </c>
      <c r="E18" s="10">
        <v>95</v>
      </c>
      <c r="F18" s="14">
        <f>D18*E18</f>
        <v>6958.75</v>
      </c>
    </row>
    <row r="19" spans="1:6" x14ac:dyDescent="0.2">
      <c r="A19" t="s">
        <v>18</v>
      </c>
      <c r="B19" s="11"/>
      <c r="C19" s="10" t="s">
        <v>10</v>
      </c>
      <c r="D19" s="10">
        <v>32.5</v>
      </c>
      <c r="E19" s="10">
        <v>95</v>
      </c>
      <c r="F19" s="14">
        <f>D19*E19</f>
        <v>3087.5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108.75</v>
      </c>
      <c r="E22" s="12"/>
      <c r="F22" s="15">
        <f>SUM(F18:F21)</f>
        <v>10331.25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54.5</v>
      </c>
      <c r="E25" s="10">
        <v>86</v>
      </c>
      <c r="F25" s="14">
        <f t="shared" si="0"/>
        <v>4687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29</v>
      </c>
      <c r="E27" s="10">
        <v>86</v>
      </c>
      <c r="F27" s="14">
        <f t="shared" si="0"/>
        <v>2494</v>
      </c>
    </row>
    <row r="28" spans="1:6" x14ac:dyDescent="0.2">
      <c r="A28" t="s">
        <v>72</v>
      </c>
      <c r="B28" s="11"/>
      <c r="C28" s="10" t="s">
        <v>11</v>
      </c>
      <c r="D28" s="10">
        <v>12.75</v>
      </c>
      <c r="E28" s="10">
        <v>86</v>
      </c>
      <c r="F28" s="14">
        <f t="shared" si="0"/>
        <v>1096.5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96.25</v>
      </c>
      <c r="E32" s="12"/>
      <c r="F32" s="15">
        <f>SUM(F24:F31)</f>
        <v>8277.5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58</v>
      </c>
      <c r="B35" s="11"/>
      <c r="C35" s="10" t="s">
        <v>12</v>
      </c>
      <c r="D35" s="10">
        <v>26.5</v>
      </c>
      <c r="E35" s="10">
        <v>62</v>
      </c>
      <c r="F35" s="14">
        <f>D35*E35</f>
        <v>1643</v>
      </c>
    </row>
    <row r="36" spans="1:6" x14ac:dyDescent="0.2">
      <c r="A36" t="s">
        <v>47</v>
      </c>
      <c r="B36" s="11"/>
      <c r="C36" s="10" t="s">
        <v>12</v>
      </c>
      <c r="D36" s="10">
        <v>7</v>
      </c>
      <c r="E36" s="10">
        <v>62</v>
      </c>
      <c r="F36" s="14">
        <f>D36*E36</f>
        <v>434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34</v>
      </c>
      <c r="E39" s="12"/>
      <c r="F39" s="15">
        <f>SUM(F34:F38)</f>
        <v>2108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31.5</v>
      </c>
      <c r="E49" s="10">
        <v>6</v>
      </c>
      <c r="F49" s="14">
        <f>D49*E49</f>
        <v>189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4" t="s">
        <v>9</v>
      </c>
      <c r="C53" s="4" t="s">
        <v>20</v>
      </c>
      <c r="D53" s="4">
        <f>SUM(D49:D52)</f>
        <v>31.5</v>
      </c>
      <c r="E53" s="4"/>
      <c r="F53" s="16">
        <f>SUM(F49:F52)</f>
        <v>189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283.25</v>
      </c>
      <c r="E55" s="2"/>
      <c r="F55" s="16">
        <f>SUM(F10+F16+F22+F32+F39+F47+F43+F53)</f>
        <v>22461.25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75</v>
      </c>
      <c r="B3" s="93"/>
      <c r="C3" s="93"/>
      <c r="D3" s="93"/>
      <c r="E3" s="93"/>
      <c r="F3" s="93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92" t="s">
        <v>65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0.75</v>
      </c>
      <c r="E12" s="10">
        <v>122</v>
      </c>
      <c r="F12" s="14">
        <f>D12*E12</f>
        <v>91.5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0.75</v>
      </c>
      <c r="E16" s="12"/>
      <c r="F16" s="15">
        <f>SUM(F12:F15)</f>
        <v>91.5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7.5</v>
      </c>
      <c r="E28" s="10">
        <v>86</v>
      </c>
      <c r="F28" s="14">
        <f t="shared" si="0"/>
        <v>645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7.5</v>
      </c>
      <c r="E30" s="12"/>
      <c r="F30" s="15">
        <f>SUM(F24:F29)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13.25</v>
      </c>
      <c r="E51" s="2"/>
      <c r="F51" s="16">
        <f>SUM(F10+F16+F22+F30+F37+F45+F41+F49)</f>
        <v>1211.5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77</v>
      </c>
      <c r="B3" s="93"/>
      <c r="C3" s="93"/>
      <c r="D3" s="93"/>
      <c r="E3" s="93"/>
      <c r="F3" s="93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92" t="s">
        <v>68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47</v>
      </c>
      <c r="E12" s="10">
        <v>122</v>
      </c>
      <c r="F12" s="14">
        <f>D12*E12</f>
        <v>5734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2</v>
      </c>
      <c r="E14" s="10">
        <v>122</v>
      </c>
      <c r="F14" s="14">
        <f>D14*E14</f>
        <v>244</v>
      </c>
    </row>
    <row r="15" spans="1:6" x14ac:dyDescent="0.2">
      <c r="A15" t="s">
        <v>49</v>
      </c>
      <c r="B15" s="11"/>
      <c r="C15" s="10" t="s">
        <v>8</v>
      </c>
      <c r="D15" s="10">
        <v>14</v>
      </c>
      <c r="E15" s="10">
        <v>122</v>
      </c>
      <c r="F15" s="14">
        <f>D15*E15</f>
        <v>1708</v>
      </c>
    </row>
    <row r="16" spans="1:6" x14ac:dyDescent="0.2">
      <c r="B16" s="20" t="s">
        <v>9</v>
      </c>
      <c r="C16" s="12" t="s">
        <v>8</v>
      </c>
      <c r="D16" s="12">
        <f>SUM(D12:D15)</f>
        <v>63</v>
      </c>
      <c r="E16" s="12"/>
      <c r="F16" s="15">
        <f>SUM(F12:F15)</f>
        <v>7686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131</v>
      </c>
      <c r="E18" s="10">
        <v>95</v>
      </c>
      <c r="F18" s="14">
        <f>D18*E18</f>
        <v>12445</v>
      </c>
    </row>
    <row r="19" spans="1:6" x14ac:dyDescent="0.2">
      <c r="A19" t="s">
        <v>18</v>
      </c>
      <c r="B19" s="11"/>
      <c r="C19" s="10" t="s">
        <v>10</v>
      </c>
      <c r="D19" s="10">
        <f>16.25+54.5</f>
        <v>70.75</v>
      </c>
      <c r="E19" s="10">
        <v>95</v>
      </c>
      <c r="F19" s="14">
        <f>D19*E19</f>
        <v>6721.25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203.75</v>
      </c>
      <c r="E22" s="12"/>
      <c r="F22" s="15">
        <f>SUM(F18:F21)</f>
        <v>19356.25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2.5</v>
      </c>
      <c r="E24" s="10">
        <v>86</v>
      </c>
      <c r="F24" s="14">
        <f t="shared" ref="F24:F31" si="0">D24*E24</f>
        <v>215</v>
      </c>
    </row>
    <row r="25" spans="1:6" x14ac:dyDescent="0.2">
      <c r="A25" t="s">
        <v>31</v>
      </c>
      <c r="B25" s="11"/>
      <c r="C25" s="10" t="s">
        <v>11</v>
      </c>
      <c r="D25" s="10">
        <v>43</v>
      </c>
      <c r="E25" s="10">
        <v>86</v>
      </c>
      <c r="F25" s="14">
        <f t="shared" si="0"/>
        <v>3698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70.75</v>
      </c>
      <c r="E27" s="10">
        <v>86</v>
      </c>
      <c r="F27" s="14">
        <f t="shared" si="0"/>
        <v>6084.5</v>
      </c>
    </row>
    <row r="28" spans="1:6" x14ac:dyDescent="0.2">
      <c r="A28" t="s">
        <v>72</v>
      </c>
      <c r="B28" s="11"/>
      <c r="C28" s="10" t="s">
        <v>11</v>
      </c>
      <c r="D28" s="10">
        <v>35</v>
      </c>
      <c r="E28" s="10">
        <v>86</v>
      </c>
      <c r="F28" s="14">
        <f t="shared" si="0"/>
        <v>3010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158.25</v>
      </c>
      <c r="E32" s="12"/>
      <c r="F32" s="15">
        <f>SUM(F24:F31)</f>
        <v>13609.5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35</v>
      </c>
      <c r="E35" s="10">
        <v>62</v>
      </c>
      <c r="F35" s="14">
        <f>D35*E35</f>
        <v>2170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35</v>
      </c>
      <c r="E39" s="12"/>
      <c r="F39" s="15">
        <f>SUM(F34:F38)</f>
        <v>2170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51</v>
      </c>
      <c r="E49" s="10">
        <v>6</v>
      </c>
      <c r="F49" s="14">
        <f>D49*E49</f>
        <v>306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51</v>
      </c>
      <c r="E53" s="4"/>
      <c r="F53" s="16">
        <f>SUM(F49:F52)</f>
        <v>306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511</v>
      </c>
      <c r="E55" s="2"/>
      <c r="F55" s="16">
        <f>SUM(F10+F16+F22+F32+F39+F47+F43+F53)</f>
        <v>43127.75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77</v>
      </c>
      <c r="B3" s="93"/>
      <c r="C3" s="93"/>
      <c r="D3" s="93"/>
      <c r="E3" s="93"/>
      <c r="F3" s="93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92" t="s">
        <v>78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</v>
      </c>
      <c r="E22" s="12"/>
      <c r="F22" s="15">
        <f>SUM(F18:F21)</f>
        <v>570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6</v>
      </c>
      <c r="E55" s="2"/>
      <c r="F55" s="16">
        <f>SUM(F10+F16+F22+F32+F39+F47+F43+F53)</f>
        <v>570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77</v>
      </c>
      <c r="B3" s="93"/>
      <c r="C3" s="93"/>
      <c r="D3" s="93"/>
      <c r="E3" s="93"/>
      <c r="F3" s="93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92" t="s">
        <v>65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2.5</v>
      </c>
      <c r="E16" s="12"/>
      <c r="F16" s="15">
        <f>SUM(F12:F15)</f>
        <v>305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9.25</v>
      </c>
      <c r="E19" s="10">
        <v>95</v>
      </c>
      <c r="F19" s="14">
        <f>D19*E19</f>
        <v>878.75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9.25</v>
      </c>
      <c r="E22" s="12"/>
      <c r="F22" s="15">
        <f>SUM(F18:F21)</f>
        <v>878.75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15.75</v>
      </c>
      <c r="E28" s="10">
        <v>86</v>
      </c>
      <c r="F28" s="14">
        <f t="shared" si="0"/>
        <v>1354.5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15.75</v>
      </c>
      <c r="E30" s="12"/>
      <c r="F30" s="15">
        <f>SUM(F24:F29)</f>
        <v>1354.5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27.5</v>
      </c>
      <c r="E51" s="2"/>
      <c r="F51" s="16">
        <f>SUM(F10+F16+F22+F30+F37+F45+F41+F49)</f>
        <v>2538.25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7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79</v>
      </c>
      <c r="B3" s="93"/>
      <c r="C3" s="93"/>
      <c r="D3" s="93"/>
      <c r="E3" s="93"/>
      <c r="F3" s="93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92" t="s">
        <v>68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1</v>
      </c>
      <c r="E8" s="5">
        <v>145</v>
      </c>
      <c r="F8" s="13">
        <f>D8*E8</f>
        <v>145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1</v>
      </c>
      <c r="E10" s="12"/>
      <c r="F10" s="15">
        <f>SUM(F8:F9)</f>
        <v>145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26.5</v>
      </c>
      <c r="E15" s="10">
        <v>122</v>
      </c>
      <c r="F15" s="14">
        <f>D15*E15</f>
        <v>3233</v>
      </c>
    </row>
    <row r="16" spans="1:6" x14ac:dyDescent="0.2">
      <c r="B16" s="20" t="s">
        <v>9</v>
      </c>
      <c r="C16" s="12" t="s">
        <v>8</v>
      </c>
      <c r="D16" s="12">
        <f>SUM(D12:D15)</f>
        <v>52</v>
      </c>
      <c r="E16" s="12"/>
      <c r="F16" s="15">
        <f>SUM(F12:F15)</f>
        <v>6344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117</v>
      </c>
      <c r="E18" s="10">
        <v>95</v>
      </c>
      <c r="F18" s="14">
        <f>D18*E18</f>
        <v>11115</v>
      </c>
    </row>
    <row r="19" spans="1:6" x14ac:dyDescent="0.2">
      <c r="A19" t="s">
        <v>18</v>
      </c>
      <c r="B19" s="11"/>
      <c r="C19" s="10" t="s">
        <v>10</v>
      </c>
      <c r="D19" s="10">
        <f>76.25+8.5</f>
        <v>84.75</v>
      </c>
      <c r="E19" s="10">
        <v>95</v>
      </c>
      <c r="F19" s="14">
        <f>D19*E19</f>
        <v>8051.25</v>
      </c>
    </row>
    <row r="20" spans="1:6" x14ac:dyDescent="0.2">
      <c r="A20" t="s">
        <v>30</v>
      </c>
      <c r="B20" s="11"/>
      <c r="C20" s="10" t="s">
        <v>10</v>
      </c>
      <c r="D20" s="10">
        <v>4</v>
      </c>
      <c r="E20" s="10">
        <v>95</v>
      </c>
      <c r="F20" s="14">
        <f>D20*E20</f>
        <v>380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205.75</v>
      </c>
      <c r="E22" s="12"/>
      <c r="F22" s="15">
        <f>SUM(F18:F21)</f>
        <v>19546.25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60.5</v>
      </c>
      <c r="E24" s="10">
        <v>86</v>
      </c>
      <c r="F24" s="14">
        <f t="shared" ref="F24:F31" si="0">D24*E24</f>
        <v>5203</v>
      </c>
    </row>
    <row r="25" spans="1:6" x14ac:dyDescent="0.2">
      <c r="A25" t="s">
        <v>31</v>
      </c>
      <c r="B25" s="11"/>
      <c r="C25" s="10" t="s">
        <v>11</v>
      </c>
      <c r="D25" s="10">
        <v>48.5</v>
      </c>
      <c r="E25" s="10">
        <v>86</v>
      </c>
      <c r="F25" s="14">
        <f t="shared" si="0"/>
        <v>4171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60</v>
      </c>
      <c r="E27" s="10">
        <v>86</v>
      </c>
      <c r="F27" s="14">
        <f t="shared" si="0"/>
        <v>5160</v>
      </c>
    </row>
    <row r="28" spans="1:6" x14ac:dyDescent="0.2">
      <c r="A28" t="s">
        <v>72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183</v>
      </c>
      <c r="E32" s="12"/>
      <c r="F32" s="15">
        <f>SUM(F24:F31)</f>
        <v>15738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11</v>
      </c>
      <c r="E35" s="10">
        <v>62</v>
      </c>
      <c r="F35" s="14">
        <f>D35*E35</f>
        <v>682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11</v>
      </c>
      <c r="E39" s="12"/>
      <c r="F39" s="15">
        <f>SUM(F34:F38)</f>
        <v>682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33.5</v>
      </c>
      <c r="E49" s="10">
        <v>6</v>
      </c>
      <c r="F49" s="14">
        <f>D49*E49</f>
        <v>201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8" t="s">
        <v>9</v>
      </c>
      <c r="C53" s="4" t="s">
        <v>20</v>
      </c>
      <c r="D53" s="4">
        <f>SUM(D49:D52)</f>
        <v>33.5</v>
      </c>
      <c r="E53" s="4"/>
      <c r="F53" s="16">
        <f>SUM(F49:F52)</f>
        <v>201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486.25</v>
      </c>
      <c r="E55" s="2"/>
      <c r="F55" s="16">
        <f>SUM(F10+F16+F22+F32+F39+F47+F43+F53)</f>
        <v>42656.25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79</v>
      </c>
      <c r="B3" s="93"/>
      <c r="C3" s="93"/>
      <c r="D3" s="93"/>
      <c r="E3" s="93"/>
      <c r="F3" s="93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92" t="s">
        <v>65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0</v>
      </c>
      <c r="E30" s="12"/>
      <c r="F30" s="15">
        <f>SUM(F24:F29)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2.25</v>
      </c>
      <c r="E51" s="2"/>
      <c r="F51" s="16">
        <f>SUM(F10+F16+F22+F30+F37+F45+F41+F49)</f>
        <v>220.5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A28" sqref="A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80</v>
      </c>
      <c r="B3" s="93"/>
      <c r="C3" s="93"/>
      <c r="D3" s="93"/>
      <c r="E3" s="93"/>
      <c r="F3" s="93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92" t="s">
        <v>65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12.75</v>
      </c>
      <c r="E12" s="10">
        <v>122</v>
      </c>
      <c r="F12" s="14">
        <f>D12*E12</f>
        <v>1555.5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8.5</v>
      </c>
      <c r="E19" s="10">
        <v>95</v>
      </c>
      <c r="F19" s="14">
        <f>D19*E19</f>
        <v>807.5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8.5</v>
      </c>
      <c r="E22" s="12"/>
      <c r="F22" s="15">
        <f>SUM(F18:F21)</f>
        <v>807.5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72</v>
      </c>
      <c r="B27" s="11"/>
      <c r="C27" s="10" t="s">
        <v>11</v>
      </c>
      <c r="D27" s="10">
        <v>32.75</v>
      </c>
      <c r="E27" s="10">
        <v>86</v>
      </c>
      <c r="F27" s="14">
        <f t="shared" ref="F27" si="1">D27*E27</f>
        <v>2816.5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74.25</v>
      </c>
      <c r="E29" s="10">
        <v>86</v>
      </c>
      <c r="F29" s="14">
        <f t="shared" si="0"/>
        <v>6385.5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107</v>
      </c>
      <c r="E31" s="12"/>
      <c r="F31" s="15">
        <f>SUM(F24:F30)</f>
        <v>9202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58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47</v>
      </c>
      <c r="B35" s="11"/>
      <c r="C35" s="10" t="s">
        <v>12</v>
      </c>
      <c r="D35" s="10">
        <v>22.5</v>
      </c>
      <c r="E35" s="10">
        <v>62</v>
      </c>
      <c r="F35" s="14">
        <f>D35*E35</f>
        <v>1395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22.5</v>
      </c>
      <c r="E38" s="12"/>
      <c r="F38" s="15">
        <f>SUM(F33:F37)</f>
        <v>1395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60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60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44</v>
      </c>
      <c r="B49" s="11"/>
      <c r="C49" s="10" t="s">
        <v>45</v>
      </c>
      <c r="D49" s="10">
        <v>0</v>
      </c>
      <c r="E49" s="10">
        <v>4</v>
      </c>
      <c r="F49" s="14">
        <f>D49*E49</f>
        <v>0</v>
      </c>
    </row>
    <row r="50" spans="1:6" x14ac:dyDescent="0.2">
      <c r="B50" s="6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A51" s="6"/>
      <c r="B51" s="6"/>
      <c r="C51" s="7"/>
      <c r="D51" s="7"/>
      <c r="E51" s="7"/>
      <c r="F51" s="17"/>
    </row>
    <row r="52" spans="1:6" ht="19.5" customHeight="1" x14ac:dyDescent="0.2">
      <c r="A52" s="2" t="s">
        <v>14</v>
      </c>
      <c r="C52" s="2"/>
      <c r="D52" s="4">
        <f>SUM(D10+D16+D22+D31+D38+D46+D42+D50)</f>
        <v>152.75</v>
      </c>
      <c r="E52" s="2"/>
      <c r="F52" s="16">
        <f>SUM(F10+F16+F22+F31+F38+F46+F42+F50)</f>
        <v>13204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H44" sqref="H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80</v>
      </c>
      <c r="B3" s="93"/>
      <c r="C3" s="93"/>
      <c r="D3" s="93"/>
      <c r="E3" s="93"/>
      <c r="F3" s="93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92" t="s">
        <v>78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</v>
      </c>
      <c r="E24" s="10">
        <v>86</v>
      </c>
      <c r="F24" s="14">
        <f t="shared" ref="F24:F31" si="0">D24*E24</f>
        <v>516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</v>
      </c>
      <c r="E32" s="12"/>
      <c r="F32" s="15">
        <f>SUM(F24:F31)</f>
        <v>516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7.5</v>
      </c>
      <c r="E55" s="2"/>
      <c r="F55" s="16">
        <f>SUM(F10+F16+F22+F32+F39+F47+F43+F53)</f>
        <v>658.5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80</v>
      </c>
      <c r="B3" s="93"/>
      <c r="C3" s="93"/>
      <c r="D3" s="93"/>
      <c r="E3" s="93"/>
      <c r="F3" s="93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92" t="s">
        <v>68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</v>
      </c>
      <c r="E12" s="10">
        <v>122</v>
      </c>
      <c r="F12" s="14">
        <f>D12*E12</f>
        <v>5612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19.5</v>
      </c>
      <c r="E15" s="10">
        <v>122</v>
      </c>
      <c r="F15" s="14">
        <f>D15*E15</f>
        <v>2379</v>
      </c>
    </row>
    <row r="16" spans="1:6" x14ac:dyDescent="0.2">
      <c r="B16" s="20" t="s">
        <v>9</v>
      </c>
      <c r="C16" s="12" t="s">
        <v>8</v>
      </c>
      <c r="D16" s="12">
        <f>SUM(D12:D15)</f>
        <v>65.5</v>
      </c>
      <c r="E16" s="12"/>
      <c r="F16" s="15">
        <f>SUM(F12:F15)</f>
        <v>7991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178.5</v>
      </c>
      <c r="E18" s="10">
        <v>95</v>
      </c>
      <c r="F18" s="14">
        <f>D18*E18</f>
        <v>16957.5</v>
      </c>
    </row>
    <row r="19" spans="1:6" x14ac:dyDescent="0.2">
      <c r="A19" t="s">
        <v>18</v>
      </c>
      <c r="B19" s="11"/>
      <c r="C19" s="10" t="s">
        <v>10</v>
      </c>
      <c r="D19" s="10">
        <v>75.25</v>
      </c>
      <c r="E19" s="10">
        <v>95</v>
      </c>
      <c r="F19" s="14">
        <f>D19*E19</f>
        <v>7148.75</v>
      </c>
    </row>
    <row r="20" spans="1:6" x14ac:dyDescent="0.2">
      <c r="A20" t="s">
        <v>30</v>
      </c>
      <c r="B20" s="11"/>
      <c r="C20" s="10" t="s">
        <v>10</v>
      </c>
      <c r="D20" s="10">
        <v>24.25</v>
      </c>
      <c r="E20" s="10">
        <v>95</v>
      </c>
      <c r="F20" s="14">
        <f>D20*E20</f>
        <v>2303.75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281</v>
      </c>
      <c r="E22" s="12"/>
      <c r="F22" s="15">
        <f>SUM(F18:F21)</f>
        <v>26695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51.75</v>
      </c>
      <c r="E24" s="10">
        <v>86</v>
      </c>
      <c r="F24" s="14">
        <f t="shared" ref="F24" si="0">D24*E24</f>
        <v>4450.5</v>
      </c>
    </row>
    <row r="25" spans="1:6" x14ac:dyDescent="0.2">
      <c r="A25" t="s">
        <v>57</v>
      </c>
      <c r="B25" s="11"/>
      <c r="C25" s="10" t="s">
        <v>11</v>
      </c>
      <c r="D25" s="10">
        <v>31.75</v>
      </c>
      <c r="E25" s="10">
        <v>86</v>
      </c>
      <c r="F25" s="14">
        <f t="shared" ref="F25:F32" si="1">D25*E25</f>
        <v>2730.5</v>
      </c>
    </row>
    <row r="26" spans="1:6" x14ac:dyDescent="0.2">
      <c r="A26" t="s">
        <v>31</v>
      </c>
      <c r="B26" s="11"/>
      <c r="C26" s="10" t="s">
        <v>11</v>
      </c>
      <c r="D26" s="10">
        <v>78.5</v>
      </c>
      <c r="E26" s="10">
        <v>86</v>
      </c>
      <c r="F26" s="14">
        <f t="shared" si="1"/>
        <v>6751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35</v>
      </c>
      <c r="B28" s="11"/>
      <c r="C28" s="10" t="s">
        <v>11</v>
      </c>
      <c r="D28" s="10">
        <v>61.5</v>
      </c>
      <c r="E28" s="10">
        <v>86</v>
      </c>
      <c r="F28" s="14">
        <f t="shared" si="1"/>
        <v>5289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B33" s="20" t="s">
        <v>9</v>
      </c>
      <c r="C33" s="12" t="s">
        <v>11</v>
      </c>
      <c r="D33" s="12">
        <f>SUM(D24:D32)</f>
        <v>223.5</v>
      </c>
      <c r="E33" s="12"/>
      <c r="F33" s="15">
        <f>SUM(F24:F32)</f>
        <v>19221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4.75</v>
      </c>
      <c r="E37" s="10">
        <v>62</v>
      </c>
      <c r="F37" s="14">
        <f>D37*E37</f>
        <v>294.5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4.75</v>
      </c>
      <c r="E40" s="12"/>
      <c r="F40" s="15">
        <f>SUM(F35:F39)</f>
        <v>294.5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124.5</v>
      </c>
      <c r="E50" s="10">
        <v>6</v>
      </c>
      <c r="F50" s="14">
        <f>D50*E50</f>
        <v>747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0" t="s">
        <v>9</v>
      </c>
      <c r="C54" s="4" t="s">
        <v>20</v>
      </c>
      <c r="D54" s="4">
        <f>SUM(D50:D53)</f>
        <v>124.5</v>
      </c>
      <c r="E54" s="4"/>
      <c r="F54" s="16">
        <f>SUM(F50:F53)</f>
        <v>747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699.25</v>
      </c>
      <c r="E56" s="2"/>
      <c r="F56" s="16">
        <f>SUM(F10+F16+F22+F33+F40+F48+F44+F54)</f>
        <v>54948.5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9" sqref="F9:F1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28</v>
      </c>
      <c r="B3" s="93"/>
      <c r="C3" s="93"/>
      <c r="D3" s="93"/>
      <c r="E3" s="93"/>
      <c r="F3" s="93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92" t="s">
        <v>0</v>
      </c>
      <c r="B5" s="93"/>
      <c r="C5" s="93"/>
      <c r="D5" s="93"/>
      <c r="E5" s="93"/>
      <c r="F5" s="93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4.5</v>
      </c>
      <c r="E9" s="10">
        <v>95</v>
      </c>
      <c r="F9" s="14">
        <f>D9*E9</f>
        <v>427.5</v>
      </c>
    </row>
    <row r="10" spans="1:6" x14ac:dyDescent="0.2">
      <c r="A10" t="s">
        <v>30</v>
      </c>
      <c r="B10" s="11"/>
      <c r="C10" s="10" t="s">
        <v>10</v>
      </c>
      <c r="D10" s="10">
        <v>9</v>
      </c>
      <c r="E10" s="10">
        <v>95</v>
      </c>
      <c r="F10" s="14">
        <f>D10*E10</f>
        <v>855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13.5</v>
      </c>
      <c r="E12" s="12"/>
      <c r="F12" s="15">
        <f>SUM(F9:F11)</f>
        <v>1282.5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13</v>
      </c>
      <c r="E14" s="10">
        <v>86</v>
      </c>
      <c r="F14" s="14">
        <f>D14*E14</f>
        <v>1118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13</v>
      </c>
      <c r="E16" s="12"/>
      <c r="F16" s="15">
        <f>SUM(F14:F15)</f>
        <v>1118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13.5</v>
      </c>
      <c r="E29" s="2"/>
      <c r="F29" s="16">
        <f>SUM(F12+F16+F20+F27+F24)</f>
        <v>2400.5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9" workbookViewId="0">
      <selection activeCell="H59" sqref="H59:H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82</v>
      </c>
      <c r="B3" s="93"/>
      <c r="C3" s="93"/>
      <c r="D3" s="93"/>
      <c r="E3" s="93"/>
      <c r="F3" s="93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92" t="s">
        <v>65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7.75</v>
      </c>
      <c r="E12" s="10">
        <v>122</v>
      </c>
      <c r="F12" s="14">
        <f>D12*E12</f>
        <v>945.5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7.75</v>
      </c>
      <c r="E16" s="12"/>
      <c r="F16" s="15">
        <f>SUM(F12:F15)</f>
        <v>945.5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</v>
      </c>
      <c r="E19" s="10">
        <v>95</v>
      </c>
      <c r="F19" s="14">
        <f>D19*E19</f>
        <v>760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</v>
      </c>
      <c r="E22" s="12"/>
      <c r="F22" s="15">
        <f>SUM(F18:F21)</f>
        <v>760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2.5</v>
      </c>
      <c r="E24" s="10">
        <v>86</v>
      </c>
      <c r="F24" s="14">
        <f t="shared" ref="F24" si="0">D24*E24</f>
        <v>215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1" si="1">D25*E25</f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1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72</v>
      </c>
      <c r="B28" s="11"/>
      <c r="C28" s="10" t="s">
        <v>11</v>
      </c>
      <c r="D28" s="10">
        <v>22.25</v>
      </c>
      <c r="E28" s="10">
        <v>86</v>
      </c>
      <c r="F28" s="14">
        <f t="shared" si="1"/>
        <v>1913.5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23</v>
      </c>
      <c r="B30" s="11"/>
      <c r="C30" s="10" t="s">
        <v>11</v>
      </c>
      <c r="D30" s="10">
        <v>14.5</v>
      </c>
      <c r="E30" s="10">
        <v>86</v>
      </c>
      <c r="F30" s="14">
        <f t="shared" si="1"/>
        <v>1247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B32" s="20" t="s">
        <v>9</v>
      </c>
      <c r="C32" s="12" t="s">
        <v>11</v>
      </c>
      <c r="D32" s="12">
        <f>SUM(D24:D31)</f>
        <v>39.25</v>
      </c>
      <c r="E32" s="12"/>
      <c r="F32" s="15">
        <f>SUM(F24:F31)</f>
        <v>3375.5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2.5</v>
      </c>
      <c r="E35" s="10">
        <v>62</v>
      </c>
      <c r="F35" s="14">
        <f>D35*E35</f>
        <v>155</v>
      </c>
    </row>
    <row r="36" spans="1:6" x14ac:dyDescent="0.2">
      <c r="A36" t="s">
        <v>47</v>
      </c>
      <c r="B36" s="11"/>
      <c r="C36" s="10" t="s">
        <v>12</v>
      </c>
      <c r="D36" s="10">
        <v>43.25</v>
      </c>
      <c r="E36" s="10">
        <v>62</v>
      </c>
      <c r="F36" s="14">
        <f>D36*E36</f>
        <v>2681.5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45.75</v>
      </c>
      <c r="E39" s="12"/>
      <c r="F39" s="15">
        <f>SUM(F34:F38)</f>
        <v>2836.5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100.75</v>
      </c>
      <c r="E53" s="2"/>
      <c r="F53" s="16">
        <f>SUM(F10+F16+F22+F32+F39+F47+F43+F51)</f>
        <v>7917.5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6"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82</v>
      </c>
      <c r="B3" s="93"/>
      <c r="C3" s="93"/>
      <c r="D3" s="93"/>
      <c r="E3" s="93"/>
      <c r="F3" s="93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92" t="s">
        <v>68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51.75</v>
      </c>
      <c r="E12" s="10">
        <v>122</v>
      </c>
      <c r="F12" s="14">
        <f>D12*E12</f>
        <v>6313.5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6.5</v>
      </c>
      <c r="E15" s="10">
        <v>122</v>
      </c>
      <c r="F15" s="14">
        <f>D15*E15</f>
        <v>793</v>
      </c>
    </row>
    <row r="16" spans="1:6" x14ac:dyDescent="0.2">
      <c r="B16" s="20" t="s">
        <v>9</v>
      </c>
      <c r="C16" s="12" t="s">
        <v>8</v>
      </c>
      <c r="D16" s="12">
        <f>SUM(D12:D15)</f>
        <v>58.25</v>
      </c>
      <c r="E16" s="12"/>
      <c r="F16" s="15">
        <f>SUM(F12:F15)</f>
        <v>7106.5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121.25</v>
      </c>
      <c r="E18" s="10">
        <v>95</v>
      </c>
      <c r="F18" s="14">
        <f>D18*E18</f>
        <v>11518.75</v>
      </c>
    </row>
    <row r="19" spans="1:6" x14ac:dyDescent="0.2">
      <c r="A19" t="s">
        <v>18</v>
      </c>
      <c r="B19" s="11"/>
      <c r="C19" s="10" t="s">
        <v>10</v>
      </c>
      <c r="D19" s="10">
        <f>47.5+21.75</f>
        <v>69.25</v>
      </c>
      <c r="E19" s="10">
        <v>95</v>
      </c>
      <c r="F19" s="14">
        <f>D19*E19</f>
        <v>6578.75</v>
      </c>
    </row>
    <row r="20" spans="1:6" x14ac:dyDescent="0.2">
      <c r="A20" t="s">
        <v>30</v>
      </c>
      <c r="B20" s="11"/>
      <c r="C20" s="10" t="s">
        <v>10</v>
      </c>
      <c r="D20" s="10">
        <v>3.5</v>
      </c>
      <c r="E20" s="10">
        <v>95</v>
      </c>
      <c r="F20" s="14">
        <f>D20*E20</f>
        <v>332.5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194</v>
      </c>
      <c r="E22" s="12"/>
      <c r="F22" s="15">
        <f>SUM(F18:F21)</f>
        <v>18430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91.5</v>
      </c>
      <c r="E24" s="10">
        <v>86</v>
      </c>
      <c r="F24" s="14">
        <f t="shared" ref="F24:F32" si="0">D24*E24</f>
        <v>7869</v>
      </c>
    </row>
    <row r="25" spans="1:6" x14ac:dyDescent="0.2">
      <c r="A25" t="s">
        <v>57</v>
      </c>
      <c r="B25" s="11"/>
      <c r="C25" s="10" t="s">
        <v>11</v>
      </c>
      <c r="D25" s="10">
        <v>51</v>
      </c>
      <c r="E25" s="10">
        <v>86</v>
      </c>
      <c r="F25" s="14">
        <f t="shared" si="0"/>
        <v>4386</v>
      </c>
    </row>
    <row r="26" spans="1:6" x14ac:dyDescent="0.2">
      <c r="A26" t="s">
        <v>31</v>
      </c>
      <c r="B26" s="11"/>
      <c r="C26" s="10" t="s">
        <v>11</v>
      </c>
      <c r="D26" s="10">
        <v>90</v>
      </c>
      <c r="E26" s="10">
        <v>86</v>
      </c>
      <c r="F26" s="14">
        <f t="shared" si="0"/>
        <v>7740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33</v>
      </c>
      <c r="E28" s="10">
        <v>86</v>
      </c>
      <c r="F28" s="14">
        <f t="shared" si="0"/>
        <v>2838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265.5</v>
      </c>
      <c r="E33" s="12"/>
      <c r="F33" s="15">
        <f>SUM(F24:F32)</f>
        <v>22833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8.75</v>
      </c>
      <c r="E36" s="10">
        <v>62</v>
      </c>
      <c r="F36" s="14">
        <f>D36*E36</f>
        <v>542.5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8.75</v>
      </c>
      <c r="E40" s="12"/>
      <c r="F40" s="15">
        <f>SUM(F35:F39)</f>
        <v>542.5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40.5</v>
      </c>
      <c r="E53" s="10">
        <v>4</v>
      </c>
      <c r="F53" s="14">
        <f>D53*E53</f>
        <v>162</v>
      </c>
    </row>
    <row r="54" spans="1:6" x14ac:dyDescent="0.2">
      <c r="B54" s="62" t="s">
        <v>9</v>
      </c>
      <c r="C54" s="4" t="s">
        <v>20</v>
      </c>
      <c r="D54" s="4">
        <f>SUM(D50:D53)</f>
        <v>40.5</v>
      </c>
      <c r="E54" s="4"/>
      <c r="F54" s="16">
        <f>SUM(F50:F53)</f>
        <v>162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567</v>
      </c>
      <c r="E56" s="2"/>
      <c r="F56" s="16">
        <f>SUM(F10+F16+F22+F33+F40+F48+F44+F54)</f>
        <v>49074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K36" sqref="K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82</v>
      </c>
      <c r="B3" s="93"/>
      <c r="C3" s="93"/>
      <c r="D3" s="93"/>
      <c r="E3" s="93"/>
      <c r="F3" s="93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92" t="s">
        <v>78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1.5</v>
      </c>
      <c r="E55" s="2"/>
      <c r="F55" s="16">
        <f>SUM(F10+F16+F22+F32+F39+F47+F43+F53)</f>
        <v>142.5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9" workbookViewId="0">
      <selection activeCell="K27" sqref="K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83</v>
      </c>
      <c r="B3" s="93"/>
      <c r="C3" s="93"/>
      <c r="D3" s="93"/>
      <c r="E3" s="93"/>
      <c r="F3" s="93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92" t="s">
        <v>78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0.5</v>
      </c>
      <c r="E55" s="2"/>
      <c r="F55" s="16">
        <f>SUM(F10+F16+F22+F32+F39+F47+F43+F53)</f>
        <v>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83</v>
      </c>
      <c r="B3" s="93"/>
      <c r="C3" s="93"/>
      <c r="D3" s="93"/>
      <c r="E3" s="93"/>
      <c r="F3" s="93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92" t="s">
        <v>65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</v>
      </c>
      <c r="E15" s="10">
        <v>122</v>
      </c>
      <c r="F15" s="14">
        <f>D15*E15</f>
        <v>3172</v>
      </c>
    </row>
    <row r="16" spans="1:6" x14ac:dyDescent="0.2">
      <c r="B16" s="20" t="s">
        <v>9</v>
      </c>
      <c r="C16" s="12" t="s">
        <v>8</v>
      </c>
      <c r="D16" s="12">
        <f>SUM(D12:D15)</f>
        <v>26</v>
      </c>
      <c r="E16" s="12"/>
      <c r="F16" s="15">
        <f>SUM(F12:F15)</f>
        <v>3172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60.75</v>
      </c>
      <c r="E30" s="10">
        <v>86</v>
      </c>
      <c r="F30" s="14">
        <f t="shared" si="0"/>
        <v>5224.5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60.75</v>
      </c>
      <c r="E32" s="12"/>
      <c r="F32" s="15">
        <f>SUM(F24:F31)</f>
        <v>5224.5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3</v>
      </c>
      <c r="E36" s="10">
        <v>62</v>
      </c>
      <c r="F36" s="14">
        <f>D36*E36</f>
        <v>186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</v>
      </c>
      <c r="E39" s="12"/>
      <c r="F39" s="15">
        <f>SUM(F34:F38)</f>
        <v>186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8962.5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22" workbookViewId="0">
      <selection activeCell="K50" sqref="K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83</v>
      </c>
      <c r="B3" s="93"/>
      <c r="C3" s="93"/>
      <c r="D3" s="93"/>
      <c r="E3" s="93"/>
      <c r="F3" s="93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92" t="s">
        <v>68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</v>
      </c>
      <c r="E15" s="10">
        <v>122</v>
      </c>
      <c r="F15" s="14">
        <f>D15*E15</f>
        <v>122</v>
      </c>
    </row>
    <row r="16" spans="1:6" x14ac:dyDescent="0.2">
      <c r="B16" s="20" t="s">
        <v>9</v>
      </c>
      <c r="C16" s="12" t="s">
        <v>8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51</v>
      </c>
      <c r="E18" s="10">
        <v>95</v>
      </c>
      <c r="F18" s="14">
        <f>D18*E18</f>
        <v>4845</v>
      </c>
    </row>
    <row r="19" spans="1:6" x14ac:dyDescent="0.2">
      <c r="A19" t="s">
        <v>18</v>
      </c>
      <c r="B19" s="11"/>
      <c r="C19" s="10" t="s">
        <v>10</v>
      </c>
      <c r="D19" s="10">
        <f>9+27.5</f>
        <v>36.5</v>
      </c>
      <c r="E19" s="10">
        <v>95</v>
      </c>
      <c r="F19" s="14">
        <f>D19*E19</f>
        <v>3467.5</v>
      </c>
    </row>
    <row r="20" spans="1:6" x14ac:dyDescent="0.2">
      <c r="A20" t="s">
        <v>30</v>
      </c>
      <c r="B20" s="11"/>
      <c r="C20" s="10" t="s">
        <v>10</v>
      </c>
      <c r="D20" s="10">
        <v>1</v>
      </c>
      <c r="E20" s="10">
        <v>95</v>
      </c>
      <c r="F20" s="14">
        <f>D20*E20</f>
        <v>95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88.5</v>
      </c>
      <c r="E22" s="12"/>
      <c r="F22" s="15">
        <f>SUM(F18:F21)</f>
        <v>8407.5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41.25</v>
      </c>
      <c r="E24" s="10">
        <v>86</v>
      </c>
      <c r="F24" s="14">
        <f t="shared" ref="F24:F32" si="0">D24*E24</f>
        <v>3547.5</v>
      </c>
    </row>
    <row r="25" spans="1:6" x14ac:dyDescent="0.2">
      <c r="A25" t="s">
        <v>57</v>
      </c>
      <c r="B25" s="11"/>
      <c r="C25" s="10" t="s">
        <v>11</v>
      </c>
      <c r="D25" s="10">
        <v>20.25</v>
      </c>
      <c r="E25" s="10">
        <v>86</v>
      </c>
      <c r="F25" s="14">
        <f t="shared" si="0"/>
        <v>1741.5</v>
      </c>
    </row>
    <row r="26" spans="1:6" x14ac:dyDescent="0.2">
      <c r="A26" t="s">
        <v>31</v>
      </c>
      <c r="B26" s="11"/>
      <c r="C26" s="10" t="s">
        <v>11</v>
      </c>
      <c r="D26" s="10">
        <v>67.5</v>
      </c>
      <c r="E26" s="10">
        <v>86</v>
      </c>
      <c r="F26" s="14">
        <f t="shared" si="0"/>
        <v>5805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26</v>
      </c>
      <c r="E28" s="10">
        <v>86</v>
      </c>
      <c r="F28" s="14">
        <f t="shared" si="0"/>
        <v>2236</v>
      </c>
    </row>
    <row r="29" spans="1:6" x14ac:dyDescent="0.2">
      <c r="A29" t="s">
        <v>72</v>
      </c>
      <c r="B29" s="11"/>
      <c r="C29" s="10" t="s">
        <v>11</v>
      </c>
      <c r="D29" s="10">
        <v>19</v>
      </c>
      <c r="E29" s="10">
        <v>86</v>
      </c>
      <c r="F29" s="14">
        <f t="shared" si="0"/>
        <v>1634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174</v>
      </c>
      <c r="E33" s="12"/>
      <c r="F33" s="15">
        <f>SUM(F24:F32)</f>
        <v>14964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f>12+2.5</f>
        <v>14.5</v>
      </c>
      <c r="E36" s="10">
        <v>62</v>
      </c>
      <c r="F36" s="14">
        <f>D36*E36</f>
        <v>899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0.5</v>
      </c>
      <c r="E38" s="10">
        <v>62</v>
      </c>
      <c r="F38" s="14">
        <f>D38*E38</f>
        <v>31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15</v>
      </c>
      <c r="E40" s="12"/>
      <c r="F40" s="15">
        <f>SUM(F35:F39)</f>
        <v>930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73.5</v>
      </c>
      <c r="E53" s="10">
        <v>4</v>
      </c>
      <c r="F53" s="14">
        <f>D53*E53</f>
        <v>294</v>
      </c>
    </row>
    <row r="54" spans="1:6" x14ac:dyDescent="0.2">
      <c r="B54" s="62" t="s">
        <v>9</v>
      </c>
      <c r="C54" s="4" t="s">
        <v>20</v>
      </c>
      <c r="D54" s="4">
        <f>SUM(D50:D53)</f>
        <v>73.5</v>
      </c>
      <c r="E54" s="4"/>
      <c r="F54" s="16">
        <f>SUM(F50:F53)</f>
        <v>294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364</v>
      </c>
      <c r="E56" s="2"/>
      <c r="F56" s="16">
        <f>SUM(F10+F16+F22+F33+F40+F48+F44+F54)</f>
        <v>26181.5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9" workbookViewId="0">
      <selection activeCell="A44" sqref="A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84</v>
      </c>
      <c r="B3" s="93"/>
      <c r="C3" s="93"/>
      <c r="D3" s="93"/>
      <c r="E3" s="93"/>
      <c r="F3" s="93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92" t="s">
        <v>68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45</v>
      </c>
      <c r="E12" s="10">
        <v>122</v>
      </c>
      <c r="F12" s="14">
        <f>D12*E12</f>
        <v>5490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47</v>
      </c>
      <c r="E16" s="12"/>
      <c r="F16" s="15">
        <f>SUM(F12:F15)</f>
        <v>5734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135</v>
      </c>
      <c r="E18" s="10">
        <v>95</v>
      </c>
      <c r="F18" s="14">
        <f>D18*E18</f>
        <v>12825</v>
      </c>
    </row>
    <row r="19" spans="1:6" x14ac:dyDescent="0.2">
      <c r="A19" t="s">
        <v>18</v>
      </c>
      <c r="B19" s="11"/>
      <c r="C19" s="10" t="s">
        <v>10</v>
      </c>
      <c r="D19" s="10">
        <f>17.5+57</f>
        <v>74.5</v>
      </c>
      <c r="E19" s="10">
        <v>95</v>
      </c>
      <c r="F19" s="14">
        <f>D19*E19</f>
        <v>7077.5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209.5</v>
      </c>
      <c r="E22" s="12"/>
      <c r="F22" s="15">
        <f>SUM(F18:F21)</f>
        <v>19902.5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107.5</v>
      </c>
      <c r="E24" s="10">
        <v>86</v>
      </c>
      <c r="F24" s="14">
        <f t="shared" ref="F24:F32" si="0">D24*E24</f>
        <v>9245</v>
      </c>
    </row>
    <row r="25" spans="1:6" x14ac:dyDescent="0.2">
      <c r="A25" t="s">
        <v>57</v>
      </c>
      <c r="B25" s="11"/>
      <c r="C25" s="10" t="s">
        <v>11</v>
      </c>
      <c r="D25" s="10">
        <v>129</v>
      </c>
      <c r="E25" s="10">
        <v>86</v>
      </c>
      <c r="F25" s="14">
        <f t="shared" si="0"/>
        <v>11094</v>
      </c>
    </row>
    <row r="26" spans="1:6" x14ac:dyDescent="0.2">
      <c r="A26" t="s">
        <v>31</v>
      </c>
      <c r="B26" s="11"/>
      <c r="C26" s="10" t="s">
        <v>11</v>
      </c>
      <c r="D26" s="10">
        <v>89</v>
      </c>
      <c r="E26" s="10">
        <v>86</v>
      </c>
      <c r="F26" s="14">
        <f t="shared" si="0"/>
        <v>7654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45</v>
      </c>
      <c r="E28" s="10">
        <v>86</v>
      </c>
      <c r="F28" s="14">
        <f t="shared" si="0"/>
        <v>3870</v>
      </c>
    </row>
    <row r="29" spans="1:6" x14ac:dyDescent="0.2">
      <c r="A29" t="s">
        <v>72</v>
      </c>
      <c r="B29" s="11"/>
      <c r="C29" s="10" t="s">
        <v>11</v>
      </c>
      <c r="D29" s="10">
        <v>6</v>
      </c>
      <c r="E29" s="10">
        <v>86</v>
      </c>
      <c r="F29" s="14">
        <f t="shared" si="0"/>
        <v>516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376.5</v>
      </c>
      <c r="E33" s="12"/>
      <c r="F33" s="15">
        <f>SUM(F24:F32)</f>
        <v>32379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50</v>
      </c>
      <c r="E35" s="10">
        <v>62</v>
      </c>
      <c r="F35" s="14">
        <f>D35*E35</f>
        <v>3100</v>
      </c>
    </row>
    <row r="36" spans="1:6" x14ac:dyDescent="0.2">
      <c r="A36" t="s">
        <v>58</v>
      </c>
      <c r="B36" s="11"/>
      <c r="C36" s="10" t="s">
        <v>12</v>
      </c>
      <c r="D36" s="10">
        <f>112.75+34</f>
        <v>146.75</v>
      </c>
      <c r="E36" s="10">
        <v>62</v>
      </c>
      <c r="F36" s="14">
        <f>D36*E36</f>
        <v>9098.5</v>
      </c>
    </row>
    <row r="37" spans="1:6" x14ac:dyDescent="0.2">
      <c r="A37" t="s">
        <v>47</v>
      </c>
      <c r="B37" s="11"/>
      <c r="C37" s="10" t="s">
        <v>12</v>
      </c>
      <c r="D37" s="10">
        <v>19.5</v>
      </c>
      <c r="E37" s="10">
        <v>62</v>
      </c>
      <c r="F37" s="14">
        <f>D37*E37</f>
        <v>1209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216.25</v>
      </c>
      <c r="E40" s="12"/>
      <c r="F40" s="15">
        <f>SUM(F35:F39)</f>
        <v>13407.5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45.25</v>
      </c>
      <c r="E43" s="10">
        <v>50</v>
      </c>
      <c r="F43" s="14">
        <f>D43*E43</f>
        <v>2262.5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4" t="s">
        <v>9</v>
      </c>
      <c r="C45" s="4" t="s">
        <v>13</v>
      </c>
      <c r="D45" s="4">
        <f>SUM(D42:D44)</f>
        <v>45.25</v>
      </c>
      <c r="E45" s="4"/>
      <c r="F45" s="16">
        <f>SUM(F42:F44)</f>
        <v>2262.5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45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894.5</v>
      </c>
      <c r="E57" s="2"/>
      <c r="F57" s="16">
        <f>SUM(F10+F16+F22+F33+F40+F49+F45+F55)</f>
        <v>73685.5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84</v>
      </c>
      <c r="B3" s="93"/>
      <c r="C3" s="93"/>
      <c r="D3" s="93"/>
      <c r="E3" s="93"/>
      <c r="F3" s="93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92" t="s">
        <v>65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2.5</v>
      </c>
      <c r="E30" s="10">
        <v>86</v>
      </c>
      <c r="F30" s="14">
        <f t="shared" si="0"/>
        <v>215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2.5</v>
      </c>
      <c r="E32" s="12"/>
      <c r="F32" s="15">
        <f>SUM(F24:F31)</f>
        <v>215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</v>
      </c>
      <c r="E53" s="2"/>
      <c r="F53" s="16">
        <f>SUM(F10+F16+F22+F32+F39+F47+F43+F51)</f>
        <v>262.5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6" workbookViewId="0">
      <selection activeCell="E54" sqref="E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86</v>
      </c>
      <c r="B3" s="93"/>
      <c r="C3" s="93"/>
      <c r="D3" s="93"/>
      <c r="E3" s="93"/>
      <c r="F3" s="93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92" t="s">
        <v>68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f>43+24.5</f>
        <v>67.5</v>
      </c>
      <c r="E12" s="10">
        <v>122</v>
      </c>
      <c r="F12" s="14">
        <f>D12*E12</f>
        <v>8235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9</v>
      </c>
      <c r="E15" s="10">
        <v>122</v>
      </c>
      <c r="F15" s="14">
        <f>D15*E15</f>
        <v>1098</v>
      </c>
    </row>
    <row r="16" spans="1:6" x14ac:dyDescent="0.2">
      <c r="B16" s="20" t="s">
        <v>9</v>
      </c>
      <c r="C16" s="12" t="s">
        <v>8</v>
      </c>
      <c r="D16" s="12">
        <f>SUM(D12:D15)</f>
        <v>76.5</v>
      </c>
      <c r="E16" s="12"/>
      <c r="F16" s="15">
        <f>SUM(F12:F15)</f>
        <v>9333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105.75</v>
      </c>
      <c r="E18" s="10">
        <v>95</v>
      </c>
      <c r="F18" s="14">
        <f>D18*E18</f>
        <v>10046.25</v>
      </c>
    </row>
    <row r="19" spans="1:6" x14ac:dyDescent="0.2">
      <c r="A19" t="s">
        <v>18</v>
      </c>
      <c r="B19" s="11"/>
      <c r="C19" s="10" t="s">
        <v>10</v>
      </c>
      <c r="D19" s="10">
        <f>86+8</f>
        <v>94</v>
      </c>
      <c r="E19" s="10">
        <v>95</v>
      </c>
      <c r="F19" s="14">
        <f>D19*E19</f>
        <v>8930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1.5</v>
      </c>
      <c r="E21" s="10">
        <v>95</v>
      </c>
      <c r="F21" s="14">
        <f>D21*E21</f>
        <v>142.5</v>
      </c>
    </row>
    <row r="22" spans="1:6" x14ac:dyDescent="0.2">
      <c r="B22" s="20" t="s">
        <v>9</v>
      </c>
      <c r="C22" s="12" t="s">
        <v>10</v>
      </c>
      <c r="D22" s="12">
        <f>SUM(D18:D21)</f>
        <v>201.25</v>
      </c>
      <c r="E22" s="12"/>
      <c r="F22" s="15">
        <f>SUM(F18:F21)</f>
        <v>19118.75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71.75</v>
      </c>
      <c r="E24" s="10">
        <v>86</v>
      </c>
      <c r="F24" s="14">
        <f t="shared" ref="F24:F32" si="0">D24*E24</f>
        <v>6170.5</v>
      </c>
    </row>
    <row r="25" spans="1:6" x14ac:dyDescent="0.2">
      <c r="A25" t="s">
        <v>57</v>
      </c>
      <c r="B25" s="11"/>
      <c r="C25" s="10" t="s">
        <v>11</v>
      </c>
      <c r="D25" s="10">
        <v>108</v>
      </c>
      <c r="E25" s="10">
        <v>86</v>
      </c>
      <c r="F25" s="14">
        <f t="shared" si="0"/>
        <v>9288</v>
      </c>
    </row>
    <row r="26" spans="1:6" x14ac:dyDescent="0.2">
      <c r="A26" t="s">
        <v>31</v>
      </c>
      <c r="B26" s="11"/>
      <c r="C26" s="10" t="s">
        <v>11</v>
      </c>
      <c r="D26" s="10">
        <f>143.5</f>
        <v>143.5</v>
      </c>
      <c r="E26" s="10">
        <v>86</v>
      </c>
      <c r="F26" s="14">
        <f t="shared" si="0"/>
        <v>12341</v>
      </c>
    </row>
    <row r="27" spans="1:6" x14ac:dyDescent="0.2">
      <c r="A27" t="s">
        <v>67</v>
      </c>
      <c r="B27" s="11"/>
      <c r="C27" s="10" t="s">
        <v>11</v>
      </c>
      <c r="D27" s="10">
        <v>10</v>
      </c>
      <c r="E27" s="10">
        <v>86</v>
      </c>
      <c r="F27" s="14">
        <f t="shared" si="0"/>
        <v>860</v>
      </c>
    </row>
    <row r="28" spans="1:6" x14ac:dyDescent="0.2">
      <c r="A28" t="s">
        <v>35</v>
      </c>
      <c r="B28" s="11"/>
      <c r="C28" s="10" t="s">
        <v>11</v>
      </c>
      <c r="D28" s="10">
        <v>69.5</v>
      </c>
      <c r="E28" s="10">
        <v>86</v>
      </c>
      <c r="F28" s="14">
        <f t="shared" si="0"/>
        <v>5977</v>
      </c>
    </row>
    <row r="29" spans="1:6" x14ac:dyDescent="0.2">
      <c r="A29" t="s">
        <v>72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7.5</v>
      </c>
      <c r="E32" s="10">
        <v>86</v>
      </c>
      <c r="F32" s="14">
        <f t="shared" si="0"/>
        <v>645</v>
      </c>
    </row>
    <row r="33" spans="1:6" x14ac:dyDescent="0.2">
      <c r="B33" s="20" t="s">
        <v>9</v>
      </c>
      <c r="C33" s="12" t="s">
        <v>11</v>
      </c>
      <c r="D33" s="12">
        <f>SUM(D24:D32)</f>
        <v>411.25</v>
      </c>
      <c r="E33" s="12"/>
      <c r="F33" s="15">
        <f>SUM(F24:F32)</f>
        <v>35367.5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17.5</v>
      </c>
      <c r="E35" s="10">
        <v>62</v>
      </c>
      <c r="F35" s="14">
        <f>D35*E35</f>
        <v>1085</v>
      </c>
    </row>
    <row r="36" spans="1:6" x14ac:dyDescent="0.2">
      <c r="A36" t="s">
        <v>58</v>
      </c>
      <c r="B36" s="11"/>
      <c r="C36" s="10" t="s">
        <v>12</v>
      </c>
      <c r="D36" s="10">
        <f>93.75+56</f>
        <v>149.75</v>
      </c>
      <c r="E36" s="10">
        <v>62</v>
      </c>
      <c r="F36" s="14">
        <f>D36*E36</f>
        <v>9284.5</v>
      </c>
    </row>
    <row r="37" spans="1:6" x14ac:dyDescent="0.2">
      <c r="A37" t="s">
        <v>47</v>
      </c>
      <c r="B37" s="11"/>
      <c r="C37" s="10" t="s">
        <v>12</v>
      </c>
      <c r="D37" s="10">
        <v>33.5</v>
      </c>
      <c r="E37" s="10">
        <v>62</v>
      </c>
      <c r="F37" s="14">
        <f>D37*E37</f>
        <v>2077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200.75</v>
      </c>
      <c r="E40" s="12"/>
      <c r="F40" s="15">
        <f>SUM(F35:F39)</f>
        <v>12446.5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6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102.25</v>
      </c>
      <c r="E54" s="10">
        <v>6</v>
      </c>
      <c r="F54" s="14">
        <f>D54*E54</f>
        <v>613.5</v>
      </c>
    </row>
    <row r="55" spans="1:6" x14ac:dyDescent="0.2">
      <c r="B55" s="66" t="s">
        <v>9</v>
      </c>
      <c r="C55" s="4" t="s">
        <v>20</v>
      </c>
      <c r="D55" s="4">
        <f>SUM(D51:D54)</f>
        <v>102.25</v>
      </c>
      <c r="E55" s="4"/>
      <c r="F55" s="16">
        <f>SUM(F51:F54)</f>
        <v>613.5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992</v>
      </c>
      <c r="E57" s="2"/>
      <c r="F57" s="16">
        <f>SUM(F10+F16+F22+F33+F40+F49+F45+F55)</f>
        <v>76879.25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31" sqref="D3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86</v>
      </c>
      <c r="B3" s="93"/>
      <c r="C3" s="93"/>
      <c r="D3" s="93"/>
      <c r="E3" s="93"/>
      <c r="F3" s="93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92" t="s">
        <v>87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4.5</v>
      </c>
      <c r="E19" s="10">
        <v>95</v>
      </c>
      <c r="F19" s="14">
        <f>D19*E19</f>
        <v>427.5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4.5</v>
      </c>
      <c r="E22" s="12"/>
      <c r="F22" s="15">
        <f>SUM(F18:F21)</f>
        <v>427.5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20.5</v>
      </c>
      <c r="E25" s="10">
        <v>86</v>
      </c>
      <c r="F25" s="14">
        <f t="shared" si="0"/>
        <v>1763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20.5</v>
      </c>
      <c r="E32" s="12"/>
      <c r="F32" s="15">
        <f>SUM(F24:F31)</f>
        <v>1763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25</v>
      </c>
      <c r="E53" s="2"/>
      <c r="F53" s="16">
        <f>SUM(F10+F16+F22+F32+F39+F47+F43+F51)</f>
        <v>2190.5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32</v>
      </c>
      <c r="B3" s="93"/>
      <c r="C3" s="93"/>
      <c r="D3" s="93"/>
      <c r="E3" s="93"/>
      <c r="F3" s="93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92" t="s">
        <v>0</v>
      </c>
      <c r="B5" s="93"/>
      <c r="C5" s="93"/>
      <c r="D5" s="93"/>
      <c r="E5" s="93"/>
      <c r="F5" s="93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0.5</v>
      </c>
      <c r="E9" s="10">
        <v>95</v>
      </c>
      <c r="F9" s="14">
        <f>D9*E9</f>
        <v>47.5</v>
      </c>
    </row>
    <row r="10" spans="1:6" x14ac:dyDescent="0.2">
      <c r="A10" t="s">
        <v>30</v>
      </c>
      <c r="B10" s="11"/>
      <c r="C10" s="10" t="s">
        <v>10</v>
      </c>
      <c r="D10" s="10">
        <v>30.5</v>
      </c>
      <c r="E10" s="10">
        <v>95</v>
      </c>
      <c r="F10" s="14">
        <f>D10*E10</f>
        <v>2897.5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31</v>
      </c>
      <c r="E12" s="12"/>
      <c r="F12" s="15">
        <f>SUM(F9:F11)</f>
        <v>2945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20.5</v>
      </c>
      <c r="E14" s="10">
        <v>86</v>
      </c>
      <c r="F14" s="14">
        <f>D14*E14</f>
        <v>1763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20.5</v>
      </c>
      <c r="E16" s="12"/>
      <c r="F16" s="15">
        <f>SUM(F14:F15)</f>
        <v>1763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31</v>
      </c>
      <c r="E29" s="2"/>
      <c r="F29" s="16">
        <f>SUM(F12+F16+F20+F27+F24)</f>
        <v>4708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K43" sqref="K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88</v>
      </c>
      <c r="B3" s="93"/>
      <c r="C3" s="93"/>
      <c r="D3" s="93"/>
      <c r="E3" s="93"/>
      <c r="F3" s="93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92" t="s">
        <v>87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6.25</v>
      </c>
      <c r="E19" s="10">
        <v>95</v>
      </c>
      <c r="F19" s="14">
        <f>D19*E19</f>
        <v>593.75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3.5</v>
      </c>
      <c r="E25" s="10">
        <v>86</v>
      </c>
      <c r="F25" s="14">
        <f t="shared" si="0"/>
        <v>301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3.5</v>
      </c>
      <c r="E32" s="12"/>
      <c r="F32" s="15">
        <f>SUM(F24:F31)</f>
        <v>301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9.75</v>
      </c>
      <c r="E53" s="2"/>
      <c r="F53" s="16">
        <f>SUM(F10+F16+F22+F32+F39+F47+F43+F51)</f>
        <v>894.75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88</v>
      </c>
      <c r="B3" s="93"/>
      <c r="C3" s="93"/>
      <c r="D3" s="93"/>
      <c r="E3" s="93"/>
      <c r="F3" s="93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92" t="s">
        <v>89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8.25</v>
      </c>
      <c r="E22" s="12"/>
      <c r="F22" s="15">
        <f>SUM(F18:F21)</f>
        <v>783.75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7.5</v>
      </c>
      <c r="E24" s="10">
        <v>86</v>
      </c>
      <c r="F24" s="14">
        <f t="shared" ref="F24:F31" si="0">D24*E24</f>
        <v>645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</v>
      </c>
      <c r="E27" s="10">
        <v>86</v>
      </c>
      <c r="F27" s="14">
        <f t="shared" si="0"/>
        <v>86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8.5</v>
      </c>
      <c r="E32" s="12"/>
      <c r="F32" s="15">
        <f>SUM(F24:F31)</f>
        <v>731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16.75</v>
      </c>
      <c r="E53" s="2"/>
      <c r="F53" s="16">
        <f>SUM(F10+F16+F22+F32+F39+F47+F43+F51)</f>
        <v>1514.75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3"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88</v>
      </c>
      <c r="B3" s="93"/>
      <c r="C3" s="93"/>
      <c r="D3" s="93"/>
      <c r="E3" s="93"/>
      <c r="F3" s="93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92" t="s">
        <v>78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2.5</v>
      </c>
      <c r="E22" s="12"/>
      <c r="F22" s="15">
        <f>SUM(F18:F21)</f>
        <v>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0.75</v>
      </c>
      <c r="E32" s="12"/>
      <c r="F32" s="15">
        <f>SUM(F24:F31)</f>
        <v>64.5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3.25</v>
      </c>
      <c r="E55" s="2"/>
      <c r="F55" s="16">
        <f>SUM(F10+F16+F22+F32+F39+F47+F43+F53)</f>
        <v>302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88</v>
      </c>
      <c r="B3" s="93"/>
      <c r="C3" s="93"/>
      <c r="D3" s="93"/>
      <c r="E3" s="93"/>
      <c r="F3" s="93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92" t="s">
        <v>68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17.5</v>
      </c>
      <c r="E16" s="12"/>
      <c r="F16" s="15">
        <f>SUM(F12:F15)</f>
        <v>2135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137.5</v>
      </c>
      <c r="E26" s="10">
        <v>86</v>
      </c>
      <c r="F26" s="14">
        <f t="shared" ref="F26" si="1">D26*E26</f>
        <v>11825</v>
      </c>
    </row>
    <row r="27" spans="1:6" x14ac:dyDescent="0.2">
      <c r="A27" t="s">
        <v>31</v>
      </c>
      <c r="B27" s="11"/>
      <c r="C27" s="10" t="s">
        <v>11</v>
      </c>
      <c r="D27" s="10">
        <v>-1</v>
      </c>
      <c r="E27" s="10">
        <v>86</v>
      </c>
      <c r="F27" s="14">
        <f t="shared" si="0"/>
        <v>-86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3</v>
      </c>
      <c r="E30" s="10">
        <v>86</v>
      </c>
      <c r="F30" s="14">
        <f t="shared" si="0"/>
        <v>258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3</v>
      </c>
      <c r="E32" s="10">
        <v>86</v>
      </c>
      <c r="F32" s="14">
        <f t="shared" si="0"/>
        <v>258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142.5</v>
      </c>
      <c r="E34" s="12"/>
      <c r="F34" s="15">
        <f>SUM(F24:F33)</f>
        <v>12255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83</v>
      </c>
      <c r="E37" s="10">
        <v>62</v>
      </c>
      <c r="F37" s="14">
        <f>D37*E37</f>
        <v>5146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83</v>
      </c>
      <c r="E41" s="12"/>
      <c r="F41" s="15">
        <f>SUM(F36:F40)</f>
        <v>5146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7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7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70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SUM(D10+D16+D22+D34+D41+D50+D46+D56)</f>
        <v>244</v>
      </c>
      <c r="E58" s="2"/>
      <c r="F58" s="16">
        <f>SUM(F10+F16+F22+F34+F41+F50+F46+F56)</f>
        <v>19631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3"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88</v>
      </c>
      <c r="B3" s="93"/>
      <c r="C3" s="93"/>
      <c r="D3" s="93"/>
      <c r="E3" s="93"/>
      <c r="F3" s="93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92" t="s">
        <v>90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2.75</v>
      </c>
      <c r="E55" s="2"/>
      <c r="F55" s="16">
        <f>SUM(F10+F16+F22+F32+F39+F47+F43+F53)</f>
        <v>261.25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40" sqref="D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91</v>
      </c>
      <c r="B3" s="93"/>
      <c r="C3" s="93"/>
      <c r="D3" s="93"/>
      <c r="E3" s="93"/>
      <c r="F3" s="93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92" t="s">
        <v>68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9.75</v>
      </c>
      <c r="E19" s="10">
        <v>95</v>
      </c>
      <c r="F19" s="14">
        <f>D19*E19</f>
        <v>926.25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2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2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9.75</v>
      </c>
      <c r="E57" s="2"/>
      <c r="F57" s="16">
        <f>SUM(F10+F16+F22+F33+F40+F49+F45+F55)</f>
        <v>926.25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91</v>
      </c>
      <c r="B3" s="93"/>
      <c r="C3" s="93"/>
      <c r="D3" s="93"/>
      <c r="E3" s="93"/>
      <c r="F3" s="93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92" t="s">
        <v>90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5.75</v>
      </c>
      <c r="E22" s="12"/>
      <c r="F22" s="15">
        <f>SUM(F18:F21)</f>
        <v>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5.75</v>
      </c>
      <c r="E55" s="2"/>
      <c r="F55" s="16">
        <f>SUM(F10+F16+F22+F32+F39+F47+F43+F53)</f>
        <v>546.25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50" sqref="E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91</v>
      </c>
      <c r="B3" s="93"/>
      <c r="C3" s="93"/>
      <c r="D3" s="93"/>
      <c r="E3" s="93"/>
      <c r="F3" s="93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92" t="s">
        <v>87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15</v>
      </c>
      <c r="E19" s="10">
        <v>95</v>
      </c>
      <c r="F19" s="14">
        <f>D19*E19</f>
        <v>1425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</v>
      </c>
      <c r="E22" s="12"/>
      <c r="F22" s="15">
        <f>SUM(F18:F21)</f>
        <v>1425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12</v>
      </c>
      <c r="E25" s="10">
        <v>86</v>
      </c>
      <c r="F25" s="14">
        <f t="shared" si="0"/>
        <v>1032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</v>
      </c>
      <c r="E32" s="12"/>
      <c r="F32" s="15">
        <f>SUM(F24:F31)</f>
        <v>1032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7</v>
      </c>
      <c r="E50" s="10">
        <v>6</v>
      </c>
      <c r="F50" s="14">
        <f>D50*E50</f>
        <v>42</v>
      </c>
    </row>
    <row r="51" spans="1:6" x14ac:dyDescent="0.2">
      <c r="B51" s="72" t="s">
        <v>9</v>
      </c>
      <c r="C51" s="4" t="s">
        <v>20</v>
      </c>
      <c r="D51" s="4">
        <f>SUM(D49:D50)</f>
        <v>7</v>
      </c>
      <c r="E51" s="4"/>
      <c r="F51" s="16">
        <f>SUM(F49:F50)</f>
        <v>42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34</v>
      </c>
      <c r="E53" s="2"/>
      <c r="F53" s="16">
        <f>SUM(F10+F16+F22+F32+F39+F47+F43+F51)</f>
        <v>2499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8" workbookViewId="0">
      <selection activeCell="J42" sqref="J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91</v>
      </c>
      <c r="B3" s="93"/>
      <c r="C3" s="93"/>
      <c r="D3" s="93"/>
      <c r="E3" s="93"/>
      <c r="F3" s="93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92" t="s">
        <v>89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21.75</v>
      </c>
      <c r="E19" s="10">
        <v>95</v>
      </c>
      <c r="F19" s="14">
        <f>D19*E19</f>
        <v>2066.25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21.75</v>
      </c>
      <c r="E22" s="12"/>
      <c r="F22" s="15">
        <f>SUM(F18:F21)</f>
        <v>2066.25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60</v>
      </c>
      <c r="E24" s="10">
        <v>86</v>
      </c>
      <c r="F24" s="14">
        <f t="shared" ref="F24:F31" si="0">D24*E24</f>
        <v>5160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</v>
      </c>
      <c r="E32" s="12"/>
      <c r="F32" s="15">
        <f>SUM(F24:F31)</f>
        <v>5160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12</v>
      </c>
      <c r="E50" s="10">
        <v>6</v>
      </c>
      <c r="F50" s="14">
        <f>D50*E50</f>
        <v>72</v>
      </c>
    </row>
    <row r="51" spans="1:6" x14ac:dyDescent="0.2">
      <c r="B51" s="72" t="s">
        <v>9</v>
      </c>
      <c r="C51" s="4" t="s">
        <v>20</v>
      </c>
      <c r="D51" s="4">
        <f>SUM(D49:D50)</f>
        <v>12</v>
      </c>
      <c r="E51" s="4"/>
      <c r="F51" s="16">
        <f>SUM(F49:F50)</f>
        <v>72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7298.25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topLeftCell="A16" workbookViewId="0">
      <selection activeCell="H54" sqref="H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92</v>
      </c>
      <c r="B3" s="93"/>
      <c r="C3" s="93"/>
      <c r="D3" s="93"/>
      <c r="E3" s="93"/>
      <c r="F3" s="93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92" t="s">
        <v>90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17.5</v>
      </c>
      <c r="E20" s="10">
        <v>95</v>
      </c>
      <c r="F20" s="14">
        <f>D20*E20</f>
        <v>1662.5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30</v>
      </c>
      <c r="E22" s="12"/>
      <c r="F22" s="15">
        <f>SUM(F18:F21)</f>
        <v>2850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37.5</v>
      </c>
      <c r="E25" s="10">
        <v>86</v>
      </c>
      <c r="F25" s="14">
        <f t="shared" ref="F25" si="1">D25*E25</f>
        <v>3225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37.5</v>
      </c>
      <c r="E33" s="12"/>
      <c r="F33" s="15">
        <f>SUM(F24:F32)</f>
        <v>3225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6</v>
      </c>
      <c r="E53" s="10">
        <v>6</v>
      </c>
      <c r="F53" s="14">
        <f>D53*E53</f>
        <v>36</v>
      </c>
    </row>
    <row r="54" spans="1:6" x14ac:dyDescent="0.2">
      <c r="B54" s="74" t="s">
        <v>9</v>
      </c>
      <c r="C54" s="4" t="s">
        <v>20</v>
      </c>
      <c r="D54" s="4">
        <f>SUM(D50:D53)</f>
        <v>6</v>
      </c>
      <c r="E54" s="4"/>
      <c r="F54" s="16">
        <f>SUM(F50:F53)</f>
        <v>36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73.5</v>
      </c>
      <c r="E56" s="2"/>
      <c r="F56" s="16">
        <f>SUM(F10+F16+F22+F33+F40+F48+F44+F54)</f>
        <v>6111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G17" sqref="G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33</v>
      </c>
      <c r="B3" s="93"/>
      <c r="C3" s="93"/>
      <c r="D3" s="93"/>
      <c r="E3" s="93"/>
      <c r="F3" s="93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92" t="s">
        <v>0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22</v>
      </c>
      <c r="B13" s="11"/>
      <c r="C13" s="10" t="s">
        <v>8</v>
      </c>
      <c r="D13" s="10">
        <v>1.5</v>
      </c>
      <c r="E13" s="10">
        <v>122</v>
      </c>
      <c r="F13" s="14">
        <f>D13*E13</f>
        <v>183</v>
      </c>
    </row>
    <row r="14" spans="1:6" x14ac:dyDescent="0.2">
      <c r="A14" t="s">
        <v>19</v>
      </c>
      <c r="B14" s="11"/>
      <c r="C14" s="10" t="s">
        <v>8</v>
      </c>
      <c r="D14" s="10">
        <v>0.5</v>
      </c>
      <c r="E14" s="10">
        <v>122</v>
      </c>
      <c r="F14" s="14">
        <f>D14*E14</f>
        <v>61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39.5</v>
      </c>
      <c r="E17" s="10">
        <v>95</v>
      </c>
      <c r="F17" s="14">
        <f>D17*E17</f>
        <v>3752.5</v>
      </c>
    </row>
    <row r="18" spans="1:6" x14ac:dyDescent="0.2">
      <c r="A18" t="s">
        <v>18</v>
      </c>
      <c r="B18" s="11"/>
      <c r="C18" s="10" t="s">
        <v>10</v>
      </c>
      <c r="D18" s="10">
        <v>26.25</v>
      </c>
      <c r="E18" s="10">
        <v>95</v>
      </c>
      <c r="F18" s="14">
        <f>D18*E18</f>
        <v>2493.75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65.75</v>
      </c>
      <c r="E20" s="12"/>
      <c r="F20" s="15">
        <f>SUM(F17:F19)</f>
        <v>6246.25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B26" s="20" t="s">
        <v>9</v>
      </c>
      <c r="C26" s="12" t="s">
        <v>11</v>
      </c>
      <c r="D26" s="12">
        <f>SUM(D22:D25)</f>
        <v>24</v>
      </c>
      <c r="E26" s="12"/>
      <c r="F26" s="15">
        <f>SUM(F22:F25)</f>
        <v>2064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15.5</v>
      </c>
      <c r="E28" s="10">
        <v>62</v>
      </c>
      <c r="F28" s="14">
        <f>D28*E28</f>
        <v>961</v>
      </c>
    </row>
    <row r="29" spans="1:6" x14ac:dyDescent="0.2">
      <c r="A29" t="s">
        <v>37</v>
      </c>
      <c r="B29" s="11"/>
      <c r="C29" s="10" t="s">
        <v>12</v>
      </c>
      <c r="D29" s="10">
        <v>0.75</v>
      </c>
      <c r="E29" s="10">
        <v>62</v>
      </c>
      <c r="F29" s="14">
        <f>D29*E29</f>
        <v>46.5</v>
      </c>
    </row>
    <row r="30" spans="1:6" x14ac:dyDescent="0.2">
      <c r="B30" s="20" t="s">
        <v>9</v>
      </c>
      <c r="C30" s="12" t="s">
        <v>12</v>
      </c>
      <c r="D30" s="12">
        <f>SUM(D28:D29)</f>
        <v>16.25</v>
      </c>
      <c r="E30" s="12"/>
      <c r="F30" s="15">
        <f>SUM(F28:F29)</f>
        <v>1007.5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6.75</v>
      </c>
      <c r="E37" s="10">
        <v>8</v>
      </c>
      <c r="F37" s="14">
        <f>D37*E37</f>
        <v>54</v>
      </c>
    </row>
    <row r="38" spans="1:6" x14ac:dyDescent="0.2">
      <c r="B38" s="25" t="s">
        <v>9</v>
      </c>
      <c r="C38" s="4" t="s">
        <v>20</v>
      </c>
      <c r="D38" s="4">
        <f>SUM(D36:D37)</f>
        <v>6.75</v>
      </c>
      <c r="E38" s="4"/>
      <c r="F38" s="16">
        <f>SUM(F36:F37)</f>
        <v>54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117.25</v>
      </c>
      <c r="E40" s="2"/>
      <c r="F40" s="16">
        <f>SUM(F10+F15+F20+F26+F30+F38+F34)</f>
        <v>9920.75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F20" sqref="F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92</v>
      </c>
      <c r="B3" s="93"/>
      <c r="C3" s="93"/>
      <c r="D3" s="93"/>
      <c r="E3" s="93"/>
      <c r="F3" s="93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92" t="s">
        <v>87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18</v>
      </c>
      <c r="E19" s="10">
        <v>95</v>
      </c>
      <c r="F19" s="14">
        <f>D19*E19</f>
        <v>1710</v>
      </c>
    </row>
    <row r="20" spans="1:6" x14ac:dyDescent="0.2">
      <c r="A20" t="s">
        <v>30</v>
      </c>
      <c r="B20" s="11"/>
      <c r="C20" s="10" t="s">
        <v>10</v>
      </c>
      <c r="D20" s="10">
        <v>2</v>
      </c>
      <c r="E20" s="10">
        <v>95</v>
      </c>
      <c r="F20" s="14">
        <f>D20*E20</f>
        <v>190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</v>
      </c>
      <c r="E22" s="12"/>
      <c r="F22" s="15">
        <f>SUM(F18:F21)</f>
        <v>1900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24.75</v>
      </c>
      <c r="E24" s="10">
        <v>86</v>
      </c>
      <c r="F24" s="14">
        <f t="shared" ref="F24:F31" si="0">D24*E24</f>
        <v>2128.5</v>
      </c>
    </row>
    <row r="25" spans="1:6" x14ac:dyDescent="0.2">
      <c r="A25" t="s">
        <v>57</v>
      </c>
      <c r="B25" s="11"/>
      <c r="C25" s="10" t="s">
        <v>11</v>
      </c>
      <c r="D25" s="10">
        <v>31.5</v>
      </c>
      <c r="E25" s="10">
        <v>86</v>
      </c>
      <c r="F25" s="14">
        <f t="shared" si="0"/>
        <v>2709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56.25</v>
      </c>
      <c r="E32" s="12"/>
      <c r="F32" s="15">
        <f>SUM(F24:F31)</f>
        <v>4837.5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5</v>
      </c>
      <c r="E34" s="10">
        <v>62</v>
      </c>
      <c r="F34" s="14">
        <f>D34*E34</f>
        <v>310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5</v>
      </c>
      <c r="E39" s="12"/>
      <c r="F39" s="15">
        <f>SUM(F34:F38)</f>
        <v>310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19.5</v>
      </c>
      <c r="E50" s="10">
        <v>6</v>
      </c>
      <c r="F50" s="14">
        <f>D50*E50</f>
        <v>117</v>
      </c>
    </row>
    <row r="51" spans="1:6" x14ac:dyDescent="0.2">
      <c r="A51" t="s">
        <v>94</v>
      </c>
      <c r="B51" s="11"/>
      <c r="C51" s="10" t="s">
        <v>45</v>
      </c>
      <c r="D51" s="10">
        <v>6</v>
      </c>
      <c r="E51" s="10">
        <v>4</v>
      </c>
      <c r="F51" s="14">
        <f>D51*E51</f>
        <v>24</v>
      </c>
    </row>
    <row r="52" spans="1:6" x14ac:dyDescent="0.2">
      <c r="B52" s="74" t="s">
        <v>9</v>
      </c>
      <c r="C52" s="4" t="s">
        <v>20</v>
      </c>
      <c r="D52" s="4">
        <f>SUM(D49:D51)</f>
        <v>25.5</v>
      </c>
      <c r="E52" s="4"/>
      <c r="F52" s="16">
        <f>SUM(F49:F51)</f>
        <v>141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106.75</v>
      </c>
      <c r="E54" s="2"/>
      <c r="F54" s="16">
        <f>SUM(F10+F16+F22+F32+F39+F47+F43+F52)</f>
        <v>7188.5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25" workbookViewId="0">
      <selection activeCell="I61" sqref="I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92</v>
      </c>
      <c r="B3" s="93"/>
      <c r="C3" s="93"/>
      <c r="D3" s="93"/>
      <c r="E3" s="93"/>
      <c r="F3" s="93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92" t="s">
        <v>78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3.75</v>
      </c>
      <c r="E19" s="10">
        <v>95</v>
      </c>
      <c r="F19" s="14">
        <f>D19*E19</f>
        <v>356.25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3.75</v>
      </c>
      <c r="E22" s="12"/>
      <c r="F22" s="15">
        <f>SUM(F18:F21)</f>
        <v>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4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3.75</v>
      </c>
      <c r="E55" s="2"/>
      <c r="F55" s="16">
        <f>SUM(F10+F16+F22+F32+F39+F47+F43+F53)</f>
        <v>356.25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92</v>
      </c>
      <c r="B3" s="93"/>
      <c r="C3" s="93"/>
      <c r="D3" s="93"/>
      <c r="E3" s="93"/>
      <c r="F3" s="93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92" t="s">
        <v>68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11.5</v>
      </c>
      <c r="E19" s="10">
        <v>95</v>
      </c>
      <c r="F19" s="14">
        <f>D19*E19</f>
        <v>1092.5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11.5</v>
      </c>
      <c r="E22" s="12"/>
      <c r="F22" s="15">
        <f>SUM(F18:F21)</f>
        <v>1092.5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16.75</v>
      </c>
      <c r="E28" s="10">
        <v>86</v>
      </c>
      <c r="F28" s="14">
        <f t="shared" si="0"/>
        <v>1440.5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16.75</v>
      </c>
      <c r="E33" s="12"/>
      <c r="F33" s="15">
        <f>SUM(F24:F32)</f>
        <v>1440.5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4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28.25</v>
      </c>
      <c r="E57" s="2"/>
      <c r="F57" s="16">
        <f>SUM(F10+F16+F22+F33+F40+F49+F45+F55)</f>
        <v>2533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92</v>
      </c>
      <c r="B3" s="93"/>
      <c r="C3" s="93"/>
      <c r="D3" s="93"/>
      <c r="E3" s="93"/>
      <c r="F3" s="93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92" t="s">
        <v>89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17.5</v>
      </c>
      <c r="E19" s="10">
        <v>95</v>
      </c>
      <c r="F19" s="14">
        <f>D19*E19</f>
        <v>1662.5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41.5</v>
      </c>
      <c r="E24" s="10">
        <v>86</v>
      </c>
      <c r="F24" s="14">
        <f t="shared" ref="F24:F31" si="0">D24*E24</f>
        <v>3569</v>
      </c>
    </row>
    <row r="25" spans="1:6" x14ac:dyDescent="0.2">
      <c r="A25" t="s">
        <v>57</v>
      </c>
      <c r="B25" s="11"/>
      <c r="C25" s="10" t="s">
        <v>11</v>
      </c>
      <c r="D25" s="10">
        <v>1.5</v>
      </c>
      <c r="E25" s="10">
        <v>86</v>
      </c>
      <c r="F25" s="14">
        <f t="shared" si="0"/>
        <v>129</v>
      </c>
    </row>
    <row r="26" spans="1:6" x14ac:dyDescent="0.2">
      <c r="A26" t="s">
        <v>31</v>
      </c>
      <c r="B26" s="11"/>
      <c r="C26" s="10" t="s">
        <v>11</v>
      </c>
      <c r="D26" s="10">
        <v>2.25</v>
      </c>
      <c r="E26" s="10">
        <v>86</v>
      </c>
      <c r="F26" s="14">
        <f t="shared" si="0"/>
        <v>193.5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46</v>
      </c>
      <c r="E32" s="12"/>
      <c r="F32" s="15">
        <f>SUM(F24:F31)</f>
        <v>3956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6.5</v>
      </c>
      <c r="E41" s="10">
        <v>50</v>
      </c>
      <c r="F41" s="14">
        <f>D41*E41</f>
        <v>325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6.5</v>
      </c>
      <c r="E43" s="4"/>
      <c r="F43" s="16">
        <f>SUM(F41:F42)</f>
        <v>325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6</v>
      </c>
      <c r="E50" s="10">
        <v>6</v>
      </c>
      <c r="F50" s="14">
        <f>D50*E50</f>
        <v>36</v>
      </c>
    </row>
    <row r="51" spans="1:6" x14ac:dyDescent="0.2">
      <c r="B51" s="74" t="s">
        <v>9</v>
      </c>
      <c r="C51" s="4" t="s">
        <v>20</v>
      </c>
      <c r="D51" s="4">
        <f>SUM(D49:D50)</f>
        <v>6</v>
      </c>
      <c r="E51" s="4"/>
      <c r="F51" s="16">
        <f>SUM(F49:F50)</f>
        <v>36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79</v>
      </c>
      <c r="E53" s="2"/>
      <c r="F53" s="16">
        <f>SUM(F10+F16+F22+F32+F39+F47+F43+F51)</f>
        <v>6271.25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95</v>
      </c>
      <c r="B3" s="93"/>
      <c r="C3" s="93"/>
      <c r="D3" s="93"/>
      <c r="E3" s="93"/>
      <c r="F3" s="93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92" t="s">
        <v>89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35.75</v>
      </c>
      <c r="E18" s="10">
        <v>95</v>
      </c>
      <c r="F18" s="14">
        <f>D18*E18</f>
        <v>3396.25</v>
      </c>
    </row>
    <row r="19" spans="1:6" x14ac:dyDescent="0.2">
      <c r="A19" t="s">
        <v>18</v>
      </c>
      <c r="B19" s="11"/>
      <c r="C19" s="10" t="s">
        <v>10</v>
      </c>
      <c r="D19" s="10"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49.5</v>
      </c>
      <c r="E22" s="12"/>
      <c r="F22" s="15">
        <f>SUM(F18:F21)</f>
        <v>4702.5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59</v>
      </c>
      <c r="E24" s="10">
        <v>86</v>
      </c>
      <c r="F24" s="14">
        <f t="shared" ref="F24:F31" si="0">D24*E24</f>
        <v>5074</v>
      </c>
    </row>
    <row r="25" spans="1:6" x14ac:dyDescent="0.2">
      <c r="A25" t="s">
        <v>57</v>
      </c>
      <c r="B25" s="11"/>
      <c r="C25" s="10" t="s">
        <v>11</v>
      </c>
      <c r="D25" s="10">
        <v>5</v>
      </c>
      <c r="E25" s="10">
        <v>86</v>
      </c>
      <c r="F25" s="14">
        <f t="shared" si="0"/>
        <v>430</v>
      </c>
    </row>
    <row r="26" spans="1:6" x14ac:dyDescent="0.2">
      <c r="A26" t="s">
        <v>31</v>
      </c>
      <c r="B26" s="11"/>
      <c r="C26" s="10" t="s">
        <v>11</v>
      </c>
      <c r="D26" s="10">
        <v>2</v>
      </c>
      <c r="E26" s="10">
        <v>86</v>
      </c>
      <c r="F26" s="14">
        <f t="shared" si="0"/>
        <v>172</v>
      </c>
    </row>
    <row r="27" spans="1:6" x14ac:dyDescent="0.2">
      <c r="A27" t="s">
        <v>35</v>
      </c>
      <c r="B27" s="11"/>
      <c r="C27" s="10" t="s">
        <v>11</v>
      </c>
      <c r="D27" s="10">
        <v>17.25</v>
      </c>
      <c r="E27" s="10">
        <v>86</v>
      </c>
      <c r="F27" s="14">
        <f t="shared" si="0"/>
        <v>1483.5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26.75</v>
      </c>
      <c r="E30" s="10">
        <v>86</v>
      </c>
      <c r="F30" s="14">
        <f t="shared" si="0"/>
        <v>2300.5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110</v>
      </c>
      <c r="E32" s="12"/>
      <c r="F32" s="15">
        <f>SUM(F24:F31)</f>
        <v>9460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18.75</v>
      </c>
      <c r="E50" s="10">
        <v>6</v>
      </c>
      <c r="F50" s="14">
        <f>D50*E50</f>
        <v>112.5</v>
      </c>
    </row>
    <row r="51" spans="1:6" x14ac:dyDescent="0.2">
      <c r="B51" s="76" t="s">
        <v>9</v>
      </c>
      <c r="C51" s="4" t="s">
        <v>20</v>
      </c>
      <c r="D51" s="4">
        <f>SUM(D49:D50)</f>
        <v>18.75</v>
      </c>
      <c r="E51" s="4"/>
      <c r="F51" s="16">
        <f>SUM(F49:F50)</f>
        <v>112.5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178.25</v>
      </c>
      <c r="E53" s="2"/>
      <c r="F53" s="16">
        <f>SUM(F10+F16+F22+F32+F39+F47+F43+F51)</f>
        <v>14275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A52" sqref="A52:XF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95</v>
      </c>
      <c r="B3" s="93"/>
      <c r="C3" s="93"/>
      <c r="D3" s="93"/>
      <c r="E3" s="93"/>
      <c r="F3" s="93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92" t="s">
        <v>87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5.5</v>
      </c>
      <c r="E20" s="10">
        <v>95</v>
      </c>
      <c r="F20" s="14">
        <f>D20*E20</f>
        <v>522.5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15.75</v>
      </c>
      <c r="E22" s="12"/>
      <c r="F22" s="15">
        <f>SUM(F18:F21)</f>
        <v>1496.25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25</v>
      </c>
      <c r="E24" s="10">
        <v>86</v>
      </c>
      <c r="F24" s="14">
        <f t="shared" ref="F24:F32" si="0">D24*E24</f>
        <v>2150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ref="F26" si="1">D26*E26</f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52.75</v>
      </c>
      <c r="E33" s="12"/>
      <c r="F33" s="15">
        <f>SUM(F24:F32)</f>
        <v>4536.5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2</v>
      </c>
      <c r="E51" s="10">
        <v>6</v>
      </c>
      <c r="F51" s="14">
        <f>D51*E51</f>
        <v>12</v>
      </c>
    </row>
    <row r="52" spans="1:6" x14ac:dyDescent="0.2">
      <c r="A52" t="s">
        <v>94</v>
      </c>
      <c r="B52" s="11"/>
      <c r="C52" s="10" t="s">
        <v>45</v>
      </c>
      <c r="D52" s="10">
        <v>4.25</v>
      </c>
      <c r="E52" s="10">
        <v>4</v>
      </c>
      <c r="F52" s="14">
        <f>D52*E52</f>
        <v>17</v>
      </c>
    </row>
    <row r="53" spans="1:6" x14ac:dyDescent="0.2">
      <c r="B53" s="76" t="s">
        <v>9</v>
      </c>
      <c r="C53" s="4" t="s">
        <v>20</v>
      </c>
      <c r="D53" s="4">
        <f>SUM(D50:D52)</f>
        <v>6.25</v>
      </c>
      <c r="E53" s="4"/>
      <c r="F53" s="16">
        <f>SUM(F50:F52)</f>
        <v>29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74.75</v>
      </c>
      <c r="E55" s="2"/>
      <c r="F55" s="16">
        <f>SUM(F10+F16+F22+F33+F40+F48+F44+F53)</f>
        <v>6061.75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95</v>
      </c>
      <c r="B3" s="93"/>
      <c r="C3" s="93"/>
      <c r="D3" s="93"/>
      <c r="E3" s="93"/>
      <c r="F3" s="93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92" t="s">
        <v>78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30</v>
      </c>
      <c r="B20" s="11"/>
      <c r="C20" s="10" t="s">
        <v>10</v>
      </c>
      <c r="D20" s="10">
        <v>1.5</v>
      </c>
      <c r="E20" s="10">
        <v>95</v>
      </c>
      <c r="F20" s="14">
        <f>D20*E20</f>
        <v>142.5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</v>
      </c>
      <c r="E55" s="2"/>
      <c r="F55" s="16">
        <f>SUM(F10+F16+F22+F32+F39+F47+F43+F53)</f>
        <v>475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26" sqref="A26:XF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95</v>
      </c>
      <c r="B3" s="93"/>
      <c r="C3" s="93"/>
      <c r="D3" s="93"/>
      <c r="E3" s="93"/>
      <c r="F3" s="93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92" t="s">
        <v>90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7.75</v>
      </c>
      <c r="E19" s="10">
        <v>95</v>
      </c>
      <c r="F19" s="14">
        <f>D19*E19</f>
        <v>736.25</v>
      </c>
    </row>
    <row r="20" spans="1:6" x14ac:dyDescent="0.2">
      <c r="A20" t="s">
        <v>30</v>
      </c>
      <c r="B20" s="11"/>
      <c r="C20" s="10" t="s">
        <v>10</v>
      </c>
      <c r="D20" s="10">
        <v>18</v>
      </c>
      <c r="E20" s="10">
        <v>95</v>
      </c>
      <c r="F20" s="14">
        <f>D20*E20</f>
        <v>1710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</v>
      </c>
      <c r="E24" s="10">
        <v>86</v>
      </c>
      <c r="F24" s="14">
        <f t="shared" ref="F24" si="0">D24*E24</f>
        <v>946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3" si="1">D25*E25</f>
        <v>0</v>
      </c>
    </row>
    <row r="26" spans="1:6" x14ac:dyDescent="0.2">
      <c r="A26" t="s">
        <v>93</v>
      </c>
      <c r="B26" s="11"/>
      <c r="C26" s="10" t="s">
        <v>11</v>
      </c>
      <c r="D26" s="10">
        <v>12.25</v>
      </c>
      <c r="E26" s="10">
        <v>86</v>
      </c>
      <c r="F26" s="14">
        <f t="shared" si="1"/>
        <v>1053.5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B34" s="20" t="s">
        <v>9</v>
      </c>
      <c r="C34" s="12" t="s">
        <v>11</v>
      </c>
      <c r="D34" s="12">
        <f>SUM(D24:D33)</f>
        <v>23.25</v>
      </c>
      <c r="E34" s="12"/>
      <c r="F34" s="15">
        <f>SUM(F24:F33)</f>
        <v>1999.5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3</v>
      </c>
      <c r="E39" s="10">
        <v>62</v>
      </c>
      <c r="F39" s="14">
        <f>D39*E39</f>
        <v>186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3</v>
      </c>
      <c r="E41" s="12"/>
      <c r="F41" s="15">
        <f>SUM(F36:F40)</f>
        <v>186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18</v>
      </c>
      <c r="E55" s="10">
        <v>6</v>
      </c>
      <c r="F55" s="14">
        <f>D55*E55</f>
        <v>108</v>
      </c>
    </row>
    <row r="56" spans="1:6" x14ac:dyDescent="0.2">
      <c r="B56" s="76" t="s">
        <v>9</v>
      </c>
      <c r="C56" s="4" t="s">
        <v>20</v>
      </c>
      <c r="D56" s="4">
        <f>SUM(D51:D55)</f>
        <v>19</v>
      </c>
      <c r="E56" s="4"/>
      <c r="F56" s="16">
        <f>SUM(F51:F55)</f>
        <v>112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71</v>
      </c>
      <c r="E58" s="2"/>
      <c r="F58" s="16">
        <f>SUM(F10+F16+F22+F34+F41+F49+F45+F56)</f>
        <v>4743.75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7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95</v>
      </c>
      <c r="B3" s="93"/>
      <c r="C3" s="93"/>
      <c r="D3" s="93"/>
      <c r="E3" s="93"/>
      <c r="F3" s="93"/>
    </row>
    <row r="4" spans="1:6" x14ac:dyDescent="0.2">
      <c r="A4" s="78"/>
      <c r="B4" s="79"/>
      <c r="C4" s="79"/>
      <c r="D4" s="79"/>
      <c r="E4" s="79"/>
      <c r="F4" s="79"/>
    </row>
    <row r="5" spans="1:6" x14ac:dyDescent="0.2">
      <c r="A5" s="92" t="s">
        <v>68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25.5</v>
      </c>
      <c r="E16" s="12"/>
      <c r="F16" s="15">
        <f>SUM(F12:F15)</f>
        <v>3111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4.75</v>
      </c>
      <c r="E18" s="10">
        <v>95</v>
      </c>
      <c r="F18" s="14">
        <f>D18*E18</f>
        <v>451.25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</v>
      </c>
      <c r="E33" s="12"/>
      <c r="F33" s="15">
        <f>SUM(F24:F32)</f>
        <v>1204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12</v>
      </c>
      <c r="E36" s="10">
        <v>62</v>
      </c>
      <c r="F36" s="14">
        <f>D36*E36</f>
        <v>744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12</v>
      </c>
      <c r="E40" s="12"/>
      <c r="F40" s="15">
        <f>SUM(F35:F39)</f>
        <v>744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8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8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71.75</v>
      </c>
      <c r="E57" s="2"/>
      <c r="F57" s="16">
        <f>SUM(F10+F16+F22+F33+F40+F49+F45+F55)</f>
        <v>6982.75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6" workbookViewId="0">
      <selection activeCell="A56" sqref="A56:XF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96</v>
      </c>
      <c r="B3" s="93"/>
      <c r="C3" s="93"/>
      <c r="D3" s="93"/>
      <c r="E3" s="93"/>
      <c r="F3" s="93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92" t="s">
        <v>78</v>
      </c>
      <c r="B5" s="93"/>
      <c r="C5" s="93"/>
      <c r="D5" s="93"/>
      <c r="E5" s="93"/>
      <c r="F5" s="9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8.5</v>
      </c>
      <c r="E20" s="10">
        <v>95</v>
      </c>
      <c r="F20" s="14">
        <f>D20*E20</f>
        <v>807.5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13.5</v>
      </c>
      <c r="E22" s="12"/>
      <c r="F22" s="15">
        <f>SUM(F18:F21)</f>
        <v>1282.5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14.5</v>
      </c>
      <c r="E25" s="10">
        <v>86</v>
      </c>
      <c r="F25" s="14">
        <f t="shared" si="0"/>
        <v>1247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14.5</v>
      </c>
      <c r="E33" s="12"/>
      <c r="F33" s="15">
        <f>SUM(F24:F32)</f>
        <v>1247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0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8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7</v>
      </c>
      <c r="E56" s="10">
        <v>4</v>
      </c>
      <c r="F56" s="14">
        <f>D56*E56</f>
        <v>28</v>
      </c>
    </row>
    <row r="57" spans="1:6" x14ac:dyDescent="0.2">
      <c r="B57" s="80" t="s">
        <v>9</v>
      </c>
      <c r="C57" s="4" t="s">
        <v>20</v>
      </c>
      <c r="D57" s="4">
        <f>SUM(D53:D56)</f>
        <v>7</v>
      </c>
      <c r="E57" s="4"/>
      <c r="F57" s="16">
        <f>SUM(F53:F56)</f>
        <v>28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SUM(D10+D16+D22+D33+D40+D48+D44+D54)+D57</f>
        <v>35</v>
      </c>
      <c r="E59" s="2"/>
      <c r="F59" s="16">
        <f>SUM(F10+F16+F22+F33+F40+F48+F44+F54)+F57</f>
        <v>2557.5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33</v>
      </c>
      <c r="B3" s="93"/>
      <c r="C3" s="93"/>
      <c r="D3" s="93"/>
      <c r="E3" s="93"/>
      <c r="F3" s="93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92" t="s">
        <v>39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73.5</v>
      </c>
      <c r="E20" s="12"/>
      <c r="F20" s="15">
        <f>SUM(F17:F19)</f>
        <v>6982.5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50</v>
      </c>
      <c r="E22" s="10">
        <v>86</v>
      </c>
      <c r="F22" s="14">
        <f>D22*E22</f>
        <v>4300</v>
      </c>
    </row>
    <row r="23" spans="1:6" x14ac:dyDescent="0.2">
      <c r="A23" t="s">
        <v>35</v>
      </c>
      <c r="B23" s="11"/>
      <c r="C23" s="10" t="s">
        <v>11</v>
      </c>
      <c r="D23" s="10">
        <v>53</v>
      </c>
      <c r="E23" s="10">
        <v>86</v>
      </c>
      <c r="F23" s="14">
        <f>D23*E23</f>
        <v>4558</v>
      </c>
    </row>
    <row r="24" spans="1:6" x14ac:dyDescent="0.2">
      <c r="A24" t="s">
        <v>40</v>
      </c>
      <c r="B24" s="11"/>
      <c r="C24" s="10" t="s">
        <v>11</v>
      </c>
      <c r="D24" s="10">
        <v>70.75</v>
      </c>
      <c r="E24" s="10">
        <v>86</v>
      </c>
      <c r="F24" s="14">
        <f>D24*E24</f>
        <v>6084.5</v>
      </c>
    </row>
    <row r="25" spans="1:6" x14ac:dyDescent="0.2">
      <c r="A25" t="s">
        <v>24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B26" s="20" t="s">
        <v>9</v>
      </c>
      <c r="C26" s="12" t="s">
        <v>11</v>
      </c>
      <c r="D26" s="12">
        <f>SUM(D22:D25)</f>
        <v>174.25</v>
      </c>
      <c r="E26" s="12"/>
      <c r="F26" s="15">
        <f>SUM(F22:F25)</f>
        <v>14985.5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19.25</v>
      </c>
      <c r="E29" s="10">
        <v>62</v>
      </c>
      <c r="F29" s="14">
        <f>D29*E29</f>
        <v>1193.5</v>
      </c>
    </row>
    <row r="30" spans="1:6" x14ac:dyDescent="0.2">
      <c r="B30" s="20" t="s">
        <v>9</v>
      </c>
      <c r="C30" s="12" t="s">
        <v>12</v>
      </c>
      <c r="D30" s="12">
        <f>SUM(D28:D29)</f>
        <v>19.25</v>
      </c>
      <c r="E30" s="12"/>
      <c r="F30" s="15">
        <f>SUM(F28:F29)</f>
        <v>1193.5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25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267</v>
      </c>
      <c r="E40" s="2"/>
      <c r="F40" s="16">
        <f>SUM(F10+F15+F20+F26+F30+F38+F34)</f>
        <v>23161.5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6"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96</v>
      </c>
      <c r="B3" s="93"/>
      <c r="C3" s="93"/>
      <c r="D3" s="93"/>
      <c r="E3" s="93"/>
      <c r="F3" s="93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92" t="s">
        <v>89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8.75</v>
      </c>
      <c r="E18" s="10">
        <v>95</v>
      </c>
      <c r="F18" s="14">
        <f>D18*E18</f>
        <v>831.25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24.25</v>
      </c>
      <c r="E22" s="12"/>
      <c r="F22" s="15">
        <f>SUM(F18:F21)</f>
        <v>2303.75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30</v>
      </c>
      <c r="E24" s="10">
        <v>86</v>
      </c>
      <c r="F24" s="14">
        <f t="shared" ref="F24:F31" si="0">D24*E24</f>
        <v>2580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58.25</v>
      </c>
      <c r="E32" s="12"/>
      <c r="F32" s="15">
        <f>SUM(F24:F31)</f>
        <v>5009.5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20</v>
      </c>
      <c r="E50" s="10">
        <v>6</v>
      </c>
      <c r="F50" s="14">
        <f>D50*E50</f>
        <v>120</v>
      </c>
    </row>
    <row r="51" spans="1:6" x14ac:dyDescent="0.2">
      <c r="B51" s="80" t="s">
        <v>9</v>
      </c>
      <c r="C51" s="4" t="s">
        <v>20</v>
      </c>
      <c r="D51" s="4">
        <f>SUM(D49:D50)</f>
        <v>20</v>
      </c>
      <c r="E51" s="4"/>
      <c r="F51" s="16">
        <f>SUM(F49:F50)</f>
        <v>120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102.5</v>
      </c>
      <c r="E53" s="2"/>
      <c r="F53" s="16">
        <f>SUM(F10+F16+F22+F32+F39+F47+F43+F51)</f>
        <v>7433.25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3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96</v>
      </c>
      <c r="B3" s="93"/>
      <c r="C3" s="93"/>
      <c r="D3" s="93"/>
      <c r="E3" s="93"/>
      <c r="F3" s="93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92" t="s">
        <v>90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</v>
      </c>
      <c r="E19" s="10">
        <v>95</v>
      </c>
      <c r="F19" s="14">
        <f>D19*E19</f>
        <v>1140</v>
      </c>
    </row>
    <row r="20" spans="1:6" x14ac:dyDescent="0.2">
      <c r="A20" t="s">
        <v>30</v>
      </c>
      <c r="B20" s="11"/>
      <c r="C20" s="10" t="s">
        <v>10</v>
      </c>
      <c r="D20" s="10">
        <v>6.75</v>
      </c>
      <c r="E20" s="10">
        <v>95</v>
      </c>
      <c r="F20" s="14">
        <f>D20*E20</f>
        <v>641.25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18.75</v>
      </c>
      <c r="E22" s="12"/>
      <c r="F22" s="15">
        <f>SUM(F18:F21)</f>
        <v>1781.25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19.75</v>
      </c>
      <c r="E24" s="10">
        <v>86</v>
      </c>
      <c r="F24" s="14">
        <f t="shared" ref="F24:F33" si="0">D24*E24</f>
        <v>1698.5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si="0"/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45</v>
      </c>
      <c r="E34" s="12"/>
      <c r="F34" s="15">
        <f>SUM(F24:F33)</f>
        <v>3870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80" t="s">
        <v>9</v>
      </c>
      <c r="C56" s="4" t="s">
        <v>20</v>
      </c>
      <c r="D56" s="4">
        <f>SUM(D51:D55)</f>
        <v>1</v>
      </c>
      <c r="E56" s="4"/>
      <c r="F56" s="16">
        <f>SUM(F51:F55)</f>
        <v>4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64.75</v>
      </c>
      <c r="E58" s="2"/>
      <c r="F58" s="16">
        <f>SUM(F10+F16+F22+F34+F41+F49+F45+F56)</f>
        <v>5655.25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0"/>
  <sheetViews>
    <sheetView topLeftCell="A16" workbookViewId="0">
      <selection activeCell="F59" sqref="F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96</v>
      </c>
      <c r="B3" s="93"/>
      <c r="C3" s="93"/>
      <c r="D3" s="93"/>
      <c r="E3" s="93"/>
      <c r="F3" s="93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92" t="s">
        <v>68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6.5</v>
      </c>
      <c r="E16" s="12"/>
      <c r="F16" s="15">
        <f>SUM(F12:F15)</f>
        <v>793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10</v>
      </c>
      <c r="D19" s="10">
        <v>18.75</v>
      </c>
      <c r="E19" s="10">
        <v>95</v>
      </c>
      <c r="F19" s="14">
        <f>D19*E19</f>
        <v>1781.25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19.25</v>
      </c>
      <c r="E22" s="12"/>
      <c r="F22" s="15">
        <f>SUM(F18:F21)</f>
        <v>1828.75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11.75</v>
      </c>
      <c r="E28" s="10">
        <v>86</v>
      </c>
      <c r="F28" s="14">
        <f t="shared" si="0"/>
        <v>1010.5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11.75</v>
      </c>
      <c r="E33" s="12"/>
      <c r="F33" s="15">
        <f>SUM(F24:F32)</f>
        <v>1010.5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6</v>
      </c>
      <c r="E54" s="10">
        <v>6</v>
      </c>
      <c r="F54" s="14">
        <f>D54*E54</f>
        <v>36</v>
      </c>
    </row>
    <row r="55" spans="1:6" x14ac:dyDescent="0.2">
      <c r="B55" s="80" t="s">
        <v>9</v>
      </c>
      <c r="C55" s="4" t="s">
        <v>20</v>
      </c>
      <c r="D55" s="4">
        <f>SUM(D51:D54)</f>
        <v>6</v>
      </c>
      <c r="E55" s="4"/>
      <c r="F55" s="16">
        <f>SUM(F51:F54)</f>
        <v>36</v>
      </c>
    </row>
    <row r="56" spans="1:6" x14ac:dyDescent="0.2">
      <c r="B56" s="80"/>
      <c r="C56" s="4"/>
      <c r="D56" s="4"/>
      <c r="E56" s="4"/>
      <c r="F56" s="16"/>
    </row>
    <row r="57" spans="1:6" x14ac:dyDescent="0.2">
      <c r="A57" t="s">
        <v>94</v>
      </c>
      <c r="B57" s="11"/>
      <c r="C57" s="10" t="s">
        <v>45</v>
      </c>
      <c r="D57" s="10">
        <v>2.5</v>
      </c>
      <c r="E57" s="10">
        <v>4</v>
      </c>
      <c r="F57" s="14">
        <f>D57*E57</f>
        <v>10</v>
      </c>
    </row>
    <row r="58" spans="1:6" x14ac:dyDescent="0.2">
      <c r="B58" s="80" t="s">
        <v>9</v>
      </c>
      <c r="C58" s="4" t="s">
        <v>20</v>
      </c>
      <c r="D58" s="4">
        <f>SUM(D57)</f>
        <v>2.5</v>
      </c>
      <c r="E58" s="4"/>
      <c r="F58" s="16">
        <f>SUM(F57)</f>
        <v>10</v>
      </c>
    </row>
    <row r="59" spans="1:6" x14ac:dyDescent="0.2">
      <c r="A59" s="6"/>
      <c r="B59" s="6"/>
      <c r="C59" s="7"/>
      <c r="D59" s="7"/>
      <c r="E59" s="7"/>
      <c r="F59" s="17"/>
    </row>
    <row r="60" spans="1:6" ht="19.5" customHeight="1" x14ac:dyDescent="0.2">
      <c r="A60" s="2" t="s">
        <v>14</v>
      </c>
      <c r="C60" s="2"/>
      <c r="D60" s="4">
        <f>SUM(D10+D16+D22+D33+D40+D49+D45+D55)+D58</f>
        <v>46</v>
      </c>
      <c r="E60" s="2"/>
      <c r="F60" s="16">
        <f>SUM(F10+F16+F22+F33+F40+F49+F45+F55)+F58</f>
        <v>3678.25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6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7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96</v>
      </c>
      <c r="B3" s="93"/>
      <c r="C3" s="93"/>
      <c r="D3" s="93"/>
      <c r="E3" s="93"/>
      <c r="F3" s="93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92" t="s">
        <v>87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5.75</v>
      </c>
      <c r="E20" s="10">
        <v>95</v>
      </c>
      <c r="F20" s="14">
        <f>D20*E20</f>
        <v>546.25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9.5</v>
      </c>
      <c r="E24" s="10">
        <v>86</v>
      </c>
      <c r="F24" s="14">
        <f t="shared" ref="F24:F32" si="0">D24*E24</f>
        <v>817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11.5</v>
      </c>
      <c r="E26" s="10">
        <v>86</v>
      </c>
      <c r="F26" s="14">
        <f t="shared" si="0"/>
        <v>989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0.5</v>
      </c>
      <c r="E28" s="10">
        <v>86</v>
      </c>
      <c r="F28" s="14">
        <f t="shared" si="0"/>
        <v>43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21.5</v>
      </c>
      <c r="E33" s="12"/>
      <c r="F33" s="15">
        <f>SUM(F24:F32)</f>
        <v>1849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2.25</v>
      </c>
      <c r="E52" s="10">
        <v>4</v>
      </c>
      <c r="F52" s="14">
        <f>D52*E52</f>
        <v>9</v>
      </c>
    </row>
    <row r="53" spans="1:6" x14ac:dyDescent="0.2">
      <c r="B53" s="80" t="s">
        <v>9</v>
      </c>
      <c r="C53" s="4" t="s">
        <v>20</v>
      </c>
      <c r="D53" s="4">
        <f>SUM(D50:D52)</f>
        <v>2.25</v>
      </c>
      <c r="E53" s="4"/>
      <c r="F53" s="16">
        <f>SUM(F50:F52)</f>
        <v>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33.5</v>
      </c>
      <c r="E55" s="2"/>
      <c r="F55" s="16">
        <f>SUM(F10+F16+F22+F33+F40+F48+F44+F53)</f>
        <v>2784.25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6" workbookViewId="0">
      <selection activeCell="H52" sqref="H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97</v>
      </c>
      <c r="B3" s="93"/>
      <c r="C3" s="93"/>
      <c r="D3" s="93"/>
      <c r="E3" s="93"/>
      <c r="F3" s="93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92" t="s">
        <v>68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</v>
      </c>
      <c r="E12" s="10">
        <v>122</v>
      </c>
      <c r="F12" s="14">
        <f>D12*E12</f>
        <v>3294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27</v>
      </c>
      <c r="E16" s="12"/>
      <c r="F16" s="15">
        <f>SUM(F12:F15)</f>
        <v>3294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78.75</v>
      </c>
      <c r="E18" s="10">
        <v>95</v>
      </c>
      <c r="F18" s="14">
        <f>D18*E18</f>
        <v>7481.25</v>
      </c>
    </row>
    <row r="19" spans="1:6" x14ac:dyDescent="0.2">
      <c r="A19" t="s">
        <v>18</v>
      </c>
      <c r="B19" s="11"/>
      <c r="C19" s="10" t="s">
        <v>10</v>
      </c>
      <c r="D19" s="10">
        <v>22.25</v>
      </c>
      <c r="E19" s="10">
        <v>95</v>
      </c>
      <c r="F19" s="14">
        <f>D19*E19</f>
        <v>2113.75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103</v>
      </c>
      <c r="E22" s="12"/>
      <c r="F22" s="15">
        <f>SUM(F18:F21)</f>
        <v>9785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11.75</v>
      </c>
      <c r="E24" s="10">
        <v>86</v>
      </c>
      <c r="F24" s="14">
        <f t="shared" ref="F24:F33" si="0">D24*E24</f>
        <v>1010.5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93</v>
      </c>
      <c r="B26" s="11"/>
      <c r="C26" s="10" t="s">
        <v>11</v>
      </c>
      <c r="D26" s="10">
        <v>2.5</v>
      </c>
      <c r="E26" s="10">
        <v>86</v>
      </c>
      <c r="F26" s="14">
        <f t="shared" ref="F26" si="1">D26*E26</f>
        <v>215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28.25</v>
      </c>
      <c r="E29" s="10">
        <v>86</v>
      </c>
      <c r="F29" s="14">
        <f t="shared" si="0"/>
        <v>2429.5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43</v>
      </c>
      <c r="E34" s="12"/>
      <c r="F34" s="15">
        <f>SUM(F24:F33)</f>
        <v>3698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</v>
      </c>
      <c r="E37" s="10">
        <v>62</v>
      </c>
      <c r="F37" s="14">
        <f>D37*E37</f>
        <v>744</v>
      </c>
    </row>
    <row r="38" spans="1:6" x14ac:dyDescent="0.2">
      <c r="A38" t="s">
        <v>47</v>
      </c>
      <c r="B38" s="11"/>
      <c r="C38" s="10" t="s">
        <v>12</v>
      </c>
      <c r="D38" s="10">
        <v>7.5</v>
      </c>
      <c r="E38" s="10">
        <v>62</v>
      </c>
      <c r="F38" s="14">
        <f>D38*E38</f>
        <v>465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19.5</v>
      </c>
      <c r="E41" s="12"/>
      <c r="F41" s="15">
        <f>SUM(F36:F40)</f>
        <v>1209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18.5</v>
      </c>
      <c r="E52" s="10">
        <v>6</v>
      </c>
      <c r="F52" s="14">
        <f>D52*E52</f>
        <v>111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2" t="s">
        <v>9</v>
      </c>
      <c r="C57" s="4" t="s">
        <v>20</v>
      </c>
      <c r="D57" s="4">
        <f>SUM(D52:D56)</f>
        <v>18.5</v>
      </c>
      <c r="E57" s="4"/>
      <c r="F57" s="16">
        <f>SUM(F52:F56)</f>
        <v>111</v>
      </c>
    </row>
    <row r="58" spans="1:6" x14ac:dyDescent="0.2">
      <c r="B58" s="8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3.25</v>
      </c>
      <c r="E59" s="10">
        <v>4</v>
      </c>
      <c r="F59" s="14">
        <f>D59*E59</f>
        <v>13</v>
      </c>
    </row>
    <row r="60" spans="1:6" x14ac:dyDescent="0.2">
      <c r="B60" s="82" t="s">
        <v>9</v>
      </c>
      <c r="C60" s="4" t="s">
        <v>20</v>
      </c>
      <c r="D60" s="4">
        <f>SUM(D59)</f>
        <v>3.25</v>
      </c>
      <c r="E60" s="4"/>
      <c r="F60" s="16">
        <f>SUM(F59)</f>
        <v>13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214.25</v>
      </c>
      <c r="E62" s="2"/>
      <c r="F62" s="16">
        <f>SUM(F10+F16+F22+F34+F41+F50+F46+F57)+F60</f>
        <v>18110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97</v>
      </c>
      <c r="B3" s="93"/>
      <c r="C3" s="93"/>
      <c r="D3" s="93"/>
      <c r="E3" s="93"/>
      <c r="F3" s="93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92" t="s">
        <v>87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</v>
      </c>
      <c r="E19" s="10">
        <v>95</v>
      </c>
      <c r="F19" s="14">
        <f>D19*E19</f>
        <v>855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</v>
      </c>
      <c r="E22" s="12"/>
      <c r="F22" s="15">
        <f>SUM(F18:F21)</f>
        <v>855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17.5</v>
      </c>
      <c r="E24" s="10">
        <v>86</v>
      </c>
      <c r="F24" s="14">
        <f t="shared" ref="F24:F32" si="0">D24*E24</f>
        <v>1505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37</v>
      </c>
      <c r="E26" s="10">
        <v>86</v>
      </c>
      <c r="F26" s="14">
        <f t="shared" si="0"/>
        <v>3182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54.5</v>
      </c>
      <c r="E33" s="12"/>
      <c r="F33" s="15">
        <f>SUM(F24:F32)</f>
        <v>4687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5</v>
      </c>
      <c r="E52" s="10">
        <v>4</v>
      </c>
      <c r="F52" s="14">
        <f>D52*E52</f>
        <v>20</v>
      </c>
    </row>
    <row r="53" spans="1:6" x14ac:dyDescent="0.2">
      <c r="B53" s="82" t="s">
        <v>9</v>
      </c>
      <c r="C53" s="4" t="s">
        <v>20</v>
      </c>
      <c r="D53" s="4">
        <f>SUM(D50:D52)</f>
        <v>5</v>
      </c>
      <c r="E53" s="4"/>
      <c r="F53" s="16">
        <f>SUM(F50:F52)</f>
        <v>20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68.5</v>
      </c>
      <c r="E55" s="2"/>
      <c r="F55" s="16">
        <f>SUM(F10+F16+F22+F33+F40+F48+F44+F53)</f>
        <v>5562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9" workbookViewId="0">
      <selection activeCell="A9" sqref="A9:XFD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97</v>
      </c>
      <c r="B3" s="93"/>
      <c r="C3" s="93"/>
      <c r="D3" s="93"/>
      <c r="E3" s="93"/>
      <c r="F3" s="93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92" t="s">
        <v>78</v>
      </c>
      <c r="B5" s="93"/>
      <c r="C5" s="93"/>
      <c r="D5" s="93"/>
      <c r="E5" s="93"/>
      <c r="F5" s="9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15.25</v>
      </c>
      <c r="E21" s="12"/>
      <c r="F21" s="15">
        <f>SUM(F17:F20)</f>
        <v>1448.75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17.75</v>
      </c>
      <c r="E24" s="10">
        <v>86</v>
      </c>
      <c r="F24" s="14">
        <f t="shared" si="0"/>
        <v>1526.5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17.75</v>
      </c>
      <c r="E32" s="12"/>
      <c r="F32" s="15">
        <f>SUM(F23:F31)</f>
        <v>1526.5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4</v>
      </c>
      <c r="E49" s="10">
        <v>6</v>
      </c>
      <c r="F49" s="14">
        <f>D49*E49</f>
        <v>24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2" t="s">
        <v>9</v>
      </c>
      <c r="C54" s="4" t="s">
        <v>20</v>
      </c>
      <c r="D54" s="4">
        <f>SUM(D49:D53)</f>
        <v>4</v>
      </c>
      <c r="E54" s="4"/>
      <c r="F54" s="16">
        <f>SUM(F49:F53)</f>
        <v>24</v>
      </c>
    </row>
    <row r="55" spans="1:6" x14ac:dyDescent="0.2">
      <c r="B55" s="8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13</v>
      </c>
      <c r="E56" s="10">
        <v>4</v>
      </c>
      <c r="F56" s="14">
        <f>D56*E56</f>
        <v>52</v>
      </c>
    </row>
    <row r="57" spans="1:6" x14ac:dyDescent="0.2">
      <c r="B57" s="82" t="s">
        <v>9</v>
      </c>
      <c r="C57" s="4" t="s">
        <v>20</v>
      </c>
      <c r="D57" s="4">
        <f>SUM(D56)</f>
        <v>13</v>
      </c>
      <c r="E57" s="4"/>
      <c r="F57" s="16">
        <f>SUM(F56)</f>
        <v>52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50</v>
      </c>
      <c r="E59" s="2"/>
      <c r="F59" s="16">
        <f>SUM(F9+F15+F21+F32+F39+F47+F43+F54)+F57</f>
        <v>3051.25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H49" sqref="H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97</v>
      </c>
      <c r="B3" s="93"/>
      <c r="C3" s="93"/>
      <c r="D3" s="93"/>
      <c r="E3" s="93"/>
      <c r="F3" s="93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92" t="s">
        <v>89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8.75</v>
      </c>
      <c r="E19" s="10">
        <v>95</v>
      </c>
      <c r="F19" s="14">
        <f>D19*E19</f>
        <v>831.25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8.75</v>
      </c>
      <c r="E22" s="12"/>
      <c r="F22" s="15">
        <f>SUM(F18:F21)</f>
        <v>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83</v>
      </c>
      <c r="E24" s="10">
        <v>86</v>
      </c>
      <c r="F24" s="14">
        <f t="shared" ref="F24:F31" si="0">D24*E24</f>
        <v>7138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41</v>
      </c>
      <c r="E27" s="10">
        <v>86</v>
      </c>
      <c r="F27" s="14">
        <f t="shared" si="0"/>
        <v>3526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124.5</v>
      </c>
      <c r="E32" s="12"/>
      <c r="F32" s="15">
        <f>SUM(F24:F31)</f>
        <v>10707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33</v>
      </c>
      <c r="E49" s="10">
        <v>6</v>
      </c>
      <c r="F49" s="14">
        <f>D49*E49</f>
        <v>198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13.5</v>
      </c>
      <c r="E51" s="10">
        <v>6</v>
      </c>
      <c r="F51" s="14">
        <f>D51*E51</f>
        <v>81</v>
      </c>
    </row>
    <row r="52" spans="1:6" x14ac:dyDescent="0.2">
      <c r="B52" s="82" t="s">
        <v>9</v>
      </c>
      <c r="C52" s="4" t="s">
        <v>20</v>
      </c>
      <c r="D52" s="4">
        <f>SUM(D49:D51)</f>
        <v>46.5</v>
      </c>
      <c r="E52" s="4"/>
      <c r="F52" s="16">
        <f>SUM(F49:F51)</f>
        <v>279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179.75</v>
      </c>
      <c r="E54" s="2"/>
      <c r="F54" s="16">
        <f>SUM(F10+F16+F22+F32+F39+F47+F43+F52)</f>
        <v>11817.25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A53" sqref="A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97</v>
      </c>
      <c r="B3" s="93"/>
      <c r="C3" s="93"/>
      <c r="D3" s="93"/>
      <c r="E3" s="93"/>
      <c r="F3" s="93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92" t="s">
        <v>90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12.75</v>
      </c>
      <c r="E20" s="10">
        <v>95</v>
      </c>
      <c r="F20" s="14">
        <f>D20*E20</f>
        <v>1211.25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17.75</v>
      </c>
      <c r="E22" s="12"/>
      <c r="F22" s="15">
        <f>SUM(F18:F21)</f>
        <v>1686.25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15.75</v>
      </c>
      <c r="E24" s="10">
        <v>86</v>
      </c>
      <c r="F24" s="14">
        <f t="shared" ref="F24:F33" si="0">D24*E24</f>
        <v>1354.5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46.5</v>
      </c>
      <c r="E26" s="10">
        <v>86</v>
      </c>
      <c r="F26" s="14">
        <f t="shared" si="0"/>
        <v>3999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63.25</v>
      </c>
      <c r="E34" s="12"/>
      <c r="F34" s="15">
        <f>SUM(F24:F33)</f>
        <v>5439.5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1.5</v>
      </c>
      <c r="E51" s="10">
        <v>4</v>
      </c>
      <c r="F51" s="14">
        <f t="shared" ref="F51:F56" si="1">D51*E51</f>
        <v>6</v>
      </c>
    </row>
    <row r="52" spans="1:6" x14ac:dyDescent="0.2">
      <c r="A52" t="s">
        <v>98</v>
      </c>
      <c r="B52" s="11"/>
      <c r="C52" s="10" t="s">
        <v>43</v>
      </c>
      <c r="D52" s="10">
        <v>19.25</v>
      </c>
      <c r="E52" s="10">
        <v>6</v>
      </c>
      <c r="F52" s="14">
        <f t="shared" si="1"/>
        <v>115.5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2" t="s">
        <v>9</v>
      </c>
      <c r="C57" s="4" t="s">
        <v>20</v>
      </c>
      <c r="D57" s="4">
        <f>SUM(D51:D56)</f>
        <v>20.75</v>
      </c>
      <c r="E57" s="4"/>
      <c r="F57" s="16">
        <f>SUM(F51:F56)</f>
        <v>121.5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101.75</v>
      </c>
      <c r="E59" s="2"/>
      <c r="F59" s="16">
        <f>SUM(F10+F16+F22+F34+F41+F49+F45+F57)</f>
        <v>7247.25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0" workbookViewId="0">
      <selection activeCell="J49" sqref="J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99</v>
      </c>
      <c r="B3" s="93"/>
      <c r="C3" s="93"/>
      <c r="D3" s="93"/>
      <c r="E3" s="93"/>
      <c r="F3" s="93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92" t="s">
        <v>87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21.25</v>
      </c>
      <c r="E19" s="10">
        <v>95</v>
      </c>
      <c r="F19" s="14">
        <f>D19*E19</f>
        <v>2018.75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34.5</v>
      </c>
      <c r="E24" s="10">
        <v>86</v>
      </c>
      <c r="F24" s="14">
        <f t="shared" ref="F24:F32" si="0">D24*E24</f>
        <v>2967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27.25</v>
      </c>
      <c r="E26" s="10">
        <v>86</v>
      </c>
      <c r="F26" s="14">
        <f t="shared" si="0"/>
        <v>2343.5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61.75</v>
      </c>
      <c r="E33" s="12"/>
      <c r="F33" s="15">
        <f>SUM(F24:F32)</f>
        <v>5310.5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</v>
      </c>
      <c r="E35" s="10">
        <v>62</v>
      </c>
      <c r="F35" s="14">
        <f>D35*E35</f>
        <v>62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</v>
      </c>
      <c r="E40" s="12"/>
      <c r="F40" s="15">
        <f>SUM(F35:F39)</f>
        <v>62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3.5</v>
      </c>
      <c r="E50" s="10">
        <v>6</v>
      </c>
      <c r="F50" s="14">
        <f>D50*E50</f>
        <v>21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14.5</v>
      </c>
      <c r="E53" s="10">
        <v>4</v>
      </c>
      <c r="F53" s="14">
        <f>D53*E53</f>
        <v>58</v>
      </c>
    </row>
    <row r="54" spans="1:6" x14ac:dyDescent="0.2">
      <c r="B54" s="84" t="s">
        <v>9</v>
      </c>
      <c r="C54" s="4" t="s">
        <v>20</v>
      </c>
      <c r="D54" s="4">
        <f>SUM(D50:D53)</f>
        <v>18</v>
      </c>
      <c r="E54" s="4"/>
      <c r="F54" s="16">
        <f>SUM(F50:F53)</f>
        <v>79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102</v>
      </c>
      <c r="E56" s="2"/>
      <c r="F56" s="16">
        <f>SUM(F10+F16+F22+F33+F40+F48+F44+F54)</f>
        <v>7470.25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41</v>
      </c>
      <c r="B3" s="93"/>
      <c r="C3" s="93"/>
      <c r="D3" s="93"/>
      <c r="E3" s="93"/>
      <c r="F3" s="93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92" t="s">
        <v>0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0.25</v>
      </c>
      <c r="E14" s="10">
        <v>122</v>
      </c>
      <c r="F14" s="14">
        <f>D14*E14</f>
        <v>30.5</v>
      </c>
    </row>
    <row r="15" spans="1:6" x14ac:dyDescent="0.2">
      <c r="B15" s="20" t="s">
        <v>9</v>
      </c>
      <c r="C15" s="12" t="s">
        <v>8</v>
      </c>
      <c r="D15" s="12">
        <f>SUM(D12:D14)</f>
        <v>13.75</v>
      </c>
      <c r="E15" s="12"/>
      <c r="F15" s="15">
        <f>SUM(F12:F14)</f>
        <v>1677.5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5</v>
      </c>
      <c r="E17" s="10">
        <v>95</v>
      </c>
      <c r="F17" s="14">
        <f>D17*E17</f>
        <v>475</v>
      </c>
    </row>
    <row r="18" spans="1:6" x14ac:dyDescent="0.2">
      <c r="A18" t="s">
        <v>18</v>
      </c>
      <c r="B18" s="11"/>
      <c r="C18" s="10" t="s">
        <v>10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26</v>
      </c>
      <c r="E20" s="12"/>
      <c r="F20" s="15">
        <f>SUM(F17:F19)</f>
        <v>2470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9</v>
      </c>
      <c r="C26" s="12" t="s">
        <v>11</v>
      </c>
      <c r="D26" s="12">
        <f>SUM(D22:D25)</f>
        <v>2.25</v>
      </c>
      <c r="E26" s="12"/>
      <c r="F26" s="15">
        <f>SUM(F22:F25)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9</v>
      </c>
      <c r="C30" s="12" t="s">
        <v>12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</v>
      </c>
      <c r="E37" s="10">
        <v>8</v>
      </c>
      <c r="F37" s="14">
        <f>D37*E37</f>
        <v>16</v>
      </c>
    </row>
    <row r="38" spans="1:6" x14ac:dyDescent="0.2">
      <c r="B38" s="28" t="s">
        <v>9</v>
      </c>
      <c r="C38" s="4" t="s">
        <v>20</v>
      </c>
      <c r="D38" s="4">
        <f>SUM(D36:D37)</f>
        <v>2</v>
      </c>
      <c r="E38" s="4"/>
      <c r="F38" s="16">
        <f>SUM(F36:F37)</f>
        <v>16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0</v>
      </c>
      <c r="E40" s="10">
        <v>6</v>
      </c>
      <c r="F40" s="14">
        <f>D40*E40</f>
        <v>0</v>
      </c>
    </row>
    <row r="41" spans="1:6" x14ac:dyDescent="0.2">
      <c r="A41" t="s">
        <v>44</v>
      </c>
      <c r="B41" s="11"/>
      <c r="C41" s="10" t="s">
        <v>45</v>
      </c>
      <c r="D41" s="10">
        <v>2.5</v>
      </c>
      <c r="E41" s="10">
        <v>4</v>
      </c>
      <c r="F41" s="14">
        <f>D41*E41</f>
        <v>10</v>
      </c>
    </row>
    <row r="42" spans="1:6" x14ac:dyDescent="0.2">
      <c r="B42" s="28" t="s">
        <v>9</v>
      </c>
      <c r="C42" s="4" t="s">
        <v>20</v>
      </c>
      <c r="D42" s="4">
        <f>SUM(D40:D41)</f>
        <v>2.5</v>
      </c>
      <c r="E42" s="4"/>
      <c r="F42" s="16">
        <f>SUM(F40:F41)</f>
        <v>10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46.5</v>
      </c>
      <c r="E44" s="2"/>
      <c r="F44" s="16">
        <f>SUM(F10+F15+F20+F26+F30+F38+F34+F42)</f>
        <v>4367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99</v>
      </c>
      <c r="B3" s="93"/>
      <c r="C3" s="93"/>
      <c r="D3" s="93"/>
      <c r="E3" s="93"/>
      <c r="F3" s="93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92" t="s">
        <v>89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18.75</v>
      </c>
      <c r="E24" s="10">
        <v>86</v>
      </c>
      <c r="F24" s="14">
        <f t="shared" ref="F24:F31" si="0">D24*E24</f>
        <v>1612.5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10.5</v>
      </c>
      <c r="E27" s="10">
        <v>86</v>
      </c>
      <c r="F27" s="14">
        <f t="shared" si="0"/>
        <v>903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29.25</v>
      </c>
      <c r="E32" s="12"/>
      <c r="F32" s="15">
        <f>SUM(F24:F31)</f>
        <v>2515.5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</v>
      </c>
      <c r="E52" s="10">
        <v>4</v>
      </c>
      <c r="F52" s="14">
        <f>D52*E52</f>
        <v>8</v>
      </c>
    </row>
    <row r="53" spans="1:6" x14ac:dyDescent="0.2">
      <c r="B53" s="84" t="s">
        <v>9</v>
      </c>
      <c r="C53" s="4" t="s">
        <v>20</v>
      </c>
      <c r="D53" s="4">
        <f>SUM(D49:D52)</f>
        <v>2</v>
      </c>
      <c r="E53" s="4"/>
      <c r="F53" s="16">
        <f>SUM(F49:F52)</f>
        <v>8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31.25</v>
      </c>
      <c r="E55" s="2"/>
      <c r="F55" s="16">
        <f>SUM(F10+F16+F22+F32+F39+F47+F43+F53)</f>
        <v>2523.5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100</v>
      </c>
      <c r="B3" s="93"/>
      <c r="C3" s="93"/>
      <c r="D3" s="93"/>
      <c r="E3" s="93"/>
      <c r="F3" s="93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92" t="s">
        <v>90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14.75</v>
      </c>
      <c r="E19" s="10">
        <v>95</v>
      </c>
      <c r="F19" s="14">
        <f>D19*E19</f>
        <v>1401.25</v>
      </c>
    </row>
    <row r="20" spans="1:6" x14ac:dyDescent="0.2">
      <c r="A20" t="s">
        <v>30</v>
      </c>
      <c r="B20" s="11"/>
      <c r="C20" s="10" t="s">
        <v>10</v>
      </c>
      <c r="D20" s="10">
        <v>6.5</v>
      </c>
      <c r="E20" s="10">
        <v>95</v>
      </c>
      <c r="F20" s="14">
        <f>D20*E20</f>
        <v>617.5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27</v>
      </c>
      <c r="E24" s="10">
        <v>86</v>
      </c>
      <c r="F24" s="14">
        <f t="shared" ref="F24:F33" si="0">D24*E24</f>
        <v>2322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17.25</v>
      </c>
      <c r="E26" s="10">
        <v>86</v>
      </c>
      <c r="F26" s="14">
        <f t="shared" si="0"/>
        <v>1483.5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2.75</v>
      </c>
      <c r="E29" s="10">
        <v>86</v>
      </c>
      <c r="F29" s="14">
        <f t="shared" si="0"/>
        <v>236.5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47</v>
      </c>
      <c r="E34" s="12"/>
      <c r="F34" s="15">
        <f>SUM(F24:F33)</f>
        <v>4042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5.25</v>
      </c>
      <c r="E39" s="10">
        <v>62</v>
      </c>
      <c r="F39" s="14">
        <f>D39*E39</f>
        <v>325.5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5.25</v>
      </c>
      <c r="E41" s="12"/>
      <c r="F41" s="15">
        <f>SUM(F36:F40)</f>
        <v>325.5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27</v>
      </c>
      <c r="E52" s="10">
        <v>6</v>
      </c>
      <c r="F52" s="14">
        <f t="shared" si="1"/>
        <v>162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4" t="s">
        <v>9</v>
      </c>
      <c r="C57" s="4" t="s">
        <v>20</v>
      </c>
      <c r="D57" s="4">
        <f>SUM(D51:D56)</f>
        <v>28</v>
      </c>
      <c r="E57" s="4"/>
      <c r="F57" s="16">
        <f>SUM(F51:F56)</f>
        <v>166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101.5</v>
      </c>
      <c r="E59" s="2"/>
      <c r="F59" s="16">
        <f>SUM(F10+F16+F22+F34+F41+F49+F45+F57)</f>
        <v>6552.25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21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99</v>
      </c>
      <c r="B3" s="93"/>
      <c r="C3" s="93"/>
      <c r="D3" s="93"/>
      <c r="E3" s="93"/>
      <c r="F3" s="93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92" t="s">
        <v>78</v>
      </c>
      <c r="B5" s="93"/>
      <c r="C5" s="93"/>
      <c r="D5" s="93"/>
      <c r="E5" s="93"/>
      <c r="F5" s="9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30</v>
      </c>
      <c r="B19" s="11"/>
      <c r="C19" s="10" t="s">
        <v>10</v>
      </c>
      <c r="D19" s="10">
        <v>41.5</v>
      </c>
      <c r="E19" s="10">
        <v>95</v>
      </c>
      <c r="F19" s="14">
        <f>D19*E19</f>
        <v>3942.5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45</v>
      </c>
      <c r="E21" s="12"/>
      <c r="F21" s="15">
        <f>SUM(F17:F20)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59.5</v>
      </c>
      <c r="E24" s="10">
        <v>86</v>
      </c>
      <c r="F24" s="14">
        <f t="shared" si="0"/>
        <v>5117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59.5</v>
      </c>
      <c r="E32" s="12"/>
      <c r="F32" s="15">
        <f>SUM(F23:F31)</f>
        <v>5117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6.5</v>
      </c>
      <c r="E37" s="10">
        <v>62</v>
      </c>
      <c r="F37" s="14">
        <f>D37*E37</f>
        <v>403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6.5</v>
      </c>
      <c r="E39" s="12"/>
      <c r="F39" s="15">
        <f>SUM(F34:F38)</f>
        <v>403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12.5</v>
      </c>
      <c r="E56" s="10">
        <v>4</v>
      </c>
      <c r="F56" s="14">
        <f>D56*E56</f>
        <v>50</v>
      </c>
    </row>
    <row r="57" spans="1:6" x14ac:dyDescent="0.2">
      <c r="B57" s="84" t="s">
        <v>9</v>
      </c>
      <c r="C57" s="4" t="s">
        <v>20</v>
      </c>
      <c r="D57" s="4">
        <f>SUM(D56)</f>
        <v>12.5</v>
      </c>
      <c r="E57" s="4"/>
      <c r="F57" s="16">
        <f>SUM(F56)</f>
        <v>50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123.5</v>
      </c>
      <c r="E59" s="2"/>
      <c r="F59" s="16">
        <f>SUM(F9+F15+F21+F32+F39+F47+F43+F54)+F57</f>
        <v>9845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4"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99</v>
      </c>
      <c r="B3" s="93"/>
      <c r="C3" s="93"/>
      <c r="D3" s="93"/>
      <c r="E3" s="93"/>
      <c r="F3" s="93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92" t="s">
        <v>68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36.5</v>
      </c>
      <c r="E18" s="10">
        <v>95</v>
      </c>
      <c r="F18" s="14">
        <f>D18*E18</f>
        <v>3467.5</v>
      </c>
    </row>
    <row r="19" spans="1:6" x14ac:dyDescent="0.2">
      <c r="A19" t="s">
        <v>18</v>
      </c>
      <c r="B19" s="11"/>
      <c r="C19" s="10" t="s">
        <v>10</v>
      </c>
      <c r="D19" s="10">
        <f>11+2.75</f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50.25</v>
      </c>
      <c r="E22" s="12"/>
      <c r="F22" s="15">
        <f>SUM(F18:F21)</f>
        <v>4773.75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37.5</v>
      </c>
      <c r="E24" s="10">
        <v>86</v>
      </c>
      <c r="F24" s="14">
        <f t="shared" ref="F24:F33" si="0">D24*E24</f>
        <v>3225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6</v>
      </c>
      <c r="E27" s="10">
        <v>86</v>
      </c>
      <c r="F27" s="14">
        <f t="shared" si="0"/>
        <v>516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20</v>
      </c>
      <c r="E29" s="10">
        <v>86</v>
      </c>
      <c r="F29" s="14">
        <f t="shared" si="0"/>
        <v>1720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63.5</v>
      </c>
      <c r="E34" s="12"/>
      <c r="F34" s="15">
        <f>SUM(F24:F33)</f>
        <v>5461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7.5</v>
      </c>
      <c r="E37" s="10">
        <v>62</v>
      </c>
      <c r="F37" s="14">
        <f>D37*E37</f>
        <v>465</v>
      </c>
    </row>
    <row r="38" spans="1:6" x14ac:dyDescent="0.2">
      <c r="A38" t="s">
        <v>47</v>
      </c>
      <c r="B38" s="11"/>
      <c r="C38" s="10" t="s">
        <v>12</v>
      </c>
      <c r="D38" s="10">
        <v>11.5</v>
      </c>
      <c r="E38" s="10">
        <v>62</v>
      </c>
      <c r="F38" s="14">
        <f>D38*E38</f>
        <v>713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</v>
      </c>
      <c r="E41" s="12"/>
      <c r="F41" s="15">
        <f>SUM(F36:F40)</f>
        <v>1178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4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52</v>
      </c>
      <c r="E52" s="10">
        <v>6</v>
      </c>
      <c r="F52" s="14">
        <f>D52*E52</f>
        <v>312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4" t="s">
        <v>9</v>
      </c>
      <c r="C57" s="4" t="s">
        <v>20</v>
      </c>
      <c r="D57" s="4">
        <f>SUM(D52:D56)</f>
        <v>52</v>
      </c>
      <c r="E57" s="4"/>
      <c r="F57" s="16">
        <f>SUM(F52:F56)</f>
        <v>312</v>
      </c>
    </row>
    <row r="58" spans="1:6" x14ac:dyDescent="0.2">
      <c r="B58" s="84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2</v>
      </c>
      <c r="E59" s="10">
        <v>4</v>
      </c>
      <c r="F59" s="14">
        <f>D59*E59</f>
        <v>8</v>
      </c>
    </row>
    <row r="60" spans="1:6" x14ac:dyDescent="0.2">
      <c r="B60" s="84" t="s">
        <v>9</v>
      </c>
      <c r="C60" s="4" t="s">
        <v>20</v>
      </c>
      <c r="D60" s="4">
        <f>SUM(D59)</f>
        <v>2</v>
      </c>
      <c r="E60" s="4"/>
      <c r="F60" s="16">
        <f>SUM(F59)</f>
        <v>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196.25</v>
      </c>
      <c r="E62" s="2"/>
      <c r="F62" s="16">
        <f>SUM(F10+F16+F22+F34+F41+F50+F46+F57)+F60</f>
        <v>12891.75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22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101</v>
      </c>
      <c r="B3" s="93"/>
      <c r="C3" s="93"/>
      <c r="D3" s="93"/>
      <c r="E3" s="93"/>
      <c r="F3" s="93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92" t="s">
        <v>68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10.75</v>
      </c>
      <c r="E22" s="12"/>
      <c r="F22" s="15">
        <f>SUM(F18:F21)</f>
        <v>1021.25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0</v>
      </c>
      <c r="E34" s="12"/>
      <c r="F34" s="15">
        <f>SUM(F24:F33)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6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6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6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10.75</v>
      </c>
      <c r="E62" s="2"/>
      <c r="F62" s="16">
        <f>SUM(F10+F16+F22+F34+F41+F50+F46+F57)+F60</f>
        <v>1021.25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5"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101</v>
      </c>
      <c r="B3" s="93"/>
      <c r="C3" s="93"/>
      <c r="D3" s="93"/>
      <c r="E3" s="93"/>
      <c r="F3" s="93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92" t="s">
        <v>102</v>
      </c>
      <c r="B5" s="93"/>
      <c r="C5" s="93"/>
      <c r="D5" s="93"/>
      <c r="E5" s="93"/>
      <c r="F5" s="9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15.75</v>
      </c>
      <c r="E18" s="10">
        <v>95</v>
      </c>
      <c r="F18" s="14">
        <f>D18*E18</f>
        <v>1496.25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15.75</v>
      </c>
      <c r="E21" s="12"/>
      <c r="F21" s="15">
        <f>SUM(F17:F20)</f>
        <v>1496.25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15.75</v>
      </c>
      <c r="E59" s="2"/>
      <c r="F59" s="16">
        <f>SUM(F9+F15+F21+F32+F39+F47+F43+F54)+F57</f>
        <v>1496.25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103</v>
      </c>
      <c r="B3" s="93"/>
      <c r="C3" s="93"/>
      <c r="D3" s="93"/>
      <c r="E3" s="93"/>
      <c r="F3" s="93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92" t="s">
        <v>68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0.5</v>
      </c>
      <c r="E16" s="12"/>
      <c r="F16" s="15">
        <f>SUM(F12:F15)</f>
        <v>61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</v>
      </c>
      <c r="E24" s="10">
        <v>86</v>
      </c>
      <c r="F24" s="14">
        <f t="shared" ref="F24:F33" si="0">D24*E24</f>
        <v>172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0.5</v>
      </c>
      <c r="E29" s="10">
        <v>86</v>
      </c>
      <c r="F29" s="14">
        <f t="shared" si="0"/>
        <v>43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2.5</v>
      </c>
      <c r="E34" s="12"/>
      <c r="F34" s="15">
        <f>SUM(F24:F33)</f>
        <v>215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8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8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8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8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7</v>
      </c>
      <c r="E62" s="2"/>
      <c r="F62" s="16">
        <f>SUM(F10+F16+F22+F34+F41+F50+F46+F57)+F60</f>
        <v>656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19" sqref="D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103</v>
      </c>
      <c r="B3" s="93"/>
      <c r="C3" s="93"/>
      <c r="D3" s="93"/>
      <c r="E3" s="93"/>
      <c r="F3" s="93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92" t="s">
        <v>102</v>
      </c>
      <c r="B5" s="93"/>
      <c r="C5" s="93"/>
      <c r="D5" s="93"/>
      <c r="E5" s="93"/>
      <c r="F5" s="9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8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8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3</v>
      </c>
      <c r="E59" s="2"/>
      <c r="F59" s="16">
        <f>SUM(F9+F15+F21+F32+F39+F47+F43+F54)+F57</f>
        <v>285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104</v>
      </c>
      <c r="B3" s="93"/>
      <c r="C3" s="93"/>
      <c r="D3" s="93"/>
      <c r="E3" s="93"/>
      <c r="F3" s="93"/>
    </row>
    <row r="4" spans="1:6" x14ac:dyDescent="0.2">
      <c r="A4" s="90"/>
      <c r="B4" s="91"/>
      <c r="C4" s="91"/>
      <c r="D4" s="91"/>
      <c r="E4" s="91"/>
      <c r="F4" s="91"/>
    </row>
    <row r="5" spans="1:6" x14ac:dyDescent="0.2">
      <c r="A5" s="92" t="s">
        <v>68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13</v>
      </c>
      <c r="E19" s="10">
        <v>95</v>
      </c>
      <c r="F19" s="14">
        <f>D19*E19</f>
        <v>1235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</v>
      </c>
      <c r="E22" s="12"/>
      <c r="F22" s="15">
        <f>SUM(F18:F21)</f>
        <v>1235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3</v>
      </c>
      <c r="E27" s="10">
        <v>86</v>
      </c>
      <c r="F27" s="14">
        <f t="shared" si="0"/>
        <v>258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3</v>
      </c>
      <c r="E34" s="12"/>
      <c r="F34" s="15">
        <f>SUM(F24:F33)</f>
        <v>258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90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90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90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16</v>
      </c>
      <c r="E62" s="2"/>
      <c r="F62" s="16">
        <f>SUM(F10+F16+F22+F34+F41+F50+F46+F57)+F60</f>
        <v>1493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104</v>
      </c>
      <c r="B3" s="93"/>
      <c r="C3" s="93"/>
      <c r="D3" s="93"/>
      <c r="E3" s="93"/>
      <c r="F3" s="93"/>
    </row>
    <row r="4" spans="1:6" x14ac:dyDescent="0.2">
      <c r="A4" s="90"/>
      <c r="B4" s="91"/>
      <c r="C4" s="91"/>
      <c r="D4" s="91"/>
      <c r="E4" s="91"/>
      <c r="F4" s="91"/>
    </row>
    <row r="5" spans="1:6" x14ac:dyDescent="0.2">
      <c r="A5" s="92" t="s">
        <v>102</v>
      </c>
      <c r="B5" s="93"/>
      <c r="C5" s="93"/>
      <c r="D5" s="93"/>
      <c r="E5" s="93"/>
      <c r="F5" s="9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30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2.25</v>
      </c>
      <c r="E21" s="12"/>
      <c r="F21" s="15">
        <f>SUM(F17:F20)</f>
        <v>213.75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0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90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2.25</v>
      </c>
      <c r="E59" s="2"/>
      <c r="F59" s="16">
        <f>SUM(F9+F15+F21+F32+F39+F47+F43+F54)+F57</f>
        <v>213.75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2" t="s">
        <v>41</v>
      </c>
      <c r="B3" s="93"/>
      <c r="C3" s="93"/>
      <c r="D3" s="93"/>
      <c r="E3" s="93"/>
      <c r="F3" s="93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92" t="s">
        <v>39</v>
      </c>
      <c r="B5" s="93"/>
      <c r="C5" s="93"/>
      <c r="D5" s="93"/>
      <c r="E5" s="93"/>
      <c r="F5" s="9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1.5</v>
      </c>
      <c r="E18" s="10">
        <v>95</v>
      </c>
      <c r="F18" s="14">
        <f>D18*E18</f>
        <v>142.5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75</v>
      </c>
      <c r="E20" s="12"/>
      <c r="F20" s="15">
        <f>SUM(F17:F19)</f>
        <v>7125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43</v>
      </c>
      <c r="E22" s="10">
        <v>86</v>
      </c>
      <c r="F22" s="14">
        <f>D22*E22</f>
        <v>3698</v>
      </c>
    </row>
    <row r="23" spans="1:6" x14ac:dyDescent="0.2">
      <c r="A23" t="s">
        <v>35</v>
      </c>
      <c r="B23" s="11"/>
      <c r="C23" s="10" t="s">
        <v>11</v>
      </c>
      <c r="D23" s="10">
        <v>95.5</v>
      </c>
      <c r="E23" s="10">
        <v>86</v>
      </c>
      <c r="F23" s="14">
        <f>D23*E23</f>
        <v>8213</v>
      </c>
    </row>
    <row r="24" spans="1:6" x14ac:dyDescent="0.2">
      <c r="A24" t="s">
        <v>40</v>
      </c>
      <c r="B24" s="11"/>
      <c r="C24" s="10" t="s">
        <v>11</v>
      </c>
      <c r="D24" s="10">
        <v>89</v>
      </c>
      <c r="E24" s="10">
        <v>86</v>
      </c>
      <c r="F24" s="14">
        <f>D24*E24</f>
        <v>7654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227.5</v>
      </c>
      <c r="E26" s="12"/>
      <c r="F26" s="15">
        <f>SUM(F22:F25)</f>
        <v>19565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53.75</v>
      </c>
      <c r="E29" s="10">
        <v>62</v>
      </c>
      <c r="F29" s="14">
        <f>D29*E29</f>
        <v>3332.5</v>
      </c>
    </row>
    <row r="30" spans="1:6" x14ac:dyDescent="0.2">
      <c r="B30" s="20" t="s">
        <v>9</v>
      </c>
      <c r="C30" s="12" t="s">
        <v>12</v>
      </c>
      <c r="D30" s="12">
        <f>SUM(D28:D29)</f>
        <v>53.75</v>
      </c>
      <c r="E30" s="12"/>
      <c r="F30" s="15">
        <f>SUM(F28:F29)</f>
        <v>3332.5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29.5</v>
      </c>
      <c r="E37" s="10">
        <v>8</v>
      </c>
      <c r="F37" s="14">
        <f>D37*E37</f>
        <v>236</v>
      </c>
    </row>
    <row r="38" spans="1:6" x14ac:dyDescent="0.2">
      <c r="B38" s="28" t="s">
        <v>9</v>
      </c>
      <c r="C38" s="4" t="s">
        <v>20</v>
      </c>
      <c r="D38" s="4">
        <f>SUM(D36:D37)</f>
        <v>29.5</v>
      </c>
      <c r="E38" s="4"/>
      <c r="F38" s="16">
        <f>SUM(F36:F37)</f>
        <v>236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27.5</v>
      </c>
      <c r="E40" s="10">
        <v>6</v>
      </c>
      <c r="F40" s="14">
        <f>D40*E40</f>
        <v>165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28" t="s">
        <v>9</v>
      </c>
      <c r="C42" s="12" t="s">
        <v>43</v>
      </c>
      <c r="D42" s="4">
        <f>SUM(D40:D41)</f>
        <v>27.5</v>
      </c>
      <c r="E42" s="4"/>
      <c r="F42" s="16">
        <f>SUM(F40:F41)</f>
        <v>165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413.25</v>
      </c>
      <c r="E44" s="2"/>
      <c r="F44" s="16">
        <f>SUM(F10+F15+F20+F26+F30+F38+F34+F42)</f>
        <v>30423.5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89</vt:i4>
      </vt:variant>
    </vt:vector>
  </HeadingPairs>
  <TitlesOfParts>
    <vt:vector size="89" baseType="lpstr">
      <vt:lpstr>September 2018</vt:lpstr>
      <vt:lpstr>Oktober 2018</vt:lpstr>
      <vt:lpstr>November 2018</vt:lpstr>
      <vt:lpstr>Februar DIgi</vt:lpstr>
      <vt:lpstr>Maerz Digi</vt:lpstr>
      <vt:lpstr>Juli 2019</vt:lpstr>
      <vt:lpstr>Juli Digi</vt:lpstr>
      <vt:lpstr>August 2019</vt:lpstr>
      <vt:lpstr>August Digi</vt:lpstr>
      <vt:lpstr>Sept 2019</vt:lpstr>
      <vt:lpstr>Sept DIgi</vt:lpstr>
      <vt:lpstr>Januar 20</vt:lpstr>
      <vt:lpstr>Februar20</vt:lpstr>
      <vt:lpstr>März20</vt:lpstr>
      <vt:lpstr>April20</vt:lpstr>
      <vt:lpstr>Mai20</vt:lpstr>
      <vt:lpstr>Juni20</vt:lpstr>
      <vt:lpstr>Juli20</vt:lpstr>
      <vt:lpstr>August20</vt:lpstr>
      <vt:lpstr>August20 AP Lärm</vt:lpstr>
      <vt:lpstr>August20 MK</vt:lpstr>
      <vt:lpstr>September20EK</vt:lpstr>
      <vt:lpstr>September20 AP Lärm</vt:lpstr>
      <vt:lpstr>September20 MK</vt:lpstr>
      <vt:lpstr>Oktober20EK</vt:lpstr>
      <vt:lpstr>Oktober20MK</vt:lpstr>
      <vt:lpstr>Oktober20 AP Lärm</vt:lpstr>
      <vt:lpstr>November20MK</vt:lpstr>
      <vt:lpstr>November20 AP Lärm</vt:lpstr>
      <vt:lpstr>Dezember20MK</vt:lpstr>
      <vt:lpstr>Dezember20 AP Lärm</vt:lpstr>
      <vt:lpstr>Januar21MK</vt:lpstr>
      <vt:lpstr>Januar21SABA</vt:lpstr>
      <vt:lpstr>Januar21 AP Lärm</vt:lpstr>
      <vt:lpstr>Februar21MK</vt:lpstr>
      <vt:lpstr>Februar21 AP Lärm</vt:lpstr>
      <vt:lpstr>März21 AP Lärm</vt:lpstr>
      <vt:lpstr>März21SABA</vt:lpstr>
      <vt:lpstr>März21MK</vt:lpstr>
      <vt:lpstr>April21 AP Lärm</vt:lpstr>
      <vt:lpstr>April21MK</vt:lpstr>
      <vt:lpstr>April21SABA</vt:lpstr>
      <vt:lpstr>Mai21SABA</vt:lpstr>
      <vt:lpstr>Mai21 AP Lärm</vt:lpstr>
      <vt:lpstr>Mai21MK</vt:lpstr>
      <vt:lpstr>Juni21MK</vt:lpstr>
      <vt:lpstr>Juni21 AP Lärm</vt:lpstr>
      <vt:lpstr>Juli21MK</vt:lpstr>
      <vt:lpstr>Juli21AP Bypass</vt:lpstr>
      <vt:lpstr>August21AP Bypass</vt:lpstr>
      <vt:lpstr>August21GHGW</vt:lpstr>
      <vt:lpstr>August21SABA</vt:lpstr>
      <vt:lpstr>August21MK</vt:lpstr>
      <vt:lpstr>August21Installationen</vt:lpstr>
      <vt:lpstr>September21MK</vt:lpstr>
      <vt:lpstr>September21Installationen</vt:lpstr>
      <vt:lpstr>September21AP Bypass</vt:lpstr>
      <vt:lpstr>September21GHGW</vt:lpstr>
      <vt:lpstr>Okt21Installationen</vt:lpstr>
      <vt:lpstr>Oktober21AP Bypass</vt:lpstr>
      <vt:lpstr>Oktober21SABA</vt:lpstr>
      <vt:lpstr>Oktober21MK</vt:lpstr>
      <vt:lpstr>Oktober21GHGW</vt:lpstr>
      <vt:lpstr>November21GHGW</vt:lpstr>
      <vt:lpstr>November21AP Bypass</vt:lpstr>
      <vt:lpstr>November21SABA</vt:lpstr>
      <vt:lpstr>Nov21Installationen</vt:lpstr>
      <vt:lpstr>November21MK</vt:lpstr>
      <vt:lpstr>Dezember21SABA</vt:lpstr>
      <vt:lpstr>Dezember21GHGW</vt:lpstr>
      <vt:lpstr>Dez21Installationen</vt:lpstr>
      <vt:lpstr>Dezember21MK</vt:lpstr>
      <vt:lpstr>Dezember21AP Bypass</vt:lpstr>
      <vt:lpstr>Januar22 MK</vt:lpstr>
      <vt:lpstr>Januar22AP Bypass</vt:lpstr>
      <vt:lpstr>Januar22SABA</vt:lpstr>
      <vt:lpstr>Januar22GHGW</vt:lpstr>
      <vt:lpstr>Jan22Installationen</vt:lpstr>
      <vt:lpstr>Februar22AP Bypass</vt:lpstr>
      <vt:lpstr>Februar22GHGW</vt:lpstr>
      <vt:lpstr>Feb22Installationen</vt:lpstr>
      <vt:lpstr>Februar22SABA</vt:lpstr>
      <vt:lpstr>Februar22 MK</vt:lpstr>
      <vt:lpstr>März22 MK</vt:lpstr>
      <vt:lpstr>März22SABA</vt:lpstr>
      <vt:lpstr>April22 MK</vt:lpstr>
      <vt:lpstr>April22SABA</vt:lpstr>
      <vt:lpstr>Mai22 MK</vt:lpstr>
      <vt:lpstr>Mai22SABA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2022-06-21T14:38:53Z</cp:lastPrinted>
  <dcterms:created xsi:type="dcterms:W3CDTF">2018-12-03T10:14:07Z</dcterms:created>
  <dcterms:modified xsi:type="dcterms:W3CDTF">2022-06-21T14:39:49Z</dcterms:modified>
</cp:coreProperties>
</file>