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<sst xmlns="http://schemas.openxmlformats.org/spreadsheetml/2006/main" count="157" uniqueCount="65">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</sst>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1.1107142857142858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0.99015248681772838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P61" sqref="P6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185</v>
      </c>
      <c r="N19" s="46">
        <f t="shared" si="0"/>
        <v>139.75</v>
      </c>
      <c r="O19" s="47">
        <f t="shared" si="1"/>
        <v>13.75</v>
      </c>
      <c r="P19" s="48">
        <f t="shared" si="2"/>
        <v>31.5</v>
      </c>
      <c r="Q19" s="49">
        <f t="shared" si="3"/>
        <v>0</v>
      </c>
      <c r="R19" s="50">
        <f t="shared" si="4"/>
        <v>0.82972972972972969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155</v>
      </c>
      <c r="N20" s="46">
        <f t="shared" si="0"/>
        <v>218.5</v>
      </c>
      <c r="O20" s="47">
        <f t="shared" si="1"/>
        <v>4.5</v>
      </c>
      <c r="P20" s="48">
        <f t="shared" si="2"/>
        <v>0</v>
      </c>
      <c r="Q20" s="49">
        <f t="shared" si="3"/>
        <v>68</v>
      </c>
      <c r="R20" s="50">
        <f t="shared" si="4"/>
        <v>1.4387096774193548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55</v>
      </c>
      <c r="N21" s="46">
        <f t="shared" si="0"/>
        <v>8.25</v>
      </c>
      <c r="O21" s="47">
        <f t="shared" si="1"/>
        <v>0</v>
      </c>
      <c r="P21" s="48">
        <f t="shared" si="2"/>
        <v>46.75</v>
      </c>
      <c r="Q21" s="49">
        <f t="shared" si="3"/>
        <v>0</v>
      </c>
      <c r="R21" s="50">
        <f t="shared" si="4"/>
        <v>0.15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8</v>
      </c>
      <c r="O24" s="47">
        <f t="shared" si="1"/>
        <v>3.5</v>
      </c>
      <c r="P24" s="48">
        <f>SUMPRODUCT(($D$108:$D$118=$K24)*($E$107:$AV$107=$P$16)*($E$108:$AV$118))</f>
        <v>0</v>
      </c>
      <c r="Q24" s="49">
        <f t="shared" si="3"/>
        <v>11.5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70.25</v>
      </c>
      <c r="O25" s="47">
        <f t="shared" si="1"/>
        <v>0</v>
      </c>
      <c r="P25" s="48">
        <f t="shared" si="2"/>
        <v>0</v>
      </c>
      <c r="Q25" s="49">
        <f t="shared" si="3"/>
        <v>70.25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420</v>
      </c>
      <c r="N28" s="53">
        <f>SUM(N17:N27)</f>
        <v>444.75</v>
      </c>
      <c r="O28" s="53">
        <f>SUM(O17:O27)</f>
        <v>21.75</v>
      </c>
      <c r="P28" s="53">
        <f>SUM(P17:P27)</f>
        <v>103.25</v>
      </c>
      <c r="Q28" s="53">
        <f>IF(SUM(N28:O28)-SUM(U105:AV105)&gt;0,SUM(N28:O28)-SUM(U105:AV105),0)</f>
        <v>466.5</v>
      </c>
      <c r="R28" s="54">
        <f t="shared" si="4"/>
        <v>1.1107142857142858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35085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34739.5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0.99015248681772838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1.1107142857142858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83</v>
      </c>
      <c r="F55" s="70">
        <v>17.75</v>
      </c>
      <c r="G55" s="70">
        <v>21.25</v>
      </c>
      <c r="H55" s="70"/>
      <c r="I55" s="70"/>
      <c r="J55" s="70"/>
      <c r="K55" s="70">
        <v>6.25</v>
      </c>
      <c r="L55" s="70">
        <v>10.5</v>
      </c>
      <c r="M55" s="70">
        <v>1</v>
      </c>
      <c r="N55" s="70"/>
      <c r="O55" s="71"/>
      <c r="P55" s="71">
        <v>13.75</v>
      </c>
      <c r="Q55" s="71"/>
      <c r="R55" s="65">
        <f t="shared" si="5"/>
        <v>153.5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105.75</v>
      </c>
      <c r="F56" s="70">
        <v>63.25</v>
      </c>
      <c r="G56" s="70">
        <v>47</v>
      </c>
      <c r="H56" s="70"/>
      <c r="I56" s="70"/>
      <c r="J56" s="70"/>
      <c r="K56" s="70">
        <v>1</v>
      </c>
      <c r="L56" s="70">
        <v>1.5</v>
      </c>
      <c r="M56" s="70"/>
      <c r="N56" s="70"/>
      <c r="O56" s="71"/>
      <c r="P56" s="71">
        <v>4.5</v>
      </c>
      <c r="Q56" s="71"/>
      <c r="R56" s="65">
        <f t="shared" si="5"/>
        <v>223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3</v>
      </c>
      <c r="F57" s="70"/>
      <c r="G57" s="70">
        <v>5.25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>
        <v>1.5</v>
      </c>
      <c r="G60" s="70">
        <v>1</v>
      </c>
      <c r="H60" s="70"/>
      <c r="I60" s="70"/>
      <c r="J60" s="70"/>
      <c r="K60" s="70">
        <v>1</v>
      </c>
      <c r="L60" s="70">
        <v>2</v>
      </c>
      <c r="M60" s="70">
        <v>0.5</v>
      </c>
      <c r="N60" s="70"/>
      <c r="O60" s="71"/>
      <c r="P60" s="71">
        <v>3.5</v>
      </c>
      <c r="Q60" s="71"/>
      <c r="R60" s="65">
        <f t="shared" si="5"/>
        <v>11.5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24</v>
      </c>
      <c r="F61" s="70">
        <v>19.25</v>
      </c>
      <c r="G61" s="70">
        <v>27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70.25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217.75</v>
      </c>
      <c r="F86" s="76">
        <f t="shared" si="10"/>
        <v>101.75</v>
      </c>
      <c r="G86" s="76">
        <f t="shared" si="10"/>
        <v>101.5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8.25</v>
      </c>
      <c r="L86" s="76">
        <f t="shared" si="10"/>
        <v>14</v>
      </c>
      <c r="M86" s="76">
        <f t="shared" si="10"/>
        <v>1.5</v>
      </c>
      <c r="N86" s="76">
        <f t="shared" si="10"/>
        <v>0</v>
      </c>
      <c r="O86" s="76">
        <f t="shared" si="10"/>
        <v>0</v>
      </c>
      <c r="P86" s="76">
        <f t="shared" si="10"/>
        <v>21.75</v>
      </c>
      <c r="Q86" s="76">
        <f t="shared" si="10"/>
        <v>0</v>
      </c>
      <c r="R86" s="65">
        <f t="shared" si="5"/>
        <v>466.5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7885</v>
      </c>
      <c r="F92" s="84">
        <f t="shared" si="14"/>
        <v>1686.25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593.75</v>
      </c>
      <c r="L92" s="84">
        <f t="shared" si="20"/>
        <v>997.5</v>
      </c>
      <c r="M92" s="84">
        <f t="shared" si="21"/>
        <v>95</v>
      </c>
      <c r="N92" s="84">
        <f t="shared" si="22"/>
        <v>0</v>
      </c>
      <c r="O92" s="84">
        <f t="shared" si="23"/>
        <v>0</v>
      </c>
      <c r="P92" s="84">
        <f t="shared" si="24"/>
        <v>1306.25</v>
      </c>
      <c r="Q92" s="84">
        <f t="shared" si="25"/>
        <v>0</v>
      </c>
      <c r="R92" s="85">
        <f t="shared" ref="R92:R100" si="26">SUM(D92:Q92)</f>
        <v>14582.5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9094.5</v>
      </c>
      <c r="F93" s="84">
        <f t="shared" si="14"/>
        <v>5439.5</v>
      </c>
      <c r="G93" s="84">
        <f t="shared" si="15"/>
        <v>4042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86</v>
      </c>
      <c r="L93" s="84">
        <f t="shared" si="20"/>
        <v>129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387</v>
      </c>
      <c r="Q93" s="84">
        <f t="shared" si="25"/>
        <v>0</v>
      </c>
      <c r="R93" s="85">
        <f t="shared" si="26"/>
        <v>19178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186</v>
      </c>
      <c r="F94" s="84">
        <f t="shared" si="14"/>
        <v>0</v>
      </c>
      <c r="G94" s="84">
        <f t="shared" si="15"/>
        <v>325.5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511.5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8</v>
      </c>
      <c r="F97" s="84">
        <f t="shared" si="14"/>
        <v>6</v>
      </c>
      <c r="G97" s="84">
        <f t="shared" si="15"/>
        <v>4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4</v>
      </c>
      <c r="L97" s="84">
        <f t="shared" si="20"/>
        <v>8</v>
      </c>
      <c r="M97" s="84">
        <f t="shared" si="21"/>
        <v>2</v>
      </c>
      <c r="N97" s="84">
        <f t="shared" si="22"/>
        <v>0</v>
      </c>
      <c r="O97" s="84">
        <f t="shared" si="23"/>
        <v>0</v>
      </c>
      <c r="P97" s="84">
        <f t="shared" si="24"/>
        <v>14</v>
      </c>
      <c r="Q97" s="84">
        <f t="shared" si="25"/>
        <v>0</v>
      </c>
      <c r="R97" s="85">
        <f t="shared" si="26"/>
        <v>46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144</v>
      </c>
      <c r="F98" s="84">
        <f t="shared" si="14"/>
        <v>115.5</v>
      </c>
      <c r="G98" s="84">
        <f t="shared" si="15"/>
        <v>162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421.5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17317.5</v>
      </c>
      <c r="F101" s="89">
        <f t="shared" si="27"/>
        <v>7247.25</v>
      </c>
      <c r="G101" s="89">
        <f t="shared" si="27"/>
        <v>6552.25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683.75</v>
      </c>
      <c r="L101" s="89">
        <f t="shared" si="27"/>
        <v>1134.5</v>
      </c>
      <c r="M101" s="89">
        <f t="shared" si="27"/>
        <v>97</v>
      </c>
      <c r="N101" s="89">
        <f t="shared" si="27"/>
        <v>0</v>
      </c>
      <c r="O101" s="89">
        <f t="shared" si="27"/>
        <v>0</v>
      </c>
      <c r="P101" s="89">
        <f t="shared" si="27"/>
        <v>1707.25</v>
      </c>
      <c r="Q101" s="89">
        <f t="shared" si="27"/>
        <v>0</v>
      </c>
      <c r="R101" s="90">
        <f>SUM(R90:R100)</f>
        <v>34739.5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55</v>
      </c>
      <c r="AD106" s="147"/>
      <c r="AE106" s="147"/>
      <c r="AF106" s="148"/>
      <c r="AG106" s="146">
        <f>M20</f>
        <v>155</v>
      </c>
      <c r="AH106" s="147"/>
      <c r="AI106" s="147"/>
      <c r="AJ106" s="148"/>
      <c r="AK106" s="146">
        <f>M19</f>
        <v>185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70.25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8</v>
      </c>
      <c r="R111" s="104">
        <f>SUMPRODUCT(($F$42:$Q$86)*(($F$40:$Q$40=$E$14)+($F$40:$Q$40=$K$14)+($F$40:$Q$40=$I$14)+($F$40:$Q$40=$G$14))*($D$42:$D$86=Q$105))</f>
        <v>3.5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46.75</v>
      </c>
      <c r="AF114" s="106">
        <f>IF(($AC106&gt;0),(AC114+AD114)/$AC106,0)</f>
        <v>0.15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218.5</v>
      </c>
      <c r="AH115" s="104">
        <f>SUMPRODUCT(($F$42:$Q$86)*(($F$40:$Q$40=$E$14)+($F$40:$Q$40=$K$14)+($F$40:$Q$40=$I$14)+($F$40:$Q$40=$G$14))*($D$42:$D$86=AG$105))</f>
        <v>4.5</v>
      </c>
      <c r="AI115" s="113">
        <f>IF(AG$106-AG115-AH115&gt;0,AG$106-AG115-AH115,0)</f>
        <v>0</v>
      </c>
      <c r="AJ115" s="106">
        <f>IF(($AG106&gt;0),(AG115+AH115)/$AG106,0)</f>
        <v>1.4387096774193548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139.75</v>
      </c>
      <c r="AL116" s="104">
        <f>SUMPRODUCT(($F$42:$Q$86)*(($F$40:$Q$40=$E$14)+($F$40:$Q$40=$K$14)+($F$40:$Q$40=$I$14)+($F$40:$Q$40=$G$14))*($D$42:$D$86=AK$105))</f>
        <v>13.75</v>
      </c>
      <c r="AM116" s="113">
        <f>IF(AK$106-AK116-AL116&gt;0,AK$106-AK116-AL116,0)</f>
        <v>31.5</v>
      </c>
      <c r="AN116" s="106">
        <f>IF(($AK106&gt;0),(AK116+AL116)/$AK106,0)</f>
        <v>0.82972972972972969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2022-12-08T17:03:03Z</cp:lastPrinted>
  <dcterms:created xsi:type="dcterms:W3CDTF">2018-01-15T08:58:52Z</dcterms:created>
  <dcterms:modified xsi:type="dcterms:W3CDTF">2022-12-08T17:03:34Z</dcterms:modified>
</cp:coreProperties>
</file>