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Oktobe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<sst xmlns="http://schemas.openxmlformats.org/spreadsheetml/2006/main" count="157" uniqueCount="65">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</sst>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0.56765033407572385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0.58694480946123517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238.75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O65" sqref="O6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40087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130</v>
      </c>
      <c r="N18" s="46">
        <f t="shared" si="0"/>
        <v>238.75</v>
      </c>
      <c r="O18" s="47">
        <f t="shared" si="1"/>
        <v>1</v>
      </c>
      <c r="P18" s="48">
        <f t="shared" si="2"/>
        <v>0</v>
      </c>
      <c r="Q18" s="49">
        <f t="shared" si="3"/>
        <v>109.75</v>
      </c>
      <c r="R18" s="50">
        <f t="shared" si="4"/>
        <v>1.8442307692307693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528</v>
      </c>
      <c r="N19" s="46">
        <f t="shared" si="0"/>
        <v>187</v>
      </c>
      <c r="O19" s="47">
        <f t="shared" si="1"/>
        <v>0</v>
      </c>
      <c r="P19" s="48">
        <f t="shared" si="2"/>
        <v>341</v>
      </c>
      <c r="Q19" s="49">
        <f t="shared" si="3"/>
        <v>0</v>
      </c>
      <c r="R19" s="50">
        <f t="shared" si="4"/>
        <v>0.35416666666666669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730</v>
      </c>
      <c r="N20" s="46">
        <f t="shared" si="0"/>
        <v>481</v>
      </c>
      <c r="O20" s="47">
        <f t="shared" si="1"/>
        <v>0</v>
      </c>
      <c r="P20" s="48">
        <f t="shared" si="2"/>
        <v>249</v>
      </c>
      <c r="Q20" s="49">
        <f t="shared" si="3"/>
        <v>0</v>
      </c>
      <c r="R20" s="50">
        <f t="shared" si="4"/>
        <v>0.65890410958904111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250</v>
      </c>
      <c r="N21" s="46">
        <f t="shared" si="0"/>
        <v>0</v>
      </c>
      <c r="O21" s="47">
        <f t="shared" si="1"/>
        <v>0</v>
      </c>
      <c r="P21" s="48">
        <f t="shared" si="2"/>
        <v>250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1796</v>
      </c>
      <c r="N28" s="53">
        <f>SUM(N17:N27)</f>
        <v>1018.5</v>
      </c>
      <c r="O28" s="53">
        <f>SUM(O17:O27)</f>
        <v>1</v>
      </c>
      <c r="P28" s="53">
        <f>SUM(P17:P27)</f>
        <v>991.5</v>
      </c>
      <c r="Q28" s="53">
        <f>IF(SUM(N28:O28)-SUM(U105:AV105)&gt;0,SUM(N28:O28)-SUM(U105:AV105),0)</f>
        <v>1019.5</v>
      </c>
      <c r="R28" s="54">
        <f t="shared" si="4"/>
        <v>0.56765033407572385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152200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89333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0.58694480946123517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0.56765033407572385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20</v>
      </c>
      <c r="F45" s="70">
        <v>17.75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37.75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124</v>
      </c>
      <c r="F55" s="70">
        <v>8.75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282.75</v>
      </c>
      <c r="F56" s="70">
        <v>124.5</v>
      </c>
      <c r="G56" s="70">
        <v>29.25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>
        <v>2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56.75</v>
      </c>
      <c r="F61" s="70">
        <v>46.5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60</v>
      </c>
      <c r="F64" s="70">
        <v>48.5</v>
      </c>
      <c r="G64" s="70">
        <v>28</v>
      </c>
      <c r="H64" s="70"/>
      <c r="I64" s="70">
        <v>11</v>
      </c>
      <c r="J64" s="70">
        <v>13.5</v>
      </c>
      <c r="K64" s="70">
        <v>6.5</v>
      </c>
      <c r="L64" s="70">
        <v>30.5</v>
      </c>
      <c r="M64" s="70">
        <v>37.5</v>
      </c>
      <c r="N64" s="70">
        <v>1</v>
      </c>
      <c r="O64" s="71">
        <v>1</v>
      </c>
      <c r="P64" s="71"/>
      <c r="Q64" s="71"/>
      <c r="R64" s="65">
        <f t="shared" si="5"/>
        <v>237.5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>
        <v>4</v>
      </c>
      <c r="G65" s="70"/>
      <c r="H65" s="70"/>
      <c r="I65" s="70"/>
      <c r="J65" s="70"/>
      <c r="K65" s="70"/>
      <c r="L65" s="70">
        <v>23</v>
      </c>
      <c r="M65" s="70">
        <v>6</v>
      </c>
      <c r="N65" s="70">
        <v>14</v>
      </c>
      <c r="O65" s="71"/>
      <c r="P65" s="71"/>
      <c r="Q65" s="71"/>
      <c r="R65" s="65">
        <f t="shared" si="5"/>
        <v>47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>
        <v>6.75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559.5</v>
      </c>
      <c r="F86" s="76">
        <f t="shared" si="10"/>
        <v>250</v>
      </c>
      <c r="G86" s="76">
        <f t="shared" si="10"/>
        <v>66</v>
      </c>
      <c r="H86" s="76">
        <f t="shared" si="10"/>
        <v>0</v>
      </c>
      <c r="I86" s="76">
        <f t="shared" si="10"/>
        <v>11</v>
      </c>
      <c r="J86" s="76">
        <f t="shared" si="10"/>
        <v>13.5</v>
      </c>
      <c r="K86" s="76">
        <f t="shared" si="10"/>
        <v>6.5</v>
      </c>
      <c r="L86" s="76">
        <f t="shared" si="10"/>
        <v>53.5</v>
      </c>
      <c r="M86" s="76">
        <f t="shared" si="10"/>
        <v>43.5</v>
      </c>
      <c r="N86" s="76">
        <f t="shared" si="10"/>
        <v>15</v>
      </c>
      <c r="O86" s="76">
        <f t="shared" si="10"/>
        <v>1</v>
      </c>
      <c r="P86" s="76">
        <f t="shared" si="10"/>
        <v>0</v>
      </c>
      <c r="Q86" s="76">
        <f t="shared" si="10"/>
        <v>0</v>
      </c>
      <c r="R86" s="65">
        <f t="shared" si="5"/>
        <v>1019.5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7594.5</v>
      </c>
      <c r="F91" s="84">
        <f t="shared" si="14"/>
        <v>5917</v>
      </c>
      <c r="G91" s="84">
        <f t="shared" si="15"/>
        <v>3416</v>
      </c>
      <c r="H91" s="84">
        <f t="shared" si="16"/>
        <v>0</v>
      </c>
      <c r="I91" s="84">
        <f t="shared" si="17"/>
        <v>1342</v>
      </c>
      <c r="J91" s="84">
        <f t="shared" si="18"/>
        <v>1647</v>
      </c>
      <c r="K91" s="84">
        <f t="shared" si="19"/>
        <v>793</v>
      </c>
      <c r="L91" s="84">
        <f t="shared" si="20"/>
        <v>3721</v>
      </c>
      <c r="M91" s="84">
        <f t="shared" si="21"/>
        <v>4575</v>
      </c>
      <c r="N91" s="84">
        <f t="shared" si="22"/>
        <v>122</v>
      </c>
      <c r="O91" s="84">
        <f t="shared" si="23"/>
        <v>122</v>
      </c>
      <c r="P91" s="84">
        <f t="shared" si="24"/>
        <v>0</v>
      </c>
      <c r="Q91" s="84">
        <f t="shared" si="25"/>
        <v>0</v>
      </c>
      <c r="R91" s="85">
        <f>SUM(D91:Q91)</f>
        <v>29249.5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12468.75</v>
      </c>
      <c r="F92" s="84">
        <f t="shared" si="14"/>
        <v>1211.25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2185</v>
      </c>
      <c r="M92" s="84">
        <f t="shared" si="21"/>
        <v>570</v>
      </c>
      <c r="N92" s="84">
        <f t="shared" si="22"/>
        <v>1330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17765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26036.5</v>
      </c>
      <c r="F93" s="84">
        <f t="shared" si="14"/>
        <v>12233.5</v>
      </c>
      <c r="G93" s="84">
        <f t="shared" si="15"/>
        <v>3096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41366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340.5</v>
      </c>
      <c r="F98" s="84">
        <f t="shared" si="14"/>
        <v>279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46765.25</v>
      </c>
      <c r="F101" s="89">
        <f t="shared" si="27"/>
        <v>19640.75</v>
      </c>
      <c r="G101" s="89">
        <f t="shared" si="27"/>
        <v>6520</v>
      </c>
      <c r="H101" s="89">
        <f t="shared" si="27"/>
        <v>0</v>
      </c>
      <c r="I101" s="89">
        <f t="shared" si="27"/>
        <v>1342</v>
      </c>
      <c r="J101" s="89">
        <f t="shared" si="27"/>
        <v>1647</v>
      </c>
      <c r="K101" s="89">
        <f t="shared" si="27"/>
        <v>793</v>
      </c>
      <c r="L101" s="89">
        <f t="shared" si="27"/>
        <v>5906</v>
      </c>
      <c r="M101" s="89">
        <f t="shared" si="27"/>
        <v>5145</v>
      </c>
      <c r="N101" s="89">
        <f t="shared" si="27"/>
        <v>1452</v>
      </c>
      <c r="O101" s="89">
        <f t="shared" si="27"/>
        <v>122</v>
      </c>
      <c r="P101" s="89">
        <f t="shared" si="27"/>
        <v>0</v>
      </c>
      <c r="Q101" s="89">
        <f t="shared" si="27"/>
        <v>0</v>
      </c>
      <c r="R101" s="90">
        <f>SUM(R90:R100)</f>
        <v>89333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0</v>
      </c>
      <c r="V106" s="190"/>
      <c r="W106" s="190"/>
      <c r="X106" s="191"/>
      <c r="Y106" s="189">
        <f>M22</f>
        <v>158</v>
      </c>
      <c r="Z106" s="190"/>
      <c r="AA106" s="190"/>
      <c r="AB106" s="191"/>
      <c r="AC106" s="189">
        <f>M21</f>
        <v>250</v>
      </c>
      <c r="AD106" s="190"/>
      <c r="AE106" s="190"/>
      <c r="AF106" s="191"/>
      <c r="AG106" s="189">
        <f>M20</f>
        <v>730</v>
      </c>
      <c r="AH106" s="190"/>
      <c r="AI106" s="190"/>
      <c r="AJ106" s="191"/>
      <c r="AK106" s="189">
        <f>M19</f>
        <v>528</v>
      </c>
      <c r="AL106" s="190"/>
      <c r="AM106" s="190"/>
      <c r="AN106" s="191"/>
      <c r="AO106" s="189">
        <f>M18</f>
        <v>130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250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481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249</v>
      </c>
      <c r="AJ115" s="106">
        <f>IF(($AG106&gt;0),(AG115+AH115)/$AG106,0)</f>
        <v>0.65890410958904111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187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341</v>
      </c>
      <c r="AN116" s="106">
        <f>IF(($AK106&gt;0),(AK116+AL116)/$AK106,0)</f>
        <v>0.35416666666666669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238.75</v>
      </c>
      <c r="AP117" s="104">
        <f>SUMPRODUCT(($F$42:$Q$86)*(($F$40:$Q$40=$E$14)+($F$40:$Q$40=$K$14)+($F$40:$Q$40=$I$14)+($F$40:$Q$40=$G$14))*($D$42:$D$86=AO$105))</f>
        <v>1</v>
      </c>
      <c r="AQ117" s="113">
        <f>IF(AO$106-AO117-AP117&gt;0,AO$106-AO117-AP117,0)</f>
        <v>0</v>
      </c>
      <c r="AR117" s="106">
        <f>IF(($AO106&gt;0),(AO117+AP117)/$AO106,0)</f>
        <v>1.8442307692307693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2022-10-27T13:53:25Z</cp:lastPrinted>
  <dcterms:created xsi:type="dcterms:W3CDTF">2018-01-15T08:58:52Z</dcterms:created>
  <dcterms:modified xsi:type="dcterms:W3CDTF">2022-12-02T12:44:56Z</dcterms:modified>
</cp:coreProperties>
</file>