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Oktobe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<sst xmlns="http://schemas.openxmlformats.org/spreadsheetml/2006/main" count="157" uniqueCount="65">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</sst>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1.0898461538461539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1.0379459459459459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215.5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259.5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3441.25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1558.5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719.25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1779.5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O73" sqref="O73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40087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300+250+250+725</f>
        <v>1525</v>
      </c>
      <c r="N18" s="46">
        <f t="shared" si="0"/>
        <v>1779.5</v>
      </c>
      <c r="O18" s="47">
        <f t="shared" si="1"/>
        <v>23.5</v>
      </c>
      <c r="P18" s="48">
        <f t="shared" si="2"/>
        <v>0</v>
      </c>
      <c r="Q18" s="49">
        <f t="shared" si="3"/>
        <v>278</v>
      </c>
      <c r="R18" s="50">
        <f t="shared" si="4"/>
        <v>1.1822950819672131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2300</v>
      </c>
      <c r="N19" s="46">
        <f t="shared" si="0"/>
        <v>1558.5</v>
      </c>
      <c r="O19" s="47">
        <f t="shared" si="1"/>
        <v>22.25</v>
      </c>
      <c r="P19" s="48">
        <f t="shared" si="2"/>
        <v>719.25</v>
      </c>
      <c r="Q19" s="49">
        <f t="shared" si="3"/>
        <v>0</v>
      </c>
      <c r="R19" s="50">
        <f t="shared" si="4"/>
        <v>0.68728260869565216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2400</v>
      </c>
      <c r="N20" s="46">
        <f t="shared" si="0"/>
        <v>3441.25</v>
      </c>
      <c r="O20" s="47">
        <f t="shared" si="1"/>
        <v>24.5</v>
      </c>
      <c r="P20" s="48">
        <f t="shared" si="2"/>
        <v>0</v>
      </c>
      <c r="Q20" s="49">
        <f t="shared" si="3"/>
        <v>1065.75</v>
      </c>
      <c r="R20" s="50">
        <f t="shared" si="4"/>
        <v>1.4440625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625</v>
      </c>
      <c r="N21" s="46">
        <f t="shared" si="0"/>
        <v>532</v>
      </c>
      <c r="O21" s="47">
        <f t="shared" si="1"/>
        <v>0</v>
      </c>
      <c r="P21" s="48">
        <f t="shared" si="2"/>
        <v>93</v>
      </c>
      <c r="Q21" s="49">
        <f t="shared" si="3"/>
        <v>0</v>
      </c>
      <c r="R21" s="50">
        <f t="shared" si="4"/>
        <v>0.85119999999999996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475</v>
      </c>
      <c r="N22" s="46">
        <f t="shared" si="0"/>
        <v>215.5</v>
      </c>
      <c r="O22" s="47">
        <f t="shared" si="1"/>
        <v>0</v>
      </c>
      <c r="P22" s="48">
        <f t="shared" si="2"/>
        <v>259.5</v>
      </c>
      <c r="Q22" s="49">
        <f t="shared" si="3"/>
        <v>0</v>
      </c>
      <c r="R22" s="50">
        <f t="shared" si="4"/>
        <v>0.4536842105263158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912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912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346</v>
      </c>
      <c r="O25" s="47">
        <f t="shared" si="1"/>
        <v>0</v>
      </c>
      <c r="P25" s="48">
        <f t="shared" si="2"/>
        <v>0</v>
      </c>
      <c r="Q25" s="49">
        <f t="shared" si="3"/>
        <v>346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8125</v>
      </c>
      <c r="N28" s="53">
        <f>SUM(N17:N27)</f>
        <v>8784.75</v>
      </c>
      <c r="O28" s="53">
        <f>SUM(O17:O27)</f>
        <v>70.25</v>
      </c>
      <c r="P28" s="53">
        <f>SUM(P17:P27)</f>
        <v>1871.75</v>
      </c>
      <c r="Q28" s="53">
        <f>IF(SUM(N28:O28)-SUM(U105:AV105)&gt;0,SUM(N28:O28)-SUM(U105:AV105),0)</f>
        <v>8855</v>
      </c>
      <c r="R28" s="54">
        <f t="shared" si="4"/>
        <v>1.0898461538461539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0.95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691437.5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717674.75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1.0379459459459459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1.0898461538461539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657.5</v>
      </c>
      <c r="F43" s="70">
        <v>13.75</v>
      </c>
      <c r="G43" s="70">
        <v>83.75</v>
      </c>
      <c r="H43" s="70">
        <v>42.25</v>
      </c>
      <c r="I43" s="70">
        <v>34.75</v>
      </c>
      <c r="J43" s="70">
        <v>63</v>
      </c>
      <c r="K43" s="70">
        <v>138.5</v>
      </c>
      <c r="L43" s="70">
        <v>7</v>
      </c>
      <c r="M43" s="70">
        <v>36</v>
      </c>
      <c r="N43" s="70">
        <v>18.5</v>
      </c>
      <c r="O43" s="71">
        <v>13.5</v>
      </c>
      <c r="P43" s="71"/>
      <c r="Q43" s="71"/>
      <c r="R43" s="65">
        <f t="shared" si="5"/>
        <v>1108.5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823.5</v>
      </c>
      <c r="F44" s="70">
        <v>125.25</v>
      </c>
      <c r="G44" s="70">
        <v>226.5</v>
      </c>
      <c r="H44" s="70">
        <v>9.75</v>
      </c>
      <c r="I44" s="70">
        <v>28</v>
      </c>
      <c r="J44" s="70">
        <v>67.75</v>
      </c>
      <c r="K44" s="70">
        <v>61.25</v>
      </c>
      <c r="L44" s="70">
        <v>28</v>
      </c>
      <c r="M44" s="70">
        <v>6</v>
      </c>
      <c r="N44" s="70"/>
      <c r="O44" s="71">
        <v>22.25</v>
      </c>
      <c r="P44" s="71"/>
      <c r="Q44" s="71"/>
      <c r="R44" s="65">
        <f t="shared" si="5"/>
        <v>1398.25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1231.75</v>
      </c>
      <c r="F45" s="70">
        <v>303.75</v>
      </c>
      <c r="G45" s="70">
        <v>231.25</v>
      </c>
      <c r="H45" s="70">
        <v>39.75</v>
      </c>
      <c r="I45" s="70">
        <v>26</v>
      </c>
      <c r="J45" s="70">
        <v>119</v>
      </c>
      <c r="K45" s="70">
        <v>264.25</v>
      </c>
      <c r="L45" s="70">
        <v>50</v>
      </c>
      <c r="M45" s="70">
        <v>48</v>
      </c>
      <c r="N45" s="70">
        <v>2</v>
      </c>
      <c r="O45" s="71">
        <v>17</v>
      </c>
      <c r="P45" s="71"/>
      <c r="Q45" s="71"/>
      <c r="R45" s="65">
        <f t="shared" ref="R45" si="6">SUM(E45:Q45)</f>
        <v>2332.75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39.25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55</v>
      </c>
      <c r="F47" s="70">
        <v>58.25</v>
      </c>
      <c r="G47" s="70">
        <v>41.25</v>
      </c>
      <c r="H47" s="70">
        <v>1</v>
      </c>
      <c r="I47" s="70">
        <v>7.75</v>
      </c>
      <c r="J47" s="70">
        <v>36.25</v>
      </c>
      <c r="K47" s="70">
        <v>16</v>
      </c>
      <c r="L47" s="70"/>
      <c r="M47" s="70"/>
      <c r="N47" s="70"/>
      <c r="O47" s="71"/>
      <c r="P47" s="71"/>
      <c r="Q47" s="71"/>
      <c r="R47" s="65">
        <f t="shared" si="5"/>
        <v>215.5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514</v>
      </c>
      <c r="F49" s="70">
        <v>154.75</v>
      </c>
      <c r="G49" s="70">
        <v>46.5</v>
      </c>
      <c r="H49" s="70"/>
      <c r="I49" s="70">
        <v>26.25</v>
      </c>
      <c r="J49" s="70">
        <v>19.75</v>
      </c>
      <c r="K49" s="70">
        <v>51</v>
      </c>
      <c r="L49" s="70">
        <v>29.5</v>
      </c>
      <c r="M49" s="70"/>
      <c r="N49" s="70"/>
      <c r="O49" s="71"/>
      <c r="P49" s="71"/>
      <c r="Q49" s="71"/>
      <c r="R49" s="65">
        <f t="shared" si="5"/>
        <v>841.75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93.25</v>
      </c>
      <c r="F50" s="70">
        <v>7</v>
      </c>
      <c r="G50" s="70">
        <v>61.75</v>
      </c>
      <c r="H50" s="70"/>
      <c r="I50" s="70">
        <v>34.25</v>
      </c>
      <c r="J50" s="70">
        <v>91.75</v>
      </c>
      <c r="K50" s="70">
        <v>54</v>
      </c>
      <c r="L50" s="70"/>
      <c r="M50" s="70"/>
      <c r="N50" s="70"/>
      <c r="O50" s="71"/>
      <c r="P50" s="71"/>
      <c r="Q50" s="71"/>
      <c r="R50" s="65">
        <f t="shared" si="5"/>
        <v>342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34.25</v>
      </c>
      <c r="F55" s="70">
        <v>15.25</v>
      </c>
      <c r="G55" s="70">
        <v>45</v>
      </c>
      <c r="H55" s="70">
        <v>15.75</v>
      </c>
      <c r="I55" s="70">
        <v>3</v>
      </c>
      <c r="J55" s="70">
        <v>2.25</v>
      </c>
      <c r="K55" s="70">
        <v>16.5</v>
      </c>
      <c r="L55" s="70">
        <v>18.75</v>
      </c>
      <c r="M55" s="70">
        <v>3</v>
      </c>
      <c r="N55" s="70"/>
      <c r="O55" s="71"/>
      <c r="P55" s="71"/>
      <c r="Q55" s="71"/>
      <c r="R55" s="65">
        <f t="shared" si="5"/>
        <v>153.75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21.25</v>
      </c>
      <c r="F56" s="70">
        <v>17.75</v>
      </c>
      <c r="G56" s="70">
        <v>59.5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98.5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>
        <v>6.5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6.5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7</v>
      </c>
      <c r="F60" s="70">
        <v>13</v>
      </c>
      <c r="G60" s="70">
        <v>12.5</v>
      </c>
      <c r="H60" s="70"/>
      <c r="I60" s="70"/>
      <c r="J60" s="70"/>
      <c r="K60" s="70">
        <v>5.5</v>
      </c>
      <c r="L60" s="70">
        <v>4</v>
      </c>
      <c r="M60" s="70"/>
      <c r="N60" s="70"/>
      <c r="O60" s="71"/>
      <c r="P60" s="71"/>
      <c r="Q60" s="71"/>
      <c r="R60" s="65">
        <f t="shared" si="5"/>
        <v>42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>
        <v>4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100</v>
      </c>
      <c r="F64" s="70">
        <v>48.5</v>
      </c>
      <c r="G64" s="70">
        <v>53</v>
      </c>
      <c r="H64" s="70">
        <v>1</v>
      </c>
      <c r="I64" s="70"/>
      <c r="J64" s="70">
        <v>12</v>
      </c>
      <c r="K64" s="70">
        <v>33</v>
      </c>
      <c r="L64" s="70">
        <v>1.5</v>
      </c>
      <c r="M64" s="70">
        <v>16</v>
      </c>
      <c r="N64" s="70">
        <v>0.5</v>
      </c>
      <c r="O64" s="71">
        <v>1.5</v>
      </c>
      <c r="P64" s="71"/>
      <c r="Q64" s="71"/>
      <c r="R64" s="65">
        <f t="shared" si="5"/>
        <v>267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8.5</v>
      </c>
      <c r="F65" s="70"/>
      <c r="G65" s="70"/>
      <c r="H65" s="70"/>
      <c r="I65" s="70"/>
      <c r="J65" s="70"/>
      <c r="K65" s="70"/>
      <c r="L65" s="70"/>
      <c r="M65" s="70">
        <v>3</v>
      </c>
      <c r="N65" s="70"/>
      <c r="O65" s="71"/>
      <c r="P65" s="71"/>
      <c r="Q65" s="71"/>
      <c r="R65" s="65">
        <f t="shared" si="5"/>
        <v>11.5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>
        <v>30</v>
      </c>
      <c r="G66" s="70">
        <v>36</v>
      </c>
      <c r="H66" s="70"/>
      <c r="I66" s="70"/>
      <c r="J66" s="70"/>
      <c r="K66" s="70">
        <v>23.5</v>
      </c>
      <c r="L66" s="70">
        <v>27.5</v>
      </c>
      <c r="M66" s="70">
        <v>43.5</v>
      </c>
      <c r="N66" s="70"/>
      <c r="O66" s="71"/>
      <c r="P66" s="71"/>
      <c r="Q66" s="71"/>
      <c r="R66" s="65">
        <f t="shared" ref="R66" si="9">SUM(E66:Q66)</f>
        <v>160.5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259</v>
      </c>
      <c r="F70" s="70">
        <v>17</v>
      </c>
      <c r="G70" s="70">
        <v>33.5</v>
      </c>
      <c r="H70" s="70">
        <v>18</v>
      </c>
      <c r="I70" s="70">
        <v>23.75</v>
      </c>
      <c r="J70" s="70">
        <v>16</v>
      </c>
      <c r="K70" s="70">
        <v>39</v>
      </c>
      <c r="L70" s="70">
        <v>4</v>
      </c>
      <c r="M70" s="70">
        <v>4.75</v>
      </c>
      <c r="N70" s="70">
        <v>4</v>
      </c>
      <c r="O70" s="71">
        <v>8.5</v>
      </c>
      <c r="P70" s="71"/>
      <c r="Q70" s="71"/>
      <c r="R70" s="65">
        <f t="shared" si="5"/>
        <v>427.5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14.25</v>
      </c>
      <c r="F71" s="70">
        <v>3</v>
      </c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17.25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506.5</v>
      </c>
      <c r="F72" s="70">
        <v>79.25</v>
      </c>
      <c r="G72" s="70">
        <v>74.75</v>
      </c>
      <c r="H72" s="70">
        <v>10</v>
      </c>
      <c r="I72" s="70">
        <v>43.75</v>
      </c>
      <c r="J72" s="70">
        <v>29.25</v>
      </c>
      <c r="K72" s="70">
        <v>85</v>
      </c>
      <c r="L72" s="70">
        <v>24</v>
      </c>
      <c r="M72" s="70">
        <v>14</v>
      </c>
      <c r="N72" s="70"/>
      <c r="O72" s="71">
        <v>7.5</v>
      </c>
      <c r="P72" s="71"/>
      <c r="Q72" s="71"/>
      <c r="R72" s="65">
        <f t="shared" si="5"/>
        <v>874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389.5</v>
      </c>
      <c r="F73" s="70">
        <v>36.5</v>
      </c>
      <c r="G73" s="70">
        <v>35.25</v>
      </c>
      <c r="H73" s="70"/>
      <c r="I73" s="70"/>
      <c r="J73" s="70"/>
      <c r="K73" s="70">
        <v>12</v>
      </c>
      <c r="L73" s="70">
        <v>8.5</v>
      </c>
      <c r="M73" s="70">
        <v>4.5</v>
      </c>
      <c r="N73" s="70"/>
      <c r="O73" s="71"/>
      <c r="P73" s="71"/>
      <c r="Q73" s="71"/>
      <c r="R73" s="65">
        <f t="shared" si="5"/>
        <v>486.25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>
        <v>24.75</v>
      </c>
      <c r="F75" s="70"/>
      <c r="G75" s="70"/>
      <c r="H75" s="70">
        <v>3.5</v>
      </c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28.25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4779.25</v>
      </c>
      <c r="F86" s="76">
        <f t="shared" si="10"/>
        <v>927</v>
      </c>
      <c r="G86" s="76">
        <f t="shared" si="10"/>
        <v>1047</v>
      </c>
      <c r="H86" s="76">
        <f t="shared" si="10"/>
        <v>141</v>
      </c>
      <c r="I86" s="76">
        <f t="shared" si="10"/>
        <v>227.5</v>
      </c>
      <c r="J86" s="76">
        <f t="shared" si="10"/>
        <v>457</v>
      </c>
      <c r="K86" s="76">
        <f t="shared" si="10"/>
        <v>799.5</v>
      </c>
      <c r="L86" s="76">
        <f t="shared" si="10"/>
        <v>202.75</v>
      </c>
      <c r="M86" s="76">
        <f t="shared" si="10"/>
        <v>178.75</v>
      </c>
      <c r="N86" s="76">
        <f t="shared" si="10"/>
        <v>25</v>
      </c>
      <c r="O86" s="76">
        <f t="shared" si="10"/>
        <v>70.25</v>
      </c>
      <c r="P86" s="76">
        <f t="shared" si="10"/>
        <v>0</v>
      </c>
      <c r="Q86" s="76">
        <f t="shared" si="10"/>
        <v>0</v>
      </c>
      <c r="R86" s="65">
        <f t="shared" si="5"/>
        <v>8855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124013</v>
      </c>
      <c r="F91" s="84">
        <f t="shared" si="14"/>
        <v>9668.5</v>
      </c>
      <c r="G91" s="84">
        <f t="shared" si="15"/>
        <v>20770.5</v>
      </c>
      <c r="H91" s="84">
        <f t="shared" si="16"/>
        <v>7472.5</v>
      </c>
      <c r="I91" s="84">
        <f t="shared" si="17"/>
        <v>7137</v>
      </c>
      <c r="J91" s="84">
        <f t="shared" si="18"/>
        <v>11102</v>
      </c>
      <c r="K91" s="84">
        <f t="shared" si="19"/>
        <v>25681</v>
      </c>
      <c r="L91" s="84">
        <f t="shared" si="20"/>
        <v>1525</v>
      </c>
      <c r="M91" s="84">
        <f t="shared" si="21"/>
        <v>6923.5</v>
      </c>
      <c r="N91" s="84">
        <f t="shared" si="22"/>
        <v>2806</v>
      </c>
      <c r="O91" s="84">
        <f t="shared" si="23"/>
        <v>2867</v>
      </c>
      <c r="P91" s="84">
        <f t="shared" si="24"/>
        <v>0</v>
      </c>
      <c r="Q91" s="84">
        <f t="shared" si="25"/>
        <v>0</v>
      </c>
      <c r="R91" s="85">
        <f>SUM(D91:Q91)</f>
        <v>219966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83647.5</v>
      </c>
      <c r="F92" s="84">
        <f t="shared" si="14"/>
        <v>13632.5</v>
      </c>
      <c r="G92" s="84">
        <f t="shared" si="15"/>
        <v>25792.5</v>
      </c>
      <c r="H92" s="84">
        <f t="shared" si="16"/>
        <v>2422.5</v>
      </c>
      <c r="I92" s="84">
        <f t="shared" si="17"/>
        <v>2945</v>
      </c>
      <c r="J92" s="84">
        <f t="shared" si="18"/>
        <v>6650</v>
      </c>
      <c r="K92" s="84">
        <f t="shared" si="19"/>
        <v>7386.25</v>
      </c>
      <c r="L92" s="84">
        <f t="shared" si="20"/>
        <v>4441.25</v>
      </c>
      <c r="M92" s="84">
        <f t="shared" si="21"/>
        <v>1140</v>
      </c>
      <c r="N92" s="84">
        <f t="shared" si="22"/>
        <v>0</v>
      </c>
      <c r="O92" s="84">
        <f t="shared" si="23"/>
        <v>2113.75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150171.25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151317</v>
      </c>
      <c r="F93" s="84">
        <f t="shared" si="14"/>
        <v>37044.5</v>
      </c>
      <c r="G93" s="84">
        <f t="shared" si="15"/>
        <v>34529</v>
      </c>
      <c r="H93" s="84">
        <f t="shared" si="16"/>
        <v>4278.5</v>
      </c>
      <c r="I93" s="84">
        <f t="shared" si="17"/>
        <v>5998.5</v>
      </c>
      <c r="J93" s="84">
        <f t="shared" si="18"/>
        <v>12749.5</v>
      </c>
      <c r="K93" s="84">
        <f t="shared" si="19"/>
        <v>32056.5</v>
      </c>
      <c r="L93" s="84">
        <f t="shared" si="20"/>
        <v>8729</v>
      </c>
      <c r="M93" s="84">
        <f t="shared" si="21"/>
        <v>9073</v>
      </c>
      <c r="N93" s="84">
        <f t="shared" si="22"/>
        <v>172</v>
      </c>
      <c r="O93" s="84">
        <f t="shared" si="23"/>
        <v>2107</v>
      </c>
      <c r="P93" s="84">
        <f t="shared" si="24"/>
        <v>0</v>
      </c>
      <c r="Q93" s="84">
        <f t="shared" si="25"/>
        <v>0</v>
      </c>
      <c r="R93" s="85">
        <f t="shared" si="26"/>
        <v>298054.5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26582.5</v>
      </c>
      <c r="F94" s="84">
        <f t="shared" si="14"/>
        <v>2263</v>
      </c>
      <c r="G94" s="84">
        <f t="shared" si="15"/>
        <v>2588.5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744</v>
      </c>
      <c r="L94" s="84">
        <f t="shared" si="20"/>
        <v>527</v>
      </c>
      <c r="M94" s="84">
        <f t="shared" si="21"/>
        <v>279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32984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2750</v>
      </c>
      <c r="F95" s="84">
        <f t="shared" si="14"/>
        <v>2912.5</v>
      </c>
      <c r="G95" s="84">
        <f t="shared" si="15"/>
        <v>2062.5</v>
      </c>
      <c r="H95" s="84">
        <f t="shared" si="16"/>
        <v>50</v>
      </c>
      <c r="I95" s="84">
        <f t="shared" si="17"/>
        <v>387.5</v>
      </c>
      <c r="J95" s="84">
        <f t="shared" si="18"/>
        <v>1812.5</v>
      </c>
      <c r="K95" s="84">
        <f t="shared" si="19"/>
        <v>800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10775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2183</v>
      </c>
      <c r="F97" s="84">
        <f t="shared" si="14"/>
        <v>671</v>
      </c>
      <c r="G97" s="84">
        <f t="shared" si="15"/>
        <v>236</v>
      </c>
      <c r="H97" s="84">
        <f t="shared" si="16"/>
        <v>14</v>
      </c>
      <c r="I97" s="84">
        <f t="shared" si="17"/>
        <v>105</v>
      </c>
      <c r="J97" s="84">
        <f t="shared" si="18"/>
        <v>79</v>
      </c>
      <c r="K97" s="84">
        <f t="shared" si="19"/>
        <v>226</v>
      </c>
      <c r="L97" s="84">
        <f t="shared" si="20"/>
        <v>134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3648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559.5</v>
      </c>
      <c r="F98" s="84">
        <f t="shared" si="14"/>
        <v>66</v>
      </c>
      <c r="G98" s="84">
        <f t="shared" si="15"/>
        <v>370.5</v>
      </c>
      <c r="H98" s="84">
        <f t="shared" si="16"/>
        <v>0</v>
      </c>
      <c r="I98" s="84">
        <f t="shared" si="17"/>
        <v>205.5</v>
      </c>
      <c r="J98" s="84">
        <f t="shared" si="18"/>
        <v>550.5</v>
      </c>
      <c r="K98" s="84">
        <f t="shared" si="19"/>
        <v>324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2076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391052.5</v>
      </c>
      <c r="F101" s="89">
        <f t="shared" si="27"/>
        <v>66258</v>
      </c>
      <c r="G101" s="89">
        <f t="shared" si="27"/>
        <v>86349.5</v>
      </c>
      <c r="H101" s="89">
        <f t="shared" si="27"/>
        <v>14237.5</v>
      </c>
      <c r="I101" s="89">
        <f t="shared" si="27"/>
        <v>16778.5</v>
      </c>
      <c r="J101" s="89">
        <f t="shared" si="27"/>
        <v>32943.5</v>
      </c>
      <c r="K101" s="89">
        <f t="shared" si="27"/>
        <v>67217.75</v>
      </c>
      <c r="L101" s="89">
        <f t="shared" si="27"/>
        <v>15356.25</v>
      </c>
      <c r="M101" s="89">
        <f t="shared" si="27"/>
        <v>17415.5</v>
      </c>
      <c r="N101" s="89">
        <f t="shared" si="27"/>
        <v>2978</v>
      </c>
      <c r="O101" s="89">
        <f t="shared" si="27"/>
        <v>7087.75</v>
      </c>
      <c r="P101" s="89">
        <f t="shared" si="27"/>
        <v>0</v>
      </c>
      <c r="Q101" s="89">
        <f t="shared" si="27"/>
        <v>0</v>
      </c>
      <c r="R101" s="90">
        <f>SUM(R90:R100)</f>
        <v>717674.75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150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550</v>
      </c>
      <c r="V106" s="190"/>
      <c r="W106" s="190"/>
      <c r="X106" s="191"/>
      <c r="Y106" s="189">
        <f>M22</f>
        <v>475</v>
      </c>
      <c r="Z106" s="190"/>
      <c r="AA106" s="190"/>
      <c r="AB106" s="191"/>
      <c r="AC106" s="189">
        <f>M21</f>
        <v>625</v>
      </c>
      <c r="AD106" s="190"/>
      <c r="AE106" s="190"/>
      <c r="AF106" s="191"/>
      <c r="AG106" s="189">
        <f>M20</f>
        <v>2400</v>
      </c>
      <c r="AH106" s="190"/>
      <c r="AI106" s="190"/>
      <c r="AJ106" s="191"/>
      <c r="AK106" s="189">
        <f>M19</f>
        <v>2300</v>
      </c>
      <c r="AL106" s="190"/>
      <c r="AM106" s="190"/>
      <c r="AN106" s="191"/>
      <c r="AO106" s="189">
        <f>M18</f>
        <v>1525</v>
      </c>
      <c r="AP106" s="190"/>
      <c r="AQ106" s="190"/>
      <c r="AR106" s="191"/>
      <c r="AS106" s="189">
        <f>M17</f>
        <v>75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346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912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215.5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259.5</v>
      </c>
      <c r="AB113" s="106">
        <f>IF(($Y106&gt;0),(Y113+Z113)/$Y106,0)</f>
        <v>0.4536842105263158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532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93</v>
      </c>
      <c r="AF114" s="106">
        <f>IF(($AC106&gt;0),(AC114+AD114)/$AC106,0)</f>
        <v>0.85119999999999996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3441.25</v>
      </c>
      <c r="AH115" s="104">
        <f>SUMPRODUCT(($F$42:$Q$86)*(($F$40:$Q$40=$E$14)+($F$40:$Q$40=$K$14)+($F$40:$Q$40=$I$14)+($F$40:$Q$40=$G$14))*($D$42:$D$86=AG$105))</f>
        <v>24.5</v>
      </c>
      <c r="AI115" s="113">
        <f>IF(AG$106-AG115-AH115&gt;0,AG$106-AG115-AH115,0)</f>
        <v>0</v>
      </c>
      <c r="AJ115" s="106">
        <f>IF(($AG106&gt;0),(AG115+AH115)/$AG106,0)</f>
        <v>1.4440625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1558.5</v>
      </c>
      <c r="AL116" s="104">
        <f>SUMPRODUCT(($F$42:$Q$86)*(($F$40:$Q$40=$E$14)+($F$40:$Q$40=$K$14)+($F$40:$Q$40=$I$14)+($F$40:$Q$40=$G$14))*($D$42:$D$86=AK$105))</f>
        <v>22.25</v>
      </c>
      <c r="AM116" s="113">
        <f>IF(AK$106-AK116-AL116&gt;0,AK$106-AK116-AL116,0)</f>
        <v>719.25</v>
      </c>
      <c r="AN116" s="106">
        <f>IF(($AK106&gt;0),(AK116+AL116)/$AK106,0)</f>
        <v>0.68728260869565216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1779.5</v>
      </c>
      <c r="AP117" s="104">
        <f>SUMPRODUCT(($F$42:$Q$86)*(($F$40:$Q$40=$E$14)+($F$40:$Q$40=$K$14)+($F$40:$Q$40=$I$14)+($F$40:$Q$40=$G$14))*($D$42:$D$86=AO$105))</f>
        <v>23.5</v>
      </c>
      <c r="AQ117" s="113">
        <f>IF(AO$106-AO117-AP117&gt;0,AO$106-AO117-AP117,0)</f>
        <v>0</v>
      </c>
      <c r="AR117" s="106">
        <f>IF(($AO106&gt;0),(AO117+AP117)/$AO106,0)</f>
        <v>1.1822950819672131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2022-10-27T13:55:41Z</cp:lastPrinted>
  <dcterms:created xsi:type="dcterms:W3CDTF">2018-01-15T08:58:52Z</dcterms:created>
  <dcterms:modified xsi:type="dcterms:W3CDTF">2022-12-02T12:48:18Z</dcterms:modified>
</cp:coreProperties>
</file>