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Janu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<sst xmlns="http://schemas.openxmlformats.org/spreadsheetml/2006/main" count="157" uniqueCount="65">
  <si>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</si>
  <si>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</si>
  <si>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</si>
  <si>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</si>
  <si>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</si>
  <si>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</si>
  <si>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</si>
  <si>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</si>
  <si>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</si>
  <si>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</si>
  <si>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</si>
  <si>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</si>
  <si>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</si>
  <si>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</si>
  <si>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</si>
  <si>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</si>
  <si>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</si>
  <si>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</si>
  <si>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</si>
  <si>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</si>
  <si>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</si>
  <si>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</si>
  <si>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</si>
  <si>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</si>
  <si>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</si>
  <si>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</si>
  <si>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</si>
  <si>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</si>
  <si>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</si>
  <si>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</si>
  <si>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</si>
  <si>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</si>
  <si>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</si>
  <si>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</si>
  <si>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</si>
  <si>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</si>
  <si>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</si>
  <si>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</si>
  <si>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</si>
  <si>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</si>
  <si>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</si>
  <si>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</si>
  <si>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</si>
  <si>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</si>
  <si>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</si>
  <si>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</si>
  <si>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</si>
  <si>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</si>
  <si>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</si>
  <si>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</si>
  <si>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</si>
  <si>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</si>
  <si>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</si>
  <si>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</si>
  <si>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</si>
  <si>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</si>
  <si>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</si>
  <si>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</si>
  <si>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</si>
  <si>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</si>
  <si>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</si>
  <si>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</si>
  <si>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</si>
  <si>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</si>
  <si>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AP 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</si>
</sst>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0.91898148148148151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0.84368391764051198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37.75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283.25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F57" sqref="F57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44927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39814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5</v>
      </c>
      <c r="N18" s="46">
        <f t="shared" si="0"/>
        <v>0</v>
      </c>
      <c r="O18" s="47">
        <f t="shared" si="1"/>
        <v>0</v>
      </c>
      <c r="P18" s="48">
        <f t="shared" si="2"/>
        <v>5</v>
      </c>
      <c r="Q18" s="49">
        <f t="shared" si="3"/>
        <v>0</v>
      </c>
      <c r="R18" s="50">
        <f t="shared" si="4"/>
        <v>0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145</v>
      </c>
      <c r="N19" s="46">
        <f t="shared" si="0"/>
        <v>123.5</v>
      </c>
      <c r="O19" s="47">
        <f t="shared" si="1"/>
        <v>5</v>
      </c>
      <c r="P19" s="48">
        <f t="shared" si="2"/>
        <v>16.5</v>
      </c>
      <c r="Q19" s="49">
        <f t="shared" si="3"/>
        <v>0</v>
      </c>
      <c r="R19" s="50">
        <f t="shared" si="4"/>
        <v>0.88620689655172413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310</v>
      </c>
      <c r="N20" s="46">
        <f t="shared" si="0"/>
        <v>283.25</v>
      </c>
      <c r="O20" s="47">
        <f t="shared" si="1"/>
        <v>3.25</v>
      </c>
      <c r="P20" s="48">
        <f t="shared" si="2"/>
        <v>23.5</v>
      </c>
      <c r="Q20" s="49">
        <f t="shared" si="3"/>
        <v>0</v>
      </c>
      <c r="R20" s="50">
        <f t="shared" si="4"/>
        <v>0.92419354838709677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60</v>
      </c>
      <c r="N21" s="46">
        <f t="shared" si="0"/>
        <v>11.5</v>
      </c>
      <c r="O21" s="47">
        <f t="shared" si="1"/>
        <v>0</v>
      </c>
      <c r="P21" s="48">
        <f t="shared" si="2"/>
        <v>48.5</v>
      </c>
      <c r="Q21" s="49">
        <f t="shared" si="3"/>
        <v>0</v>
      </c>
      <c r="R21" s="50">
        <f t="shared" si="4"/>
        <v>0.19166666666666668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0</v>
      </c>
      <c r="N22" s="46">
        <f t="shared" si="0"/>
        <v>0</v>
      </c>
      <c r="O22" s="47">
        <f t="shared" si="1"/>
        <v>0</v>
      </c>
      <c r="P22" s="48">
        <f t="shared" si="2"/>
        <v>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20</v>
      </c>
      <c r="N23" s="46">
        <f t="shared" si="0"/>
        <v>0</v>
      </c>
      <c r="O23" s="47">
        <f t="shared" si="1"/>
        <v>0</v>
      </c>
      <c r="P23" s="48">
        <f t="shared" si="2"/>
        <v>20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37.75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37.75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32</v>
      </c>
      <c r="O25" s="47">
        <f t="shared" si="1"/>
        <v>0</v>
      </c>
      <c r="P25" s="48">
        <f t="shared" si="2"/>
        <v>0</v>
      </c>
      <c r="Q25" s="49">
        <f t="shared" si="3"/>
        <v>32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540</v>
      </c>
      <c r="N28" s="53">
        <f>SUM(N17:N27)</f>
        <v>488</v>
      </c>
      <c r="O28" s="53">
        <f>SUM(O17:O27)</f>
        <v>8.25</v>
      </c>
      <c r="P28" s="53">
        <f>SUM(P17:P27)</f>
        <v>113.5</v>
      </c>
      <c r="Q28" s="53">
        <f>IF(SUM(N28:O28)-SUM(U105:AV105)&gt;0,SUM(N28:O28)-SUM(U105:AV105),0)</f>
        <v>496.25</v>
      </c>
      <c r="R28" s="54">
        <f t="shared" si="4"/>
        <v>0.91898148148148151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0.97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44925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37902.5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0.84368391764051198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0.91898148148148151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123.5</v>
      </c>
      <c r="F55" s="70">
        <v>5</v>
      </c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128.5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283.25</v>
      </c>
      <c r="F56" s="70">
        <v>3.25</v>
      </c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286.5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11.5</v>
      </c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11.5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37.75</v>
      </c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37.75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32</v>
      </c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32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488</v>
      </c>
      <c r="F86" s="76">
        <f t="shared" si="10"/>
        <v>8.25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496.25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0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11732.5</v>
      </c>
      <c r="F92" s="84">
        <f t="shared" si="14"/>
        <v>475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12207.5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24359.5</v>
      </c>
      <c r="F93" s="84">
        <f t="shared" si="14"/>
        <v>279.5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24639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713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713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151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151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192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192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37148</v>
      </c>
      <c r="F101" s="89">
        <f t="shared" si="27"/>
        <v>754.5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37902.5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0</v>
      </c>
      <c r="F106" s="147"/>
      <c r="G106" s="147"/>
      <c r="H106" s="148"/>
      <c r="I106" s="146">
        <f>M26</f>
        <v>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20</v>
      </c>
      <c r="V106" s="147"/>
      <c r="W106" s="147"/>
      <c r="X106" s="148"/>
      <c r="Y106" s="146">
        <f>M22</f>
        <v>0</v>
      </c>
      <c r="Z106" s="147"/>
      <c r="AA106" s="147"/>
      <c r="AB106" s="148"/>
      <c r="AC106" s="146">
        <f>M21</f>
        <v>60</v>
      </c>
      <c r="AD106" s="147"/>
      <c r="AE106" s="147"/>
      <c r="AF106" s="148"/>
      <c r="AG106" s="146">
        <f>M20</f>
        <v>310</v>
      </c>
      <c r="AH106" s="147"/>
      <c r="AI106" s="147"/>
      <c r="AJ106" s="148"/>
      <c r="AK106" s="146">
        <f>M19</f>
        <v>145</v>
      </c>
      <c r="AL106" s="147"/>
      <c r="AM106" s="147"/>
      <c r="AN106" s="148"/>
      <c r="AO106" s="146">
        <f>M18</f>
        <v>5</v>
      </c>
      <c r="AP106" s="147"/>
      <c r="AQ106" s="147"/>
      <c r="AR106" s="148"/>
      <c r="AS106" s="146">
        <f>M17</f>
        <v>0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32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37.75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20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11.5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48.5</v>
      </c>
      <c r="AF114" s="106">
        <f>IF(($AC106&gt;0),(AC114+AD114)/$AC106,0)</f>
        <v>0.19166666666666668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283.25</v>
      </c>
      <c r="AH115" s="104">
        <f>SUMPRODUCT(($F$42:$Q$86)*(($F$40:$Q$40=$E$14)+($F$40:$Q$40=$K$14)+($F$40:$Q$40=$I$14)+($F$40:$Q$40=$G$14))*($D$42:$D$86=AG$105))</f>
        <v>3.25</v>
      </c>
      <c r="AI115" s="113">
        <f>IF(AG$106-AG115-AH115&gt;0,AG$106-AG115-AH115,0)</f>
        <v>23.5</v>
      </c>
      <c r="AJ115" s="106">
        <f>IF(($AG106&gt;0),(AG115+AH115)/$AG106,0)</f>
        <v>0.92419354838709677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123.5</v>
      </c>
      <c r="AL116" s="104">
        <f>SUMPRODUCT(($F$42:$Q$86)*(($F$40:$Q$40=$E$14)+($F$40:$Q$40=$K$14)+($F$40:$Q$40=$I$14)+($F$40:$Q$40=$G$14))*($D$42:$D$86=AK$105))</f>
        <v>5</v>
      </c>
      <c r="AM116" s="113">
        <f>IF(AK$106-AK116-AL116&gt;0,AK$106-AK116-AL116,0)</f>
        <v>16.5</v>
      </c>
      <c r="AN116" s="106">
        <f>IF(($AK106&gt;0),(AK116+AL116)/$AK106,0)</f>
        <v>0.88620689655172413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5</v>
      </c>
      <c r="AR117" s="106">
        <f>IF(($AO106&gt;0),(AO117+AP117)/$AO106,0)</f>
        <v>0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2022-10-25T09:37:34Z</cp:lastPrinted>
  <dcterms:created xsi:type="dcterms:W3CDTF">2018-01-15T08:58:52Z</dcterms:created>
  <dcterms:modified xsi:type="dcterms:W3CDTF">2023-03-10T07:47:20Z</dcterms:modified>
</cp:coreProperties>
</file>