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3\Janu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<sst xmlns="http://schemas.openxmlformats.org/spreadsheetml/2006/main" count="157" uniqueCount="65">
  <si>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</si>
  <si>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</si>
  <si>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</si>
  <si>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</si>
  <si>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</si>
  <si>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</si>
  <si>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</si>
  <si>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</si>
  <si>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</si>
  <si>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</si>
  <si>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</si>
  <si>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</si>
  <si>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</si>
  <si>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</si>
  <si>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</si>
  <si>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</si>
  <si>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</si>
  <si>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</si>
  <si>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</si>
  <si>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</si>
  <si>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</si>
  <si>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</si>
  <si>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</si>
  <si>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</si>
  <si>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</si>
  <si>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</si>
  <si>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</si>
  <si>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</si>
  <si>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</si>
  <si>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</si>
  <si>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</si>
  <si>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</si>
  <si>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</si>
  <si>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</si>
  <si>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</si>
  <si>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</si>
  <si>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</si>
  <si>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</si>
  <si>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</si>
  <si>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</si>
  <si>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</si>
  <si>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</si>
  <si>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</si>
  <si>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</si>
  <si>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</si>
  <si>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</si>
  <si>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</si>
  <si>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</si>
  <si>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</si>
  <si>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</si>
  <si>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</si>
  <si>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</si>
  <si>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</si>
  <si>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</si>
  <si>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</si>
  <si>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</si>
  <si>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</si>
  <si>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</si>
  <si>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</si>
  <si>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</si>
  <si>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</si>
  <si>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</si>
  <si>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</si>
  <si>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</si>
  <si>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AP Installationen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</si>
</sst>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1.2202380952380953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1.1006341741484964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70.25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13.75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46.75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158.25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10.75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61" zoomScale="115" zoomScaleNormal="115" zoomScaleSheetLayoutView="100" workbookViewId="0">
      <selection activeCell="F61" sqref="F61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44927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39814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/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0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v>5</v>
      </c>
      <c r="N18" s="46">
        <f t="shared" si="0"/>
        <v>0</v>
      </c>
      <c r="O18" s="47">
        <f t="shared" si="1"/>
        <v>0</v>
      </c>
      <c r="P18" s="48">
        <f t="shared" si="2"/>
        <v>5</v>
      </c>
      <c r="Q18" s="49">
        <f t="shared" si="3"/>
        <v>0</v>
      </c>
      <c r="R18" s="50">
        <f t="shared" si="4"/>
        <v>0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185</v>
      </c>
      <c r="N19" s="46">
        <f t="shared" si="0"/>
        <v>158.25</v>
      </c>
      <c r="O19" s="47">
        <f t="shared" si="1"/>
        <v>16</v>
      </c>
      <c r="P19" s="48">
        <f t="shared" si="2"/>
        <v>10.75</v>
      </c>
      <c r="Q19" s="49">
        <f t="shared" si="3"/>
        <v>0</v>
      </c>
      <c r="R19" s="50">
        <f t="shared" si="4"/>
        <v>0.94189189189189193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155</v>
      </c>
      <c r="N20" s="46">
        <f t="shared" si="0"/>
        <v>237</v>
      </c>
      <c r="O20" s="47">
        <f t="shared" si="1"/>
        <v>8</v>
      </c>
      <c r="P20" s="48">
        <f t="shared" si="2"/>
        <v>0</v>
      </c>
      <c r="Q20" s="49">
        <f t="shared" si="3"/>
        <v>90</v>
      </c>
      <c r="R20" s="50">
        <f t="shared" si="4"/>
        <v>1.5806451612903225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55</v>
      </c>
      <c r="N21" s="46">
        <f t="shared" si="0"/>
        <v>8.25</v>
      </c>
      <c r="O21" s="47">
        <f t="shared" si="1"/>
        <v>0</v>
      </c>
      <c r="P21" s="48">
        <f t="shared" si="2"/>
        <v>46.75</v>
      </c>
      <c r="Q21" s="49">
        <f t="shared" si="3"/>
        <v>0</v>
      </c>
      <c r="R21" s="50">
        <f t="shared" si="4"/>
        <v>0.15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0</v>
      </c>
      <c r="N22" s="46">
        <f t="shared" si="0"/>
        <v>0</v>
      </c>
      <c r="O22" s="47">
        <f t="shared" si="1"/>
        <v>0</v>
      </c>
      <c r="P22" s="48">
        <f t="shared" si="2"/>
        <v>0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20</v>
      </c>
      <c r="N23" s="46">
        <f t="shared" si="0"/>
        <v>0</v>
      </c>
      <c r="O23" s="47">
        <f t="shared" si="1"/>
        <v>0</v>
      </c>
      <c r="P23" s="48">
        <f t="shared" si="2"/>
        <v>20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13.75</v>
      </c>
      <c r="O24" s="47">
        <f t="shared" si="1"/>
        <v>1</v>
      </c>
      <c r="P24" s="48">
        <f>SUMPRODUCT(($D$108:$D$118=$K24)*($E$107:$AV$107=$P$16)*($E$108:$AV$118))</f>
        <v>0</v>
      </c>
      <c r="Q24" s="49">
        <f t="shared" si="3"/>
        <v>14.75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70.25</v>
      </c>
      <c r="O25" s="47">
        <f t="shared" si="1"/>
        <v>0</v>
      </c>
      <c r="P25" s="48">
        <f t="shared" si="2"/>
        <v>0</v>
      </c>
      <c r="Q25" s="49">
        <f t="shared" si="3"/>
        <v>70.25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/>
      <c r="N26" s="46">
        <f t="shared" si="0"/>
        <v>0</v>
      </c>
      <c r="O26" s="47">
        <f t="shared" si="1"/>
        <v>0</v>
      </c>
      <c r="P26" s="48">
        <f t="shared" si="2"/>
        <v>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/>
      <c r="N27" s="46">
        <f t="shared" si="0"/>
        <v>0</v>
      </c>
      <c r="O27" s="47">
        <f t="shared" si="1"/>
        <v>0</v>
      </c>
      <c r="P27" s="48">
        <f t="shared" si="2"/>
        <v>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420</v>
      </c>
      <c r="N28" s="53">
        <f>SUM(N17:N27)</f>
        <v>487.5</v>
      </c>
      <c r="O28" s="53">
        <f>SUM(O17:O27)</f>
        <v>25</v>
      </c>
      <c r="P28" s="53">
        <f>SUM(P17:P27)</f>
        <v>82.5</v>
      </c>
      <c r="Q28" s="53">
        <f>IF(SUM(N28:O28)-SUM(U105:AV105)&gt;0,SUM(N28:O28)-SUM(U105:AV105),0)</f>
        <v>512.5</v>
      </c>
      <c r="R28" s="54">
        <f t="shared" si="4"/>
        <v>1.2202380952380953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0.98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35085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38615.75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1.1006341741484964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1.2202380952380953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0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158.25</v>
      </c>
      <c r="F55" s="70">
        <v>16</v>
      </c>
      <c r="G55" s="70"/>
      <c r="H55" s="70"/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174.25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237</v>
      </c>
      <c r="F56" s="70">
        <v>8</v>
      </c>
      <c r="G56" s="70"/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245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8.25</v>
      </c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8.25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13.75</v>
      </c>
      <c r="F60" s="70">
        <v>1</v>
      </c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14.75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70.25</v>
      </c>
      <c r="F61" s="70"/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70.25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487.5</v>
      </c>
      <c r="F86" s="76">
        <f t="shared" si="10"/>
        <v>25</v>
      </c>
      <c r="G86" s="76">
        <f t="shared" si="10"/>
        <v>0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512.5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0</v>
      </c>
      <c r="F91" s="84">
        <f t="shared" si="14"/>
        <v>0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0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15033.75</v>
      </c>
      <c r="F92" s="84">
        <f t="shared" si="14"/>
        <v>1520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16553.75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20382</v>
      </c>
      <c r="F93" s="84">
        <f t="shared" si="14"/>
        <v>688</v>
      </c>
      <c r="G93" s="84">
        <f t="shared" si="15"/>
        <v>0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21070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511.5</v>
      </c>
      <c r="F94" s="84">
        <f t="shared" si="14"/>
        <v>0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511.5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55</v>
      </c>
      <c r="F97" s="84">
        <f t="shared" si="14"/>
        <v>4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59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421.5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421.5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36403.75</v>
      </c>
      <c r="F101" s="89">
        <f t="shared" si="27"/>
        <v>2212</v>
      </c>
      <c r="G101" s="89">
        <f t="shared" si="27"/>
        <v>0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38615.75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0</v>
      </c>
      <c r="F106" s="147"/>
      <c r="G106" s="147"/>
      <c r="H106" s="148"/>
      <c r="I106" s="146">
        <f>M26</f>
        <v>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20</v>
      </c>
      <c r="V106" s="147"/>
      <c r="W106" s="147"/>
      <c r="X106" s="148"/>
      <c r="Y106" s="146">
        <f>M22</f>
        <v>0</v>
      </c>
      <c r="Z106" s="147"/>
      <c r="AA106" s="147"/>
      <c r="AB106" s="148"/>
      <c r="AC106" s="146">
        <f>M21</f>
        <v>55</v>
      </c>
      <c r="AD106" s="147"/>
      <c r="AE106" s="147"/>
      <c r="AF106" s="148"/>
      <c r="AG106" s="146">
        <f>M20</f>
        <v>155</v>
      </c>
      <c r="AH106" s="147"/>
      <c r="AI106" s="147"/>
      <c r="AJ106" s="148"/>
      <c r="AK106" s="146">
        <f>M19</f>
        <v>185</v>
      </c>
      <c r="AL106" s="147"/>
      <c r="AM106" s="147"/>
      <c r="AN106" s="148"/>
      <c r="AO106" s="146">
        <f>M18</f>
        <v>5</v>
      </c>
      <c r="AP106" s="147"/>
      <c r="AQ106" s="147"/>
      <c r="AR106" s="148"/>
      <c r="AS106" s="146">
        <f>M17</f>
        <v>0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70.25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13.75</v>
      </c>
      <c r="R111" s="104">
        <f>SUMPRODUCT(($F$42:$Q$86)*(($F$40:$Q$40=$E$14)+($F$40:$Q$40=$K$14)+($F$40:$Q$40=$I$14)+($F$40:$Q$40=$G$14))*($D$42:$D$86=Q$105))</f>
        <v>1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20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0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8.25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46.75</v>
      </c>
      <c r="AF114" s="106">
        <f>IF(($AC106&gt;0),(AC114+AD114)/$AC106,0)</f>
        <v>0.15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237</v>
      </c>
      <c r="AH115" s="104">
        <f>SUMPRODUCT(($F$42:$Q$86)*(($F$40:$Q$40=$E$14)+($F$40:$Q$40=$K$14)+($F$40:$Q$40=$I$14)+($F$40:$Q$40=$G$14))*($D$42:$D$86=AG$105))</f>
        <v>8</v>
      </c>
      <c r="AI115" s="113">
        <f>IF(AG$106-AG115-AH115&gt;0,AG$106-AG115-AH115,0)</f>
        <v>0</v>
      </c>
      <c r="AJ115" s="106">
        <f>IF(($AG106&gt;0),(AG115+AH115)/$AG106,0)</f>
        <v>1.5806451612903225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158.25</v>
      </c>
      <c r="AL116" s="104">
        <f>SUMPRODUCT(($F$42:$Q$86)*(($F$40:$Q$40=$E$14)+($F$40:$Q$40=$K$14)+($F$40:$Q$40=$I$14)+($F$40:$Q$40=$G$14))*($D$42:$D$86=AK$105))</f>
        <v>16</v>
      </c>
      <c r="AM116" s="113">
        <f>IF(AK$106-AK116-AL116&gt;0,AK$106-AK116-AL116,0)</f>
        <v>10.75</v>
      </c>
      <c r="AN116" s="106">
        <f>IF(($AK106&gt;0),(AK116+AL116)/$AK106,0)</f>
        <v>0.94189189189189193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0</v>
      </c>
      <c r="AP117" s="104">
        <f>SUMPRODUCT(($F$42:$Q$86)*(($F$40:$Q$40=$E$14)+($F$40:$Q$40=$K$14)+($F$40:$Q$40=$I$14)+($F$40:$Q$40=$G$14))*($D$42:$D$86=AO$105))</f>
        <v>0</v>
      </c>
      <c r="AQ117" s="113">
        <f>IF(AO$106-AO117-AP117&gt;0,AO$106-AO117-AP117,0)</f>
        <v>5</v>
      </c>
      <c r="AR117" s="106">
        <f>IF(($AO106&gt;0),(AO117+AP117)/$AO106,0)</f>
        <v>0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0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2022-12-08T17:03:03Z</cp:lastPrinted>
  <dcterms:created xsi:type="dcterms:W3CDTF">2018-01-15T08:58:52Z</dcterms:created>
  <dcterms:modified xsi:type="dcterms:W3CDTF">2023-03-10T07:52:27Z</dcterms:modified>
</cp:coreProperties>
</file>