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3_März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<sst xmlns="http://schemas.openxmlformats.org/spreadsheetml/2006/main" count="157" uniqueCount="65">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</sst>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1.188246153846154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1.1374173370695111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3800.25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1745.75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3" zoomScale="115" zoomScaleNormal="115" zoomScaleSheetLayoutView="100" workbookViewId="0">
      <selection activeCell="P46" sqref="P4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44927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39873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1903</v>
      </c>
      <c r="O18" s="47">
        <f t="shared" si="1"/>
        <v>24.75</v>
      </c>
      <c r="P18" s="48">
        <f t="shared" si="2"/>
        <v>0</v>
      </c>
      <c r="Q18" s="49">
        <f t="shared" si="3"/>
        <v>402.75</v>
      </c>
      <c r="R18" s="50">
        <f t="shared" si="4"/>
        <v>1.2640983606557377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1745.75</v>
      </c>
      <c r="O19" s="47">
        <f t="shared" si="1"/>
        <v>17.75</v>
      </c>
      <c r="P19" s="48">
        <f t="shared" si="2"/>
        <v>536.5</v>
      </c>
      <c r="Q19" s="49">
        <f t="shared" si="3"/>
        <v>0</v>
      </c>
      <c r="R19" s="50">
        <f t="shared" si="4"/>
        <v>0.76673913043478259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3800.25</v>
      </c>
      <c r="O20" s="47">
        <f t="shared" si="1"/>
        <v>21.75</v>
      </c>
      <c r="P20" s="48">
        <f t="shared" si="2"/>
        <v>0</v>
      </c>
      <c r="Q20" s="49">
        <f t="shared" si="3"/>
        <v>1422</v>
      </c>
      <c r="R20" s="50">
        <f t="shared" si="4"/>
        <v>1.5925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568</v>
      </c>
      <c r="O21" s="47">
        <f t="shared" si="1"/>
        <v>0</v>
      </c>
      <c r="P21" s="48">
        <f t="shared" si="2"/>
        <v>57</v>
      </c>
      <c r="Q21" s="49">
        <f t="shared" si="3"/>
        <v>0</v>
      </c>
      <c r="R21" s="50">
        <f t="shared" si="4"/>
        <v>0.90880000000000005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271.5</v>
      </c>
      <c r="O22" s="47">
        <f t="shared" si="1"/>
        <v>7</v>
      </c>
      <c r="P22" s="48">
        <f t="shared" si="2"/>
        <v>196.5</v>
      </c>
      <c r="Q22" s="49">
        <f t="shared" si="3"/>
        <v>0</v>
      </c>
      <c r="R22" s="50">
        <f t="shared" si="4"/>
        <v>0.58631578947368423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933.25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933.25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359.5</v>
      </c>
      <c r="O25" s="47">
        <f t="shared" si="1"/>
        <v>2</v>
      </c>
      <c r="P25" s="48">
        <f t="shared" si="2"/>
        <v>0</v>
      </c>
      <c r="Q25" s="49">
        <f t="shared" si="3"/>
        <v>361.5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9581.25</v>
      </c>
      <c r="O28" s="53">
        <f>SUM(O17:O27)</f>
        <v>73.25</v>
      </c>
      <c r="P28" s="53">
        <f>SUM(P17:P27)</f>
        <v>1590</v>
      </c>
      <c r="Q28" s="53">
        <f>IF(SUM(N28:O28)-SUM(U105:AV105)&gt;0,SUM(N28:O28)-SUM(U105:AV105),0)</f>
        <v>9654.5</v>
      </c>
      <c r="R28" s="54">
        <f t="shared" si="4"/>
        <v>1.188246153846154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0.97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786453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1.1374173370695111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1.188246153846154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1109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1109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1419.5</v>
      </c>
      <c r="F44" s="70">
        <v>49</v>
      </c>
      <c r="G44" s="70">
        <v>50</v>
      </c>
      <c r="H44" s="70">
        <v>12.75</v>
      </c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1531.25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2339.75</v>
      </c>
      <c r="F45" s="70">
        <v>63.25</v>
      </c>
      <c r="G45" s="70">
        <v>71.5</v>
      </c>
      <c r="H45" s="70">
        <v>9.25</v>
      </c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2483.75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215.5</v>
      </c>
      <c r="F47" s="70">
        <v>19</v>
      </c>
      <c r="G47" s="70">
        <v>37</v>
      </c>
      <c r="H47" s="70">
        <v>7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278.5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841.75</v>
      </c>
      <c r="F49" s="70"/>
      <c r="G49" s="70">
        <v>12.75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854.5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342</v>
      </c>
      <c r="F50" s="70"/>
      <c r="G50" s="70"/>
      <c r="H50" s="70">
        <v>2</v>
      </c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344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165.75</v>
      </c>
      <c r="F55" s="70">
        <v>16</v>
      </c>
      <c r="G55" s="70">
        <v>15.25</v>
      </c>
      <c r="H55" s="70">
        <v>5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202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98.5</v>
      </c>
      <c r="F56" s="70">
        <v>2.75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101.25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6.5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46</v>
      </c>
      <c r="F60" s="70">
        <v>4.5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50.5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</v>
      </c>
      <c r="F61" s="70"/>
      <c r="G61" s="70">
        <v>13.5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17.5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289</v>
      </c>
      <c r="F64" s="70">
        <v>13</v>
      </c>
      <c r="G64" s="70"/>
      <c r="H64" s="70">
        <v>15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317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11.5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165.5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165.5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448.5</v>
      </c>
      <c r="F70" s="70">
        <v>21</v>
      </c>
      <c r="G70" s="70">
        <v>22.5</v>
      </c>
      <c r="H70" s="70">
        <v>9.75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501.75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18.75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18.75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918.5</v>
      </c>
      <c r="F72" s="70">
        <v>99</v>
      </c>
      <c r="G72" s="70">
        <v>41.5</v>
      </c>
      <c r="H72" s="70">
        <v>12.5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1071.5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486.25</v>
      </c>
      <c r="F73" s="70">
        <v>36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522.25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28.25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8993.75</v>
      </c>
      <c r="F86" s="76">
        <f t="shared" si="10"/>
        <v>323.5</v>
      </c>
      <c r="G86" s="76">
        <f t="shared" si="10"/>
        <v>264</v>
      </c>
      <c r="H86" s="76">
        <f t="shared" si="10"/>
        <v>73.25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9654.5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225273</v>
      </c>
      <c r="F91" s="84">
        <f t="shared" si="14"/>
        <v>4148</v>
      </c>
      <c r="G91" s="84">
        <f t="shared" si="15"/>
        <v>2745</v>
      </c>
      <c r="H91" s="84">
        <f t="shared" si="16"/>
        <v>3019.5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235185.5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153472.5</v>
      </c>
      <c r="F92" s="84">
        <f t="shared" si="14"/>
        <v>6175</v>
      </c>
      <c r="G92" s="84">
        <f t="shared" si="15"/>
        <v>6198.75</v>
      </c>
      <c r="H92" s="84">
        <f t="shared" si="16"/>
        <v>1686.25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167532.5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302913.5</v>
      </c>
      <c r="F93" s="84">
        <f t="shared" si="14"/>
        <v>14190</v>
      </c>
      <c r="G93" s="84">
        <f t="shared" si="15"/>
        <v>9718</v>
      </c>
      <c r="H93" s="84">
        <f t="shared" si="16"/>
        <v>1870.5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328692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32984</v>
      </c>
      <c r="F94" s="84">
        <f t="shared" si="14"/>
        <v>2232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35216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10775</v>
      </c>
      <c r="F95" s="84">
        <f t="shared" si="14"/>
        <v>950</v>
      </c>
      <c r="G95" s="84">
        <f t="shared" si="15"/>
        <v>1850</v>
      </c>
      <c r="H95" s="84">
        <f t="shared" si="16"/>
        <v>350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13925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3664</v>
      </c>
      <c r="F97" s="84">
        <f t="shared" si="14"/>
        <v>18</v>
      </c>
      <c r="G97" s="84">
        <f t="shared" si="15"/>
        <v>51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3733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2076</v>
      </c>
      <c r="F98" s="84">
        <f t="shared" si="14"/>
        <v>0</v>
      </c>
      <c r="G98" s="84">
        <f t="shared" si="15"/>
        <v>81</v>
      </c>
      <c r="H98" s="84">
        <f t="shared" si="16"/>
        <v>12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2169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731158</v>
      </c>
      <c r="F101" s="89">
        <f t="shared" si="27"/>
        <v>27713</v>
      </c>
      <c r="G101" s="89">
        <f t="shared" si="27"/>
        <v>20643.75</v>
      </c>
      <c r="H101" s="89">
        <f t="shared" si="27"/>
        <v>6938.25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786453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359.5</v>
      </c>
      <c r="N110" s="104">
        <f>SUMPRODUCT(($F$42:$Q$86)*(($F$40:$Q$40=$E$14)+($F$40:$Q$40=$K$14)+($F$40:$Q$40=$I$14)+($F$40:$Q$40=$G$14))*($D$42:$D$86=M$105))</f>
        <v>2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933.25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271.5</v>
      </c>
      <c r="Z113" s="104">
        <f>SUMPRODUCT(($F$42:$Q$86)*(($F$40:$Q$40=$E$14)+($F$40:$Q$40=$K$14)+($F$40:$Q$40=$I$14)+($F$40:$Q$40=$G$14))*($D$42:$D$86=Y$105))</f>
        <v>7</v>
      </c>
      <c r="AA113" s="113">
        <f>IF(Y$106-Y113-Z113&gt;0,Y$106-Y113-Z113,0)</f>
        <v>196.5</v>
      </c>
      <c r="AB113" s="106">
        <f>IF(($Y106&gt;0),(Y113+Z113)/$Y106,0)</f>
        <v>0.58631578947368423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568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57</v>
      </c>
      <c r="AF114" s="106">
        <f>IF(($AC106&gt;0),(AC114+AD114)/$AC106,0)</f>
        <v>0.90880000000000005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3800.25</v>
      </c>
      <c r="AH115" s="104">
        <f>SUMPRODUCT(($F$42:$Q$86)*(($F$40:$Q$40=$E$14)+($F$40:$Q$40=$K$14)+($F$40:$Q$40=$I$14)+($F$40:$Q$40=$G$14))*($D$42:$D$86=AG$105))</f>
        <v>21.75</v>
      </c>
      <c r="AI115" s="113">
        <f>IF(AG$106-AG115-AH115&gt;0,AG$106-AG115-AH115,0)</f>
        <v>0</v>
      </c>
      <c r="AJ115" s="106">
        <f>IF(($AG106&gt;0),(AG115+AH115)/$AG106,0)</f>
        <v>1.5925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1745.75</v>
      </c>
      <c r="AL116" s="104">
        <f>SUMPRODUCT(($F$42:$Q$86)*(($F$40:$Q$40=$E$14)+($F$40:$Q$40=$K$14)+($F$40:$Q$40=$I$14)+($F$40:$Q$40=$G$14))*($D$42:$D$86=AK$105))</f>
        <v>17.75</v>
      </c>
      <c r="AM116" s="113">
        <f>IF(AK$106-AK116-AL116&gt;0,AK$106-AK116-AL116,0)</f>
        <v>536.5</v>
      </c>
      <c r="AN116" s="106">
        <f>IF(($AK106&gt;0),(AK116+AL116)/$AK106,0)</f>
        <v>0.76673913043478259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1903</v>
      </c>
      <c r="AP117" s="104">
        <f>SUMPRODUCT(($F$42:$Q$86)*(($F$40:$Q$40=$E$14)+($F$40:$Q$40=$K$14)+($F$40:$Q$40=$I$14)+($F$40:$Q$40=$G$14))*($D$42:$D$86=AO$105))</f>
        <v>24.75</v>
      </c>
      <c r="AQ117" s="113">
        <f>IF(AO$106-AO117-AP117&gt;0,AO$106-AO117-AP117,0)</f>
        <v>0</v>
      </c>
      <c r="AR117" s="106">
        <f>IF(($AO106&gt;0),(AO117+AP117)/$AO106,0)</f>
        <v>1.2640983606557377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2023-03-28T12:28:26Z</cp:lastPrinted>
  <dcterms:created xsi:type="dcterms:W3CDTF">2018-01-15T08:58:52Z</dcterms:created>
  <dcterms:modified xsi:type="dcterms:W3CDTF">2023-10-24T12:13:27Z</dcterms:modified>
</cp:coreProperties>
</file>