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3_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<sst xmlns="http://schemas.openxmlformats.org/spreadsheetml/2006/main" count="157" uniqueCount="65">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</sst>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1.3946428571428571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1.2553227875160324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H58" sqref="H58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187</v>
      </c>
      <c r="O19" s="47">
        <f t="shared" si="1"/>
        <v>7</v>
      </c>
      <c r="P19" s="48">
        <f t="shared" si="2"/>
        <v>0</v>
      </c>
      <c r="Q19" s="49">
        <f t="shared" si="3"/>
        <v>9</v>
      </c>
      <c r="R19" s="50">
        <f t="shared" si="4"/>
        <v>1.0486486486486486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264.5</v>
      </c>
      <c r="O20" s="47">
        <f t="shared" si="1"/>
        <v>12.25</v>
      </c>
      <c r="P20" s="48">
        <f t="shared" si="2"/>
        <v>0</v>
      </c>
      <c r="Q20" s="49">
        <f t="shared" si="3"/>
        <v>121.75</v>
      </c>
      <c r="R20" s="50">
        <f t="shared" si="4"/>
        <v>1.7854838709677419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9.75</v>
      </c>
      <c r="O21" s="47">
        <f t="shared" si="1"/>
        <v>10.75</v>
      </c>
      <c r="P21" s="48">
        <f t="shared" si="2"/>
        <v>34.5</v>
      </c>
      <c r="Q21" s="49">
        <f t="shared" si="3"/>
        <v>0</v>
      </c>
      <c r="R21" s="50">
        <f t="shared" si="4"/>
        <v>0.37272727272727274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2</v>
      </c>
      <c r="O23" s="47">
        <f t="shared" si="1"/>
        <v>0</v>
      </c>
      <c r="P23" s="48">
        <f t="shared" si="2"/>
        <v>18</v>
      </c>
      <c r="Q23" s="49">
        <f t="shared" si="3"/>
        <v>0</v>
      </c>
      <c r="R23" s="50">
        <f t="shared" si="4"/>
        <v>0.1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14.75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14.75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77.75</v>
      </c>
      <c r="O25" s="47">
        <f t="shared" si="1"/>
        <v>0</v>
      </c>
      <c r="P25" s="48">
        <f t="shared" si="2"/>
        <v>0</v>
      </c>
      <c r="Q25" s="49">
        <f t="shared" si="3"/>
        <v>77.75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555.75</v>
      </c>
      <c r="O28" s="53">
        <f>SUM(O17:O27)</f>
        <v>30</v>
      </c>
      <c r="P28" s="53">
        <f>SUM(P17:P27)</f>
        <v>57.5</v>
      </c>
      <c r="Q28" s="53">
        <f>IF(SUM(N28:O28)-SUM(U105:AV105)&gt;0,SUM(N28:O28)-SUM(U105:AV105),0)</f>
        <v>585.75</v>
      </c>
      <c r="R28" s="54">
        <f t="shared" si="4"/>
        <v>1.3946428571428571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44043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1.2553227875160324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1.3946428571428571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158.25</v>
      </c>
      <c r="F55" s="70">
        <v>16</v>
      </c>
      <c r="G55" s="70">
        <v>12.75</v>
      </c>
      <c r="H55" s="70">
        <v>7</v>
      </c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194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237</v>
      </c>
      <c r="F56" s="70">
        <v>8</v>
      </c>
      <c r="G56" s="70">
        <v>19.5</v>
      </c>
      <c r="H56" s="70">
        <v>12.25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276.75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8.25</v>
      </c>
      <c r="F57" s="70"/>
      <c r="G57" s="70">
        <v>1.5</v>
      </c>
      <c r="H57" s="70">
        <v>10.75</v>
      </c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20.5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>
        <v>2</v>
      </c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2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13.75</v>
      </c>
      <c r="F60" s="70">
        <v>1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14.75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70.25</v>
      </c>
      <c r="F61" s="70"/>
      <c r="G61" s="70">
        <v>7.5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77.75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487.5</v>
      </c>
      <c r="F86" s="76">
        <f t="shared" si="10"/>
        <v>25</v>
      </c>
      <c r="G86" s="76">
        <f t="shared" si="10"/>
        <v>43.25</v>
      </c>
      <c r="H86" s="76">
        <f t="shared" si="10"/>
        <v>30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585.75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15033.75</v>
      </c>
      <c r="F92" s="84">
        <f t="shared" si="14"/>
        <v>1520</v>
      </c>
      <c r="G92" s="84">
        <f t="shared" si="15"/>
        <v>1211.25</v>
      </c>
      <c r="H92" s="84">
        <f t="shared" si="16"/>
        <v>665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18430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20382</v>
      </c>
      <c r="F93" s="84">
        <f t="shared" si="14"/>
        <v>688</v>
      </c>
      <c r="G93" s="84">
        <f t="shared" si="15"/>
        <v>1677</v>
      </c>
      <c r="H93" s="84">
        <f t="shared" si="16"/>
        <v>1053.5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23800.5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511.5</v>
      </c>
      <c r="F94" s="84">
        <f t="shared" si="14"/>
        <v>0</v>
      </c>
      <c r="G94" s="84">
        <f t="shared" si="15"/>
        <v>93</v>
      </c>
      <c r="H94" s="84">
        <f t="shared" si="16"/>
        <v>666.5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1271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16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16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55</v>
      </c>
      <c r="F97" s="84">
        <f t="shared" si="14"/>
        <v>4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59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421.5</v>
      </c>
      <c r="F98" s="84">
        <f t="shared" si="14"/>
        <v>0</v>
      </c>
      <c r="G98" s="84">
        <f t="shared" si="15"/>
        <v>45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466.5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36403.75</v>
      </c>
      <c r="F101" s="89">
        <f t="shared" si="27"/>
        <v>2212</v>
      </c>
      <c r="G101" s="89">
        <f t="shared" si="27"/>
        <v>3042.25</v>
      </c>
      <c r="H101" s="89">
        <f t="shared" si="27"/>
        <v>2385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44043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77.75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14.75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2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18</v>
      </c>
      <c r="X112" s="106">
        <f>IF(($U106&gt;0),(U112+V112)/$U106,0)</f>
        <v>0.1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9.75</v>
      </c>
      <c r="AD114" s="104">
        <f>SUMPRODUCT(($F$42:$Q$86)*(($F$40:$Q$40=$E$14)+($F$40:$Q$40=$K$14)+($F$40:$Q$40=$I$14)+($F$40:$Q$40=$G$14))*($D$42:$D$86=AC$105))</f>
        <v>10.75</v>
      </c>
      <c r="AE114" s="113">
        <f>IF(AC$106-AC114-AD114&gt;0,AC$106-AC114-AD114,0)</f>
        <v>34.5</v>
      </c>
      <c r="AF114" s="106">
        <f>IF(($AC106&gt;0),(AC114+AD114)/$AC106,0)</f>
        <v>0.37272727272727274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264.5</v>
      </c>
      <c r="AH115" s="104">
        <f>SUMPRODUCT(($F$42:$Q$86)*(($F$40:$Q$40=$E$14)+($F$40:$Q$40=$K$14)+($F$40:$Q$40=$I$14)+($F$40:$Q$40=$G$14))*($D$42:$D$86=AG$105))</f>
        <v>12.25</v>
      </c>
      <c r="AI115" s="113">
        <f>IF(AG$106-AG115-AH115&gt;0,AG$106-AG115-AH115,0)</f>
        <v>0</v>
      </c>
      <c r="AJ115" s="106">
        <f>IF(($AG106&gt;0),(AG115+AH115)/$AG106,0)</f>
        <v>1.7854838709677419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7</v>
      </c>
      <c r="AM116" s="113">
        <f>IF(AK$106-AK116-AL116&gt;0,AK$106-AK116-AL116,0)</f>
        <v>0</v>
      </c>
      <c r="AN116" s="106">
        <f>IF(($AK106&gt;0),(AK116+AL116)/$AK106,0)</f>
        <v>1.0486486486486486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2023-03-28T12:25:01Z</cp:lastPrinted>
  <dcterms:created xsi:type="dcterms:W3CDTF">2018-01-15T08:58:52Z</dcterms:created>
  <dcterms:modified xsi:type="dcterms:W3CDTF">2023-10-24T12:15:38Z</dcterms:modified>
</cp:coreProperties>
</file>