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3_März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<sst xmlns="http://schemas.openxmlformats.org/spreadsheetml/2006/main" count="157" uniqueCount="65">
  <si>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</si>
  <si>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</si>
  <si>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</si>
  <si>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</si>
  <si>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</si>
  <si>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</si>
  <si>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</si>
  <si>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</si>
  <si>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</si>
  <si>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</si>
  <si>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</si>
  <si>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</si>
  <si>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</si>
  <si>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</si>
  <si>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</si>
  <si>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</si>
  <si>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</si>
  <si>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</si>
  <si>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</si>
  <si>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</si>
  <si>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</si>
  <si>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</si>
  <si>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</si>
  <si>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</si>
  <si>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</si>
  <si>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</si>
  <si>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</si>
  <si>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</si>
  <si>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</si>
  <si>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</si>
  <si>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</si>
  <si>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</si>
  <si>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</si>
  <si>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</si>
  <si>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</si>
  <si>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</si>
  <si>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</si>
  <si>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</si>
  <si>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</si>
  <si>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</si>
  <si>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</si>
  <si>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</si>
  <si>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</si>
  <si>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</si>
  <si>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</si>
  <si>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</si>
  <si>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</si>
  <si>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</si>
  <si>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</si>
  <si>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</si>
  <si>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</si>
  <si>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</si>
  <si>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</si>
  <si>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</si>
  <si>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</si>
  <si>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</si>
  <si>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</si>
  <si>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</si>
  <si>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</si>
  <si>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</si>
  <si>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</si>
  <si>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</si>
  <si>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</si>
  <si>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</si>
  <si>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GHGW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</si>
</sst>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0.58908685968819596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0.61579500657030228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271.75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34" zoomScale="115" zoomScaleNormal="115" zoomScaleSheetLayoutView="100" workbookViewId="0">
      <selection activeCell="H65" sqref="H6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44927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39873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130</v>
      </c>
      <c r="N18" s="46">
        <f t="shared" si="0"/>
        <v>271.75</v>
      </c>
      <c r="O18" s="47">
        <f t="shared" si="1"/>
        <v>1</v>
      </c>
      <c r="P18" s="48">
        <f t="shared" si="2"/>
        <v>0</v>
      </c>
      <c r="Q18" s="49">
        <f t="shared" si="3"/>
        <v>142.75</v>
      </c>
      <c r="R18" s="50">
        <f t="shared" si="4"/>
        <v>2.0980769230769232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528</v>
      </c>
      <c r="N19" s="46">
        <f t="shared" si="0"/>
        <v>187</v>
      </c>
      <c r="O19" s="47">
        <f t="shared" si="1"/>
        <v>0</v>
      </c>
      <c r="P19" s="48">
        <f t="shared" si="2"/>
        <v>341</v>
      </c>
      <c r="Q19" s="49">
        <f t="shared" si="3"/>
        <v>0</v>
      </c>
      <c r="R19" s="50">
        <f t="shared" si="4"/>
        <v>0.35416666666666669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730</v>
      </c>
      <c r="N20" s="46">
        <f t="shared" si="0"/>
        <v>482</v>
      </c>
      <c r="O20" s="47">
        <f t="shared" si="1"/>
        <v>0</v>
      </c>
      <c r="P20" s="48">
        <f t="shared" si="2"/>
        <v>248</v>
      </c>
      <c r="Q20" s="49">
        <f t="shared" si="3"/>
        <v>0</v>
      </c>
      <c r="R20" s="50">
        <f t="shared" si="4"/>
        <v>0.66027397260273968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250</v>
      </c>
      <c r="N21" s="46">
        <f t="shared" si="0"/>
        <v>4.5</v>
      </c>
      <c r="O21" s="47">
        <f t="shared" si="1"/>
        <v>0</v>
      </c>
      <c r="P21" s="48">
        <f t="shared" si="2"/>
        <v>245.5</v>
      </c>
      <c r="Q21" s="49">
        <f t="shared" si="3"/>
        <v>0</v>
      </c>
      <c r="R21" s="50">
        <f t="shared" si="4"/>
        <v>1.7999999999999999E-2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158</v>
      </c>
      <c r="N22" s="46">
        <f t="shared" si="0"/>
        <v>6.5</v>
      </c>
      <c r="O22" s="47">
        <f t="shared" si="1"/>
        <v>0</v>
      </c>
      <c r="P22" s="48">
        <f t="shared" si="2"/>
        <v>151.5</v>
      </c>
      <c r="Q22" s="49">
        <f t="shared" si="3"/>
        <v>0</v>
      </c>
      <c r="R22" s="50">
        <f t="shared" si="4"/>
        <v>4.1139240506329111E-2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0</v>
      </c>
      <c r="N23" s="46">
        <f t="shared" si="0"/>
        <v>0</v>
      </c>
      <c r="O23" s="47">
        <f t="shared" si="1"/>
        <v>0</v>
      </c>
      <c r="P23" s="48">
        <f t="shared" si="2"/>
        <v>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2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103.25</v>
      </c>
      <c r="O25" s="47">
        <f t="shared" si="1"/>
        <v>0</v>
      </c>
      <c r="P25" s="48">
        <f t="shared" si="2"/>
        <v>0</v>
      </c>
      <c r="Q25" s="49">
        <f t="shared" si="3"/>
        <v>103.25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1796</v>
      </c>
      <c r="N28" s="53">
        <f>SUM(N17:N27)</f>
        <v>1057</v>
      </c>
      <c r="O28" s="53">
        <f>SUM(O17:O27)</f>
        <v>1</v>
      </c>
      <c r="P28" s="53">
        <f>SUM(P17:P27)</f>
        <v>986</v>
      </c>
      <c r="Q28" s="53">
        <f>IF(SUM(N28:O28)-SUM(U105:AV105)&gt;0,SUM(N28:O28)-SUM(U105:AV105),0)</f>
        <v>1058</v>
      </c>
      <c r="R28" s="54">
        <f t="shared" si="4"/>
        <v>0.58908685968819596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0.99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152200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93724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0.61579500657030228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0.58908685968819596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</v>
      </c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7.25</v>
      </c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7.25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38.75</v>
      </c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38.75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0.25</v>
      </c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0.25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132.75</v>
      </c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132.75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436.5</v>
      </c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436.5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>
        <v>6.5</v>
      </c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6.5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2</v>
      </c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103.25</v>
      </c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246</v>
      </c>
      <c r="F64" s="70">
        <v>4</v>
      </c>
      <c r="G64" s="70">
        <v>19.5</v>
      </c>
      <c r="H64" s="70">
        <v>1</v>
      </c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270.5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47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47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6.75</v>
      </c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6.75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>
        <v>4.5</v>
      </c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4.5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1029</v>
      </c>
      <c r="F86" s="76">
        <f t="shared" si="10"/>
        <v>4</v>
      </c>
      <c r="G86" s="76">
        <f t="shared" si="10"/>
        <v>24</v>
      </c>
      <c r="H86" s="76">
        <f t="shared" si="10"/>
        <v>1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1058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30286.5</v>
      </c>
      <c r="F91" s="84">
        <f t="shared" si="14"/>
        <v>488</v>
      </c>
      <c r="G91" s="84">
        <f t="shared" si="15"/>
        <v>2379</v>
      </c>
      <c r="H91" s="84">
        <f t="shared" si="16"/>
        <v>122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33275.5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17765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17765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41452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41452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279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279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325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325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8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8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619.5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619.5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90456</v>
      </c>
      <c r="F101" s="89">
        <f t="shared" si="27"/>
        <v>488</v>
      </c>
      <c r="G101" s="89">
        <f t="shared" si="27"/>
        <v>2658</v>
      </c>
      <c r="H101" s="89">
        <f t="shared" si="27"/>
        <v>122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93724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0</v>
      </c>
      <c r="V106" s="190"/>
      <c r="W106" s="190"/>
      <c r="X106" s="191"/>
      <c r="Y106" s="189">
        <f>M22</f>
        <v>158</v>
      </c>
      <c r="Z106" s="190"/>
      <c r="AA106" s="190"/>
      <c r="AB106" s="191"/>
      <c r="AC106" s="189">
        <f>M21</f>
        <v>250</v>
      </c>
      <c r="AD106" s="190"/>
      <c r="AE106" s="190"/>
      <c r="AF106" s="191"/>
      <c r="AG106" s="189">
        <f>M20</f>
        <v>730</v>
      </c>
      <c r="AH106" s="190"/>
      <c r="AI106" s="190"/>
      <c r="AJ106" s="191"/>
      <c r="AK106" s="189">
        <f>M19</f>
        <v>528</v>
      </c>
      <c r="AL106" s="190"/>
      <c r="AM106" s="190"/>
      <c r="AN106" s="191"/>
      <c r="AO106" s="189">
        <f>M18</f>
        <v>130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103.25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2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6.5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151.5</v>
      </c>
      <c r="AB113" s="106">
        <f>IF(($Y106&gt;0),(Y113+Z113)/$Y106,0)</f>
        <v>4.1139240506329111E-2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4.5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245.5</v>
      </c>
      <c r="AF114" s="106">
        <f>IF(($AC106&gt;0),(AC114+AD114)/$AC106,0)</f>
        <v>1.7999999999999999E-2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482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248</v>
      </c>
      <c r="AJ115" s="106">
        <f>IF(($AG106&gt;0),(AG115+AH115)/$AG106,0)</f>
        <v>0.66027397260273968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187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341</v>
      </c>
      <c r="AN116" s="106">
        <f>IF(($AK106&gt;0),(AK116+AL116)/$AK106,0)</f>
        <v>0.35416666666666669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271.75</v>
      </c>
      <c r="AP117" s="104">
        <f>SUMPRODUCT(($F$42:$Q$86)*(($F$40:$Q$40=$E$14)+($F$40:$Q$40=$K$14)+($F$40:$Q$40=$I$14)+($F$40:$Q$40=$G$14))*($D$42:$D$86=AO$105))</f>
        <v>1</v>
      </c>
      <c r="AQ117" s="113">
        <f>IF(AO$106-AO117-AP117&gt;0,AO$106-AO117-AP117,0)</f>
        <v>0</v>
      </c>
      <c r="AR117" s="106">
        <f>IF(($AO106&gt;0),(AO117+AP117)/$AO106,0)</f>
        <v>2.0980769230769232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2023-03-28T12:25:52Z</cp:lastPrinted>
  <dcterms:created xsi:type="dcterms:W3CDTF">2018-01-15T08:58:52Z</dcterms:created>
  <dcterms:modified xsi:type="dcterms:W3CDTF">2023-10-24T12:14:35Z</dcterms:modified>
</cp:coreProperties>
</file>