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echnungen scan\2022\November 22\"/>
    </mc:Choice>
  </mc:AlternateContent>
  <bookViews>
    <workbookView xWindow="-120" yWindow="-120" windowWidth="29040" windowHeight="1584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Rechnungsdeckblatt!$A$1:$S$60</definedName>
    <definedName name="ExterneDaten_1" localSheetId="6" hidden="1">Daten!$A$2:$T$5</definedName>
    <definedName name="ExterneDaten_1" localSheetId="7" hidden="1">Stammdaten!$A$1:$CB$2</definedName>
    <definedName name="ExterneDaten_1" localSheetId="4" hidden="1">Translation!$A$1:$B$1094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D15" i="17"/>
  <c r="D14" i="17"/>
  <c r="B59" i="7"/>
  <c r="K58" i="7"/>
  <c r="K59" i="7" s="1"/>
  <c r="H58" i="7"/>
  <c r="H59" i="7" s="1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T6" i="7" s="1"/>
  <c r="O2" i="10" s="1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7" i="7" l="1"/>
  <c r="O56" i="7"/>
  <c r="M57" i="7"/>
  <c r="J2" i="14"/>
  <c r="L2" i="14" s="1"/>
  <c r="U2" i="14" s="1"/>
  <c r="J3" i="14"/>
  <c r="L3" i="14" s="1"/>
  <c r="U3" i="14" s="1"/>
  <c r="J4" i="14"/>
  <c r="L4" i="14" s="1"/>
  <c r="U4" i="14" s="1"/>
  <c r="J5" i="14"/>
  <c r="L5" i="14" s="1"/>
  <c r="U5" i="14" s="1"/>
  <c r="J57" i="7"/>
  <c r="L57" i="7" s="1"/>
  <c r="I57" i="7"/>
  <c r="I56" i="7"/>
  <c r="J56" i="7" s="1"/>
  <c r="T14" i="7"/>
  <c r="N5" i="14" l="1"/>
  <c r="N4" i="14"/>
  <c r="N57" i="7"/>
  <c r="N2" i="14"/>
  <c r="M56" i="7"/>
  <c r="N58" i="7"/>
  <c r="N59" i="7" s="1"/>
  <c r="N56" i="7"/>
  <c r="P57" i="7"/>
  <c r="R57" i="7" s="1"/>
  <c r="S57" i="7" s="1"/>
  <c r="N3" i="14"/>
  <c r="P2" i="14"/>
  <c r="V2" i="14" s="1"/>
  <c r="P3" i="14"/>
  <c r="V3" i="14" s="1"/>
  <c r="P5" i="14"/>
  <c r="R5" i="14" s="1"/>
  <c r="S5" i="14" s="1"/>
  <c r="U57" i="7"/>
  <c r="P4" i="14"/>
  <c r="R4" i="14" s="1"/>
  <c r="S4" i="14" s="1"/>
  <c r="L56" i="7"/>
  <c r="J58" i="7"/>
  <c r="J59" i="7" s="1"/>
  <c r="R2" i="14" l="1"/>
  <c r="S2" i="14" s="1"/>
  <c r="V5" i="14"/>
  <c r="V4" i="14"/>
  <c r="R3" i="14"/>
  <c r="S3" i="14" s="1"/>
  <c r="V57" i="7"/>
  <c r="L58" i="7"/>
  <c r="L59" i="7" s="1"/>
  <c r="U56" i="7"/>
  <c r="P56" i="7"/>
  <c r="P58" i="7" l="1"/>
  <c r="P59" i="7" s="1"/>
  <c r="R56" i="7"/>
  <c r="U58" i="7"/>
  <c r="U59" i="7" s="1"/>
  <c r="V56" i="7"/>
  <c r="V58" i="7" s="1"/>
  <c r="V59" i="7" s="1"/>
  <c r="R58" i="7" l="1"/>
  <c r="R59" i="7" s="1"/>
  <c r="S56" i="7"/>
  <c r="S58" i="7" s="1"/>
  <c r="S59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<sst xmlns="http://schemas.openxmlformats.org/spreadsheetml/2006/main" count="2660" uniqueCount="2375">
  <si>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</si>
  <si>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</si>
  <si>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</si>
  <si>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</si>
  <si>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</si>
  <si>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</si>
  <si>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</si>
  <si>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</si>
  <si>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</si>
  <si>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</si>
  <si>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</si>
  <si>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</si>
  <si>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</si>
  <si>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</si>
  <si>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</si>
  <si>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</si>
  <si>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</si>
  <si>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</si>
  <si>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</si>
  <si>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</si>
  <si>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</si>
  <si>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</si>
  <si>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</si>
  <si>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</si>
  <si>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</si>
  <si>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</si>
  <si>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</si>
  <si>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</si>
  <si>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</si>
  <si>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</si>
  <si>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</si>
  <si>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</si>
  <si>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</si>
  <si>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</si>
  <si>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</si>
  <si>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</si>
  <si>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</si>
  <si>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</si>
  <si>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</si>
  <si>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</si>
  <si>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</si>
  <si>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</si>
  <si>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</si>
  <si>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</si>
  <si>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</si>
  <si>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</si>
  <si>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</si>
  <si>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</si>
  <si>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</si>
  <si>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</si>
  <si>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</si>
  <si>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</si>
  <si>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</si>
  <si>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</si>
  <si>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</si>
  <si>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</si>
  <si>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</si>
  <si>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</si>
  <si>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</si>
  <si>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</si>
  <si>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</si>
  <si>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</si>
  <si>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</si>
  <si>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</si>
  <si>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</si>
  <si>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</si>
  <si>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</si>
  <si>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</si>
  <si>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</si>
  <si>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</si>
  <si>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</si>
  <si>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</si>
  <si>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</si>
  <si>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</si>
  <si>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</si>
  <si>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</si>
  <si>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</si>
  <si>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</si>
  <si>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</si>
  <si>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</si>
  <si>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</si>
  <si>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</si>
  <si>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</si>
  <si>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</si>
  <si>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</si>
  <si>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</si>
  <si>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</si>
  <si>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</si>
  <si>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</si>
  <si>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</si>
  <si>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</si>
  <si>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</si>
  <si>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</si>
  <si>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</si>
  <si>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</si>
  <si>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</si>
  <si>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</si>
  <si>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</si>
  <si>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</si>
  <si>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</si>
  <si>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</si>
  <si>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</si>
  <si>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</si>
  <si>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</si>
  <si>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</si>
  <si>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</si>
  <si>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</si>
  <si>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</si>
  <si>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</si>
  <si>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</si>
  <si>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</si>
  <si>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</si>
  <si>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</si>
  <si>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</si>
  <si>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</si>
  <si>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</si>
  <si>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</si>
  <si>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</si>
  <si>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</si>
  <si>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</si>
  <si>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</si>
  <si>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</si>
  <si>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</si>
  <si>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</si>
  <si>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</si>
  <si>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</si>
  <si>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</si>
  <si>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</si>
  <si>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</si>
  <si>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</si>
  <si>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</si>
  <si>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</si>
  <si>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</si>
  <si>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</si>
  <si>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</si>
  <si>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</si>
  <si>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</si>
  <si>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</si>
  <si>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</si>
  <si>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</si>
  <si>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</si>
  <si>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</si>
  <si>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</si>
  <si>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</si>
  <si>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</si>
  <si>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</si>
  <si>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</si>
  <si>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</si>
  <si>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</si>
  <si>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</si>
  <si>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</si>
  <si>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</si>
  <si>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</si>
  <si>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</si>
  <si>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</si>
  <si>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</si>
  <si>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</si>
  <si>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</si>
  <si>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</si>
  <si>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</si>
  <si>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</si>
  <si>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</si>
  <si>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</si>
  <si>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</si>
  <si>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</si>
  <si>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</si>
  <si>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</si>
  <si>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</si>
  <si>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</si>
  <si>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</si>
  <si>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</si>
  <si>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</si>
  <si>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</si>
  <si>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</si>
  <si>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</si>
  <si>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</si>
  <si>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</si>
  <si>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</si>
  <si>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</si>
  <si>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</si>
  <si>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</si>
  <si>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</si>
  <si>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</si>
  <si>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</si>
  <si>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</si>
  <si>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</si>
  <si>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</si>
  <si>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</si>
  <si>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</si>
  <si>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</si>
  <si>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</si>
  <si>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</si>
  <si>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</si>
  <si>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</si>
  <si>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</si>
  <si>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</si>
  <si>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</si>
  <si>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</si>
  <si>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</si>
  <si>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</si>
  <si>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</si>
  <si>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</si>
  <si>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</si>
  <si>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</si>
  <si>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</si>
  <si>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</si>
  <si>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</si>
  <si>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</si>
  <si>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</si>
  <si>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</si>
  <si>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</si>
  <si>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</si>
  <si>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</si>
  <si>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</si>
  <si>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</si>
  <si>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</si>
  <si>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</si>
  <si>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</si>
  <si>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</si>
  <si>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</si>
  <si>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</si>
  <si>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</si>
  <si>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</si>
  <si>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</si>
  <si>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</si>
  <si>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</si>
  <si>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</si>
  <si>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</si>
  <si>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</si>
  <si>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</si>
  <si>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</si>
  <si>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</si>
  <si>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</si>
  <si>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</si>
  <si>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</si>
  <si>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</si>
  <si>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</si>
  <si>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</si>
  <si>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</si>
  <si>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</si>
  <si>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</si>
  <si>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</si>
  <si>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</si>
  <si>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</si>
  <si>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</si>
  <si>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</si>
  <si>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</si>
  <si>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</si>
  <si>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</si>
  <si>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</si>
  <si>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</si>
  <si>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</si>
  <si>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</si>
  <si>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</si>
  <si>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</si>
  <si>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</si>
  <si>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</si>
  <si>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</si>
  <si>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</si>
  <si>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</si>
  <si>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</si>
  <si>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</si>
  <si>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</si>
  <si>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</si>
  <si>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</si>
  <si>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</si>
  <si>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</si>
  <si>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</si>
  <si>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</si>
  <si>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</si>
  <si>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</si>
  <si>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</si>
  <si>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</si>
  <si>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</si>
  <si>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</si>
  <si>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</si>
  <si>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</si>
  <si>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</si>
  <si>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</si>
  <si>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</si>
  <si>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</si>
  <si>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</si>
  <si>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</si>
  <si>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</si>
  <si>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</si>
  <si>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MP-090069-1-P-X</t>
  </si>
  <si>
    <t>FK Ausbau/Unterhalt</t>
  </si>
  <si>
    <t>19.03.48.311.01</t>
  </si>
  <si>
    <t>TRA N03.48 VZ Augst - AS Frick</t>
  </si>
  <si>
    <t>135000013650</t>
  </si>
  <si>
    <t>13510003100</t>
  </si>
  <si>
    <t>Projektierung und Bauleitung</t>
  </si>
  <si>
    <t>0</t>
  </si>
  <si>
    <t>7.7</t>
  </si>
  <si>
    <t>13510003950</t>
  </si>
  <si>
    <t>Teuerung aktivierbar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</si>
  <si>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</si>
  <si>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</si>
  <si>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</si>
  <si>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</si>
  <si>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</si>
  <si>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1355045080</t>
  </si>
  <si>
    <t>PV Bau/BSA</t>
  </si>
  <si>
    <t>01.07.2018</t>
  </si>
  <si>
    <t>31.12.2022</t>
  </si>
  <si>
    <t>1357043803</t>
  </si>
  <si>
    <t>Schulz Nicole</t>
  </si>
  <si>
    <t>1358012497</t>
  </si>
  <si>
    <t>INGE EP RF BB</t>
  </si>
  <si>
    <t>1022</t>
  </si>
  <si>
    <t>Aufträge / Dienstleistungen</t>
  </si>
  <si>
    <t>innerhalb 45 Tage netto</t>
  </si>
  <si>
    <t>39044</t>
  </si>
  <si>
    <t>4</t>
  </si>
  <si>
    <t>Freigegeben</t>
  </si>
  <si>
    <t>5</t>
  </si>
  <si>
    <t>in Kraft</t>
  </si>
  <si>
    <t>11351020</t>
  </si>
  <si>
    <t>3</t>
  </si>
  <si>
    <t>CHF 300'001 bis 2'000'000</t>
  </si>
  <si>
    <t>Nicht zugeordnet</t>
  </si>
  <si>
    <t>0.00000</t>
  </si>
  <si>
    <t>MP-090069</t>
  </si>
  <si>
    <t>N3 EP Rheinfelden - Frick und Einzelmass</t>
  </si>
  <si>
    <t>Sni</t>
  </si>
  <si>
    <t>U80793130</t>
  </si>
  <si>
    <t>Nicole</t>
  </si>
  <si>
    <t>Schulz</t>
  </si>
  <si>
    <t>80793130</t>
  </si>
  <si>
    <t>Zofingen</t>
  </si>
  <si>
    <t>7.70</t>
  </si>
  <si>
    <t>7.70 %</t>
  </si>
  <si>
    <t>4225129.28</t>
  </si>
  <si>
    <t>4,225,129.28 CHF</t>
  </si>
  <si>
    <t>3923054.11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</si>
  <si>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</si>
  <si>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</si>
  <si>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</si>
  <si>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</si>
  <si>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</si>
  <si>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</si>
  <si>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</si>
  <si>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</si>
  <si>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</si>
  <si>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</si>
  <si>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</si>
  <si>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</si>
  <si>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</si>
  <si>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</si>
  <si>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</si>
  <si>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</si>
  <si>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</si>
  <si>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</si>
  <si>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</si>
  <si>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</si>
  <si>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</si>
  <si>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</si>
  <si>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</si>
  <si>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</si>
  <si>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</si>
  <si>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</si>
  <si>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</si>
  <si>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</si>
  <si>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</si>
  <si>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</si>
  <si>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</si>
  <si>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</si>
  <si>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</si>
  <si>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</si>
  <si>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</si>
  <si>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</si>
  <si>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</si>
  <si>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</si>
  <si>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</si>
  <si>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</si>
  <si>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</si>
  <si>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</si>
  <si>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</si>
  <si>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</si>
  <si>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</si>
  <si>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</si>
  <si>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</si>
  <si>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</si>
  <si>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</si>
  <si>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</si>
  <si>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</si>
  <si>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</si>
  <si>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</si>
  <si>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</si>
  <si>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</si>
  <si>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</si>
  <si>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</si>
  <si>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</si>
  <si>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</si>
  <si>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</si>
  <si>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</si>
  <si>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</si>
  <si>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</si>
  <si>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</si>
  <si>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</si>
  <si>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</si>
  <si>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</si>
  <si>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</si>
  <si>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</si>
  <si>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</si>
  <si>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</si>
  <si>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</si>
  <si>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</si>
  <si>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</si>
  <si>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</si>
  <si>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</si>
  <si>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</si>
  <si>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</si>
  <si>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</si>
  <si>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</si>
  <si>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</si>
  <si>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</si>
  <si>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</si>
  <si>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</si>
  <si>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</si>
  <si>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</si>
  <si>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</si>
  <si>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</si>
  <si>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</si>
  <si>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</si>
  <si>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</si>
  <si>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</si>
  <si>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</si>
  <si>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</si>
  <si>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</si>
  <si>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</si>
  <si>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</si>
  <si>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</si>
  <si>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</si>
  <si>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</si>
  <si>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</si>
  <si>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</si>
  <si>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</si>
  <si>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</si>
  <si>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</si>
  <si>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</si>
  <si>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</si>
  <si>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</si>
  <si>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</si>
  <si>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</si>
  <si>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</si>
  <si>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</si>
  <si>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</si>
  <si>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</si>
  <si>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</si>
  <si>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</si>
  <si>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</si>
  <si>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</si>
  <si>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</si>
  <si>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</si>
  <si>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</si>
  <si>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</si>
  <si>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</si>
  <si>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</si>
  <si>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</si>
  <si>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</si>
  <si>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</si>
  <si>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</si>
  <si>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</si>
  <si>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</si>
  <si>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</si>
  <si>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</si>
  <si>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</si>
  <si>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</si>
  <si>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</si>
  <si>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</si>
  <si>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</si>
  <si>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</si>
  <si>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</si>
  <si>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</si>
  <si>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</si>
  <si>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</si>
  <si>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</si>
  <si>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</si>
  <si>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</si>
  <si>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</si>
  <si>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</si>
  <si>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</si>
  <si>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</si>
  <si>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</si>
  <si>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</si>
  <si>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</si>
  <si>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</si>
  <si>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</si>
  <si>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</si>
  <si>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</si>
  <si>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</si>
  <si>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</si>
  <si>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</si>
  <si>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</si>
  <si>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</si>
  <si>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</si>
  <si>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</si>
  <si>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</si>
  <si>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</si>
  <si>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</si>
  <si>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</si>
  <si>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</si>
  <si>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</si>
  <si>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</si>
  <si>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</si>
  <si>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</si>
  <si>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</si>
  <si>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</si>
  <si>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</si>
  <si>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</si>
  <si>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</si>
  <si>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</si>
  <si>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</si>
  <si>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</si>
  <si>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</si>
  <si>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</si>
  <si>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</si>
  <si>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</si>
  <si>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</si>
  <si>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</si>
  <si>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</si>
  <si>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</si>
  <si>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</si>
  <si>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</si>
  <si>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</si>
  <si>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</si>
  <si>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</si>
  <si>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</si>
  <si>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</si>
  <si>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</si>
  <si>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</si>
  <si>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</si>
  <si>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</si>
  <si>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</si>
  <si>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</si>
  <si>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</si>
  <si>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</si>
  <si>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</si>
  <si>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</si>
  <si>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</si>
  <si>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</si>
  <si>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</si>
  <si>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</si>
  <si>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</si>
  <si>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</si>
  <si>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</si>
  <si>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</si>
  <si>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</si>
  <si>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</si>
  <si>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</si>
  <si>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</si>
  <si>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</si>
  <si>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</si>
  <si>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</si>
  <si>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</si>
  <si>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</si>
  <si>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</si>
  <si>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</si>
  <si>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</si>
  <si>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</si>
  <si>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</si>
  <si>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</si>
  <si>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</si>
  <si>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</si>
  <si>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</si>
  <si>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</si>
  <si>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</si>
  <si>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</si>
  <si>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</si>
  <si>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</si>
  <si>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</si>
  <si>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</si>
  <si>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</si>
  <si>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</si>
  <si>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</si>
  <si>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</si>
  <si>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</si>
  <si>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</si>
  <si>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</si>
  <si>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</si>
  <si>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</si>
  <si>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</si>
  <si>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</si>
  <si>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</si>
  <si>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</si>
  <si>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</si>
  <si>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</si>
  <si>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</si>
  <si>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</si>
  <si>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</si>
  <si>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</si>
  <si>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</si>
  <si>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</si>
  <si>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</si>
  <si>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</si>
  <si>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</si>
  <si>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</si>
  <si>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</si>
  <si>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</si>
  <si>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</si>
  <si>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</si>
  <si>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</si>
  <si>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</si>
  <si>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</si>
  <si>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</si>
  <si>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</si>
  <si>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</si>
  <si>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</si>
  <si>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</si>
  <si>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</si>
  <si>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</si>
  <si>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</si>
  <si>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</si>
  <si>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</si>
  <si>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</si>
  <si>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</si>
  <si>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</si>
  <si>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</si>
  <si>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</si>
  <si>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</si>
  <si>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</si>
  <si>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</si>
  <si>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</si>
  <si>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</si>
  <si>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</si>
  <si>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</si>
  <si>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</si>
  <si>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</si>
  <si>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</si>
  <si>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</si>
  <si>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</si>
  <si>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</si>
  <si>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</si>
  <si>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</si>
  <si>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</si>
  <si>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</si>
  <si>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</si>
  <si>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</si>
  <si>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</si>
  <si>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</si>
  <si>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</si>
  <si>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</si>
  <si>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</si>
  <si>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</si>
  <si>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</si>
  <si>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</si>
  <si>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</si>
  <si>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</si>
  <si>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</si>
  <si>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</si>
  <si>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</si>
  <si>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</si>
  <si>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</si>
  <si>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</si>
  <si>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</si>
  <si>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</si>
  <si>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</si>
  <si>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</si>
  <si>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</si>
  <si>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</si>
  <si>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</si>
  <si>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</si>
  <si>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</si>
  <si>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</si>
  <si>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</si>
  <si>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</si>
  <si>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</si>
  <si>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</si>
  <si>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</si>
  <si>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</si>
  <si>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</si>
  <si>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</si>
  <si>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</si>
  <si>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</si>
  <si>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</si>
  <si>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</si>
  <si>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</si>
  <si>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</si>
  <si>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</si>
  <si>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</si>
  <si>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</si>
  <si>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</si>
  <si>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</si>
  <si>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</si>
  <si>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</si>
  <si>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</si>
  <si>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</si>
  <si>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</si>
  <si>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</si>
  <si>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</si>
  <si>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</si>
  <si>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</si>
  <si>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</si>
  <si>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</si>
  <si>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</si>
  <si>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</si>
  <si>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</si>
  <si>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</si>
  <si>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</si>
  <si>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</si>
  <si>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</si>
  <si>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</si>
  <si>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</si>
  <si>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</si>
  <si>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</si>
  <si>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</si>
  <si>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</si>
  <si>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</si>
  <si>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</si>
  <si>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</si>
  <si>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</si>
  <si>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</si>
  <si>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</si>
  <si>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</si>
  <si>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</si>
  <si>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</si>
  <si>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</si>
  <si>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</si>
  <si>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</si>
  <si>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</si>
  <si>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</si>
  <si>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</si>
  <si>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</si>
  <si>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</si>
  <si>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</si>
  <si>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</si>
  <si>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</si>
  <si>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</si>
  <si>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</si>
  <si>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</si>
  <si>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</si>
  <si>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</si>
  <si>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</si>
  <si>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</si>
  <si>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</si>
  <si>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</si>
  <si>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</si>
  <si>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</si>
  <si>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</si>
  <si>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</si>
  <si>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</si>
  <si>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</si>
  <si>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</si>
  <si>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</si>
  <si>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</si>
  <si>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</si>
  <si>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</si>
  <si>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</si>
  <si>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</si>
  <si>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</si>
  <si>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</si>
  <si>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</si>
  <si>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</si>
  <si>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</si>
  <si>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</si>
  <si>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</si>
  <si>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</si>
  <si>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</si>
  <si>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</si>
  <si>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</si>
  <si>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</si>
  <si>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</si>
  <si>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</si>
  <si>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</si>
  <si>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</si>
  <si>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</si>
  <si>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</si>
  <si>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</si>
  <si>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</si>
  <si>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</si>
  <si>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</si>
  <si>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</si>
  <si>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</si>
  <si>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</si>
  <si>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</si>
  <si>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</si>
  <si>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</si>
  <si>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</si>
  <si>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</si>
  <si>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</si>
  <si>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</si>
  <si>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</si>
  <si>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</si>
  <si>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</si>
  <si>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</si>
  <si>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</si>
  <si>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</si>
  <si>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</si>
  <si>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</si>
  <si>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</si>
  <si>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</si>
  <si>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</si>
  <si>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</si>
  <si>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</si>
  <si>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</si>
  <si>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</si>
  <si>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</si>
  <si>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</si>
  <si>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</si>
  <si>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</si>
  <si>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</si>
  <si>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</si>
  <si>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</si>
  <si>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</si>
  <si>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</si>
  <si>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</si>
  <si>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</si>
  <si>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</si>
  <si>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</si>
  <si>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</si>
  <si>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</si>
  <si>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</si>
  <si>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</si>
  <si>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</si>
  <si>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</si>
  <si>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</si>
  <si>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</si>
  <si>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</si>
  <si>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</si>
  <si>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</si>
  <si>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</si>
  <si>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</si>
  <si>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</si>
  <si>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</si>
  <si>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</si>
  <si>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</si>
  <si>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</si>
  <si>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</si>
  <si>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</si>
  <si>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</si>
  <si>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</si>
  <si>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</si>
  <si>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</si>
  <si>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</si>
  <si>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</si>
  <si>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</si>
  <si>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</si>
  <si>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</si>
  <si>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</si>
  <si>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</si>
  <si>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</si>
  <si>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</si>
  <si>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</si>
  <si>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</si>
  <si>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</si>
  <si>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</si>
  <si>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</si>
  <si>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</si>
  <si>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</si>
  <si>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</si>
  <si>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</si>
  <si>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</si>
  <si>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</si>
  <si>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</si>
  <si>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</si>
  <si>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</si>
  <si>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</si>
  <si>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</si>
  <si>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</si>
  <si>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</si>
  <si>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</si>
  <si>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</si>
  <si>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</si>
  <si>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</si>
  <si>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</si>
  <si>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</si>
  <si>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</si>
  <si>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</si>
  <si>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</si>
  <si>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</si>
  <si>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</si>
  <si>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</si>
  <si>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</si>
  <si>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</si>
  <si>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</si>
  <si>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</si>
  <si>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</si>
  <si>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</si>
  <si>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</si>
  <si>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</si>
  <si>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</si>
  <si>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</si>
  <si>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</si>
  <si>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</si>
  <si>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</si>
  <si>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</si>
  <si>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</si>
  <si>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</si>
  <si>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</si>
  <si>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</si>
  <si>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</si>
  <si>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</si>
  <si>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</si>
  <si>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</si>
  <si>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</si>
  <si>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</si>
  <si>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</si>
  <si>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</si>
  <si>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</si>
  <si>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</si>
  <si>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</si>
  <si>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</si>
  <si>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</si>
  <si>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</si>
  <si>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</si>
  <si>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</si>
  <si>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</si>
  <si>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</si>
  <si>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</si>
  <si>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</si>
  <si>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</si>
  <si>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</si>
  <si>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</si>
  <si>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</si>
  <si>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</si>
  <si>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</si>
  <si>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</si>
  <si>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</si>
  <si>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</si>
  <si>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</si>
  <si>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</si>
  <si>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</si>
  <si>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</si>
  <si>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</si>
  <si>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</si>
  <si>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</si>
  <si>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</si>
  <si>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</si>
  <si>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</si>
  <si>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</si>
  <si>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</si>
  <si>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</si>
  <si>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</si>
  <si>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</si>
  <si>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</si>
  <si>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</si>
  <si>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</si>
  <si>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</si>
  <si>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</si>
  <si>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</si>
  <si>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</si>
  <si>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</si>
  <si>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</si>
  <si>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</si>
  <si>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</si>
  <si>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</si>
  <si>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</si>
  <si>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</si>
  <si>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</si>
  <si>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</si>
  <si>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</si>
  <si>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</si>
  <si>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</si>
  <si>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</si>
  <si>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</si>
  <si>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</si>
  <si>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</si>
  <si>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</si>
  <si>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</si>
  <si>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</si>
  <si>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</si>
  <si>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</si>
  <si>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</si>
  <si>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</si>
  <si>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</si>
  <si>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</si>
  <si>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</si>
  <si>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</si>
  <si>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</si>
  <si>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</si>
  <si>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</si>
  <si>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</si>
  <si>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</si>
  <si>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</si>
  <si>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</si>
  <si>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</si>
  <si>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</si>
  <si>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</si>
  <si>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</si>
  <si>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</si>
  <si>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</si>
  <si>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</si>
  <si>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</si>
  <si>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</si>
  <si>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</si>
  <si>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</si>
  <si>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</si>
  <si>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</si>
  <si>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</si>
  <si>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</si>
  <si>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</si>
  <si>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</si>
  <si>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</si>
  <si>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</si>
  <si>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</si>
  <si>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</si>
  <si>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</si>
  <si>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</si>
  <si>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</si>
  <si>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</si>
  <si>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</si>
  <si>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</si>
  <si>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</si>
  <si>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</si>
  <si>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</si>
  <si>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</si>
  <si>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</si>
  <si>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</si>
  <si>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</si>
  <si>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</si>
  <si>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</si>
  <si>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</si>
  <si>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</si>
  <si>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</si>
  <si>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</si>
  <si>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</si>
  <si>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</si>
  <si>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</si>
  <si>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</si>
  <si>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</si>
  <si>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</si>
  <si>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</si>
  <si>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</si>
  <si>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</si>
  <si>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</si>
  <si>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</si>
  <si>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</si>
  <si>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</si>
  <si>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</si>
  <si>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</si>
  <si>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</si>
  <si>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</si>
  <si>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</si>
  <si>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</si>
  <si>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</si>
  <si>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</si>
  <si>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</si>
  <si>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</si>
  <si>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</si>
  <si>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</si>
  <si>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</si>
  <si>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</si>
  <si>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</si>
  <si>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</si>
  <si>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</si>
  <si>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</si>
  <si>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</si>
  <si>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</si>
  <si>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</si>
  <si>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</si>
  <si>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</si>
  <si>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</si>
  <si>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</si>
  <si>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</si>
  <si>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</si>
  <si>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</si>
  <si>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</si>
  <si>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</si>
  <si>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</si>
  <si>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</si>
  <si>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</si>
  <si>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</si>
  <si>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</si>
  <si>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</si>
  <si>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</si>
  <si>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</si>
  <si>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</si>
  <si>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</si>
  <si>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</si>
  <si>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</si>
  <si>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</si>
  <si>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</si>
  <si>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</si>
  <si>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</si>
  <si>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</si>
  <si>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</si>
  <si>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</si>
  <si>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</si>
  <si>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</si>
  <si>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</si>
  <si>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</si>
  <si>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</si>
  <si>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</si>
  <si>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</si>
  <si>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</si>
  <si>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</si>
  <si>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</si>
  <si>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</si>
  <si>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</si>
  <si>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</si>
  <si>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</si>
  <si>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</si>
  <si>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</si>
  <si>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</si>
  <si>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</si>
  <si>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</si>
  <si>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</si>
  <si>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</si>
  <si>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</si>
  <si>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</si>
  <si>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</si>
  <si>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</si>
  <si>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</si>
  <si>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</si>
  <si>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</si>
  <si>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</si>
  <si>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</si>
  <si>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</si>
  <si>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</si>
  <si>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</si>
  <si>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</si>
  <si>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</si>
  <si>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</si>
  <si>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</si>
  <si>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</si>
  <si>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</si>
  <si>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</si>
  <si>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</si>
  <si>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</si>
  <si>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</si>
  <si>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</si>
  <si>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</si>
  <si>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</si>
  <si>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</si>
  <si>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</si>
  <si>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</si>
  <si>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</si>
  <si>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</si>
  <si>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</si>
  <si>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</si>
  <si>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</si>
  <si>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</si>
  <si>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</si>
  <si>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</si>
  <si>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</si>
  <si>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</si>
  <si>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</si>
  <si>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</si>
  <si>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</si>
  <si>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</si>
  <si>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</si>
  <si>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</si>
  <si>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</si>
  <si>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</si>
  <si>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</si>
  <si>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</si>
  <si>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</si>
  <si>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</si>
  <si>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</si>
  <si>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</si>
  <si>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</si>
  <si>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</si>
  <si>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</si>
  <si>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</si>
  <si>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</si>
  <si>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</si>
  <si>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</si>
  <si>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</si>
  <si>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</si>
  <si>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</si>
  <si>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</si>
  <si>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</si>
  <si>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</si>
  <si>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</si>
  <si>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</si>
  <si>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</si>
  <si>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</si>
  <si>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</si>
  <si>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</si>
  <si>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</si>
  <si>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</si>
  <si>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</si>
  <si>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</si>
  <si>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</si>
  <si>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</si>
  <si>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</si>
  <si>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</si>
  <si>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</si>
  <si>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</si>
  <si>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</si>
  <si>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</si>
  <si>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</si>
  <si>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</si>
  <si>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</si>
  <si>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</si>
  <si>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</si>
  <si>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</si>
  <si>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</si>
  <si>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</si>
  <si>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</si>
  <si>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</si>
  <si>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</si>
  <si>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</si>
  <si>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</si>
  <si>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</si>
  <si>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</si>
  <si>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</si>
  <si>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</si>
  <si>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</si>
  <si>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</si>
  <si>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</si>
  <si>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</si>
  <si>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</si>
  <si>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</si>
  <si>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</si>
  <si>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</si>
  <si>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</si>
  <si>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</si>
  <si>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</si>
  <si>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</si>
  <si>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</si>
  <si>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</si>
  <si>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</si>
  <si>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</si>
  <si>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</si>
  <si>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</si>
  <si>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</si>
  <si>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</si>
  <si>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</si>
  <si>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</si>
  <si>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</si>
  <si>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</si>
  <si>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</si>
  <si>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</si>
  <si>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</si>
  <si>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</si>
  <si>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</si>
  <si>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</si>
  <si>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</si>
  <si>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</si>
  <si>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</si>
  <si>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</si>
  <si>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</si>
  <si>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</si>
  <si>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</si>
  <si>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</si>
  <si>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</si>
  <si>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</si>
  <si>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</si>
  <si>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</si>
  <si>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</si>
  <si>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</si>
  <si>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</si>
  <si>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</si>
  <si>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</si>
  <si>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</si>
  <si>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</si>
  <si>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</si>
  <si>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</si>
  <si>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</si>
  <si>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</si>
  <si>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</si>
  <si>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</si>
  <si>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</si>
  <si>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</si>
  <si>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</si>
  <si>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</si>
  <si>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</si>
  <si>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</si>
  <si>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</si>
  <si>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</si>
  <si>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</si>
  <si>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</si>
  <si>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</si>
  <si>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</si>
  <si>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</si>
  <si>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</si>
  <si>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</si>
  <si>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</si>
  <si>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</si>
  <si>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</si>
  <si>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</si>
  <si>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</si>
  <si>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</si>
  <si>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</si>
  <si>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</si>
  <si>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</si>
  <si>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</si>
  <si>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</si>
  <si>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</si>
  <si>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</si>
  <si>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</si>
  <si>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</si>
  <si>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</si>
  <si>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</si>
  <si>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</si>
  <si>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</si>
  <si>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</si>
  <si>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</si>
  <si>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</si>
  <si>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</si>
  <si>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</si>
  <si>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</si>
  <si>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</si>
  <si>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</si>
  <si>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</si>
  <si>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</si>
  <si>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</si>
  <si>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</si>
  <si>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</si>
  <si>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</si>
  <si>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</si>
  <si>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</si>
  <si>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</si>
  <si>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</si>
  <si>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</si>
  <si>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</si>
  <si>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</si>
  <si>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</si>
  <si>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</si>
  <si>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</si>
  <si>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</si>
  <si>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</si>
  <si>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</si>
  <si>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</si>
  <si>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</si>
  <si>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</si>
  <si>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</si>
  <si>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</si>
  <si>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</si>
  <si>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</si>
  <si>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</si>
  <si>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</si>
  <si>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</si>
  <si>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</si>
  <si>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</si>
  <si>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</si>
  <si>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</si>
  <si>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</si>
  <si>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</si>
  <si>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</si>
  <si>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</si>
  <si>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</si>
  <si>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</si>
  <si>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</si>
  <si>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</si>
  <si>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</si>
  <si>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</si>
  <si>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</si>
  <si>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</si>
  <si>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</si>
  <si>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</si>
  <si>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</si>
  <si>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</si>
  <si>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</si>
  <si>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</si>
  <si>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</si>
  <si>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</si>
  <si>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</si>
  <si>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</si>
  <si>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</si>
  <si>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</si>
  <si>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</si>
  <si>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</si>
  <si>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</si>
  <si>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</si>
  <si>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</si>
  <si>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</si>
  <si>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</si>
  <si>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</si>
  <si>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</si>
  <si>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</si>
  <si>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</si>
  <si>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</si>
  <si>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</si>
  <si>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</si>
  <si>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</si>
  <si>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</si>
  <si>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</si>
  <si>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</si>
  <si>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</si>
  <si>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</si>
  <si>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</si>
  <si>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</si>
  <si>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</si>
  <si>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</si>
  <si>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</si>
  <si>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</si>
  <si>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</si>
  <si>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</si>
  <si>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</si>
  <si>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</si>
  <si>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</si>
  <si>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</si>
  <si>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</si>
  <si>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</si>
  <si>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</si>
  <si>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</si>
  <si>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</si>
  <si>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</si>
  <si>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</si>
  <si>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</si>
  <si>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</si>
  <si>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Projektdauer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</si>
  <si>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</si>
  <si>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</si>
  <si>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</si>
  <si>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</si>
  <si>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</si>
  <si>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</si>
  <si>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</si>
  <si>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</si>
  <si>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</si>
  <si>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</si>
  <si>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</si>
  <si>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</si>
  <si>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</si>
  <si>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</si>
  <si>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</si>
  <si>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</si>
  <si>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</si>
  <si>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</si>
  <si>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</si>
  <si>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</si>
  <si>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</si>
  <si>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</si>
  <si>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</si>
  <si>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</si>
  <si>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</si>
  <si>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</si>
  <si>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</si>
  <si>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</si>
  <si>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</si>
  <si>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</si>
  <si>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</si>
  <si>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</si>
  <si>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</si>
  <si>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</si>
  <si>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</si>
  <si>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</si>
  <si>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</si>
  <si>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</si>
  <si>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</si>
  <si>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</si>
  <si>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</si>
  <si>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</si>
  <si>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</si>
  <si>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</si>
  <si>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</si>
  <si>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</si>
  <si>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</si>
  <si>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</si>
  <si>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</si>
  <si>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</si>
  <si>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</si>
  <si>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</si>
  <si>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</si>
  <si>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</si>
  <si>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</si>
  <si>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</si>
  <si>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</si>
  <si>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</si>
  <si>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</si>
  <si>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</si>
  <si>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</si>
  <si>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</si>
  <si>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</si>
  <si>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</si>
  <si>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</si>
  <si>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</si>
  <si>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</si>
  <si>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</si>
  <si>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</si>
  <si>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</si>
  <si>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</si>
  <si>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</si>
  <si>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</si>
  <si>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</si>
  <si>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</si>
  <si>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</si>
  <si>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</si>
  <si>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</si>
  <si>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</si>
  <si>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</si>
  <si>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</si>
  <si>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</si>
  <si>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</si>
  <si>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</si>
  <si>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</si>
  <si>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</si>
  <si>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</si>
  <si>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</si>
  <si>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</si>
  <si>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</si>
  <si>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</si>
  <si>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</si>
  <si>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</si>
  <si>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</si>
  <si>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</si>
  <si>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</si>
  <si>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</si>
  <si>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</si>
  <si>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</si>
  <si>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</si>
  <si>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</si>
  <si>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</si>
  <si>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</si>
  <si>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</si>
  <si>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</si>
  <si>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</si>
  <si>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</si>
  <si>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</si>
  <si>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</si>
  <si>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</si>
  <si>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</si>
  <si>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</si>
  <si>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</si>
  <si>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</si>
  <si>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</si>
  <si>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</si>
  <si>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</si>
  <si>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</si>
  <si>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</si>
  <si>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</si>
  <si>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</si>
  <si>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</si>
  <si>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</si>
  <si>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</si>
  <si>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</si>
  <si>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</si>
  <si>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</si>
  <si>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</si>
  <si>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</si>
  <si>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</si>
  <si>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</si>
  <si>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</si>
  <si>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</si>
  <si>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</si>
  <si>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</si>
  <si>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</si>
  <si>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</si>
  <si>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</si>
  <si>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</si>
  <si>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</si>
  <si>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</si>
  <si>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</si>
  <si>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</si>
  <si>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</si>
  <si>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</si>
  <si>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</si>
  <si>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</si>
  <si>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</si>
  <si>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</si>
  <si>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</si>
  <si>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</si>
  <si>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</si>
  <si>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</si>
  <si>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</si>
  <si>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</si>
  <si>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</si>
  <si>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</si>
  <si>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</si>
  <si>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</si>
  <si>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</si>
  <si>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</si>
  <si>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</si>
  <si>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</si>
  <si>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</si>
  <si>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</si>
  <si>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</si>
  <si>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</si>
  <si>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</si>
  <si>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</si>
  <si>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</si>
  <si>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</si>
  <si>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</si>
  <si>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</si>
  <si>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</si>
  <si>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</si>
  <si>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</si>
  <si>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</si>
  <si>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</si>
  <si>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</si>
  <si>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</si>
  <si>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</si>
  <si>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</si>
  <si>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</si>
  <si>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</si>
  <si>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</si>
  <si>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</si>
  <si>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</si>
  <si>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</si>
  <si>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</si>
  <si>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</si>
  <si>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</si>
  <si>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</si>
  <si>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</si>
  <si>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</si>
  <si>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</si>
  <si>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</si>
  <si>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</si>
  <si>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</si>
  <si>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</si>
  <si>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</si>
  <si>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</si>
  <si>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</si>
  <si>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</si>
  <si>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</si>
  <si>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</si>
  <si>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</si>
  <si>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</si>
  <si>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</si>
  <si>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</si>
  <si>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</si>
  <si>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</si>
  <si>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</si>
  <si>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</si>
  <si>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</si>
  <si>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</si>
  <si>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</si>
  <si>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</si>
  <si>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</si>
  <si>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</si>
  <si>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</si>
  <si>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</si>
  <si>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</si>
  <si>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</si>
  <si>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</si>
  <si>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</si>
  <si>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</si>
  <si>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</si>
  <si>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</si>
  <si>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</si>
  <si>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</si>
  <si>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</si>
  <si>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</si>
  <si>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</si>
  <si>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</si>
  <si>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</si>
  <si>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</si>
  <si>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</si>
  <si>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</si>
  <si>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</si>
  <si>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</si>
  <si>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</si>
  <si>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</si>
  <si>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</si>
  <si>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</si>
  <si>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</si>
  <si>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</si>
  <si>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</si>
  <si>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</si>
  <si>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</si>
  <si>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</si>
  <si>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</si>
  <si>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</si>
  <si>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</si>
  <si>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</si>
  <si>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</si>
  <si>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</si>
  <si>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</si>
  <si>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</si>
  <si>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</si>
  <si>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 VAK</t>
  </si>
  <si>
    <t>WG_0052_T_TXT_0001</t>
  </si>
  <si>
    <t>BKM Projektübersicht Filiale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</si>
  <si>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</si>
  <si>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</si>
  <si>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</si>
  <si>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</si>
  <si>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</si>
  <si>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</si>
  <si>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</si>
  <si>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</si>
  <si>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</si>
  <si>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</si>
  <si>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</si>
  <si>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</si>
  <si>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</si>
  <si>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</si>
  <si>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</si>
  <si>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</si>
  <si>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</si>
  <si>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</si>
  <si>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</si>
  <si>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</si>
  <si>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</si>
  <si>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</si>
  <si>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</si>
  <si>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</si>
  <si>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</si>
  <si>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</si>
  <si>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</si>
  <si>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</si>
  <si>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</si>
  <si>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</si>
  <si>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</si>
  <si>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</si>
  <si>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</si>
  <si>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</si>
  <si>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</si>
  <si>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</si>
  <si>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</si>
  <si>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</si>
  <si>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</si>
  <si>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</si>
  <si>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</si>
  <si>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</si>
  <si>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</si>
  <si>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</si>
  <si>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</si>
  <si>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</si>
  <si>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</si>
  <si>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</si>
  <si>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</si>
  <si>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</si>
  <si>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</si>
  <si>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</si>
  <si>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</si>
  <si>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</si>
  <si>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</si>
  <si>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</si>
  <si>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</si>
  <si>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</si>
  <si>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</si>
  <si>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</si>
  <si>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</si>
  <si>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</si>
  <si>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</si>
  <si>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</si>
  <si>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</si>
  <si>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</si>
  <si>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</si>
  <si>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</si>
  <si>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</si>
  <si>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</si>
  <si>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</si>
  <si>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</si>
  <si>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</si>
  <si>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</si>
  <si>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</si>
  <si>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</si>
  <si>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</si>
  <si>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</si>
  <si>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</si>
  <si>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</si>
  <si>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</si>
  <si>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</si>
  <si>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</si>
  <si>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</si>
  <si>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</si>
  <si>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</si>
  <si>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</si>
  <si>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</si>
  <si>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</si>
  <si>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</si>
  <si>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</si>
  <si>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</si>
  <si>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</si>
  <si>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</si>
  <si>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</si>
  <si>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</t>
  </si>
  <si>
    <t>WG_0076_ST_TXT_0002</t>
  </si>
  <si>
    <t>MIS Filialen</t>
  </si>
  <si>
    <t>WG_0076_ST_TXT_0003</t>
  </si>
  <si>
    <t>MIS Projektebene nach FK</t>
  </si>
  <si>
    <t>WG_0076_ST_TXT_0004</t>
  </si>
  <si>
    <t>MIS Projektebene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</si>
  <si>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</si>
  <si>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</si>
  <si>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</si>
  <si>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</si>
  <si>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</si>
  <si>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mit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</si>
  <si>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</si>
  <si>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</si>
  <si>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</si>
  <si>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</si>
  <si>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</si>
  <si>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</si>
  <si>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</si>
  <si>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</si>
  <si>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</si>
  <si>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</si>
  <si>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</si>
  <si>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</si>
  <si>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</si>
  <si>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</si>
  <si>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</si>
  <si>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</si>
  <si>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</si>
  <si>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</si>
  <si>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</si>
  <si>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</si>
  <si>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</si>
  <si>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</si>
  <si>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</si>
  <si>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</si>
  <si>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</si>
  <si>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</si>
  <si>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</si>
  <si>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</si>
  <si>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</si>
  <si>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</si>
  <si>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</si>
  <si>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</si>
  <si>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</si>
  <si>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</si>
  <si>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</si>
  <si>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</si>
  <si>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</si>
  <si>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</si>
  <si>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</si>
  <si>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</si>
  <si>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</si>
  <si>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</si>
  <si>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</si>
  <si>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</si>
  <si>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</si>
  <si>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</si>
  <si>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</si>
  <si>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</si>
  <si>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</si>
  <si>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</si>
  <si>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 [Zahlungsdatum Rechnung].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</si>
  <si>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</si>
  <si>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</si>
  <si>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</si>
  <si>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</si>
  <si>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</si>
  <si>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 Zahlungsmengen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</si>
  <si>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</si>
  <si>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</si>
  <si>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</si>
  <si>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</si>
  <si>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</si>
  <si>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</si>
  <si>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</si>
  <si>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</si>
  <si>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</si>
  <si>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</si>
  <si>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</si>
  <si>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</si>
  <si>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</si>
  <si>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</si>
  <si>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</si>
  <si>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</si>
  <si>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</si>
  <si>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</si>
  <si>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</si>
  <si>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</si>
  <si>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</si>
  <si>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</si>
  <si>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</si>
  <si>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</si>
  <si>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</si>
  <si>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</si>
  <si>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</si>
  <si>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</si>
  <si>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</si>
  <si>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</si>
  <si>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</si>
  <si>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</si>
  <si>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</si>
  <si>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</si>
  <si>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</si>
  <si>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</si>
  <si>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</si>
  <si>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</si>
  <si>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</si>
  <si>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</si>
  <si>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</si>
  <si>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</si>
  <si>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</si>
  <si>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</si>
  <si>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</si>
  <si>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</si>
  <si>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</si>
  <si>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</si>
  <si>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</si>
  <si>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</si>
  <si>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</si>
  <si>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</si>
  <si>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</si>
  <si>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</si>
  <si>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</si>
  <si>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</si>
  <si>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</si>
  <si>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</si>
  <si>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</si>
  <si>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</si>
  <si>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</si>
  <si>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</si>
  <si>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</si>
  <si>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</si>
  <si>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</si>
  <si>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</si>
  <si>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</si>
  <si>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</si>
  <si>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</si>
  <si>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</si>
  <si>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</si>
  <si>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</si>
  <si>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</si>
  <si>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</si>
  <si>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</si>
  <si>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</si>
  <si>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</si>
  <si>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</si>
  <si>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</si>
  <si>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</si>
  <si>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</si>
  <si>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</si>
  <si>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</si>
  <si>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</si>
  <si>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</si>
  <si>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</si>
  <si>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</si>
  <si>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</si>
  <si>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</si>
  <si>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</si>
  <si>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</si>
  <si>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</si>
  <si>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</si>
  <si>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</si>
  <si>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</si>
  <si>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</si>
  <si>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</si>
  <si>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</si>
  <si>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</si>
  <si>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</si>
  <si>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</si>
  <si>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</si>
  <si>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</si>
  <si>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</si>
  <si>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</si>
  <si>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</si>
  <si>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</si>
  <si>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</si>
  <si>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</si>
  <si>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</si>
  <si>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</si>
  <si>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</si>
  <si>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</si>
  <si>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</si>
  <si>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</si>
  <si>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</si>
  <si>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</si>
  <si>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</si>
  <si>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</si>
  <si>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</si>
  <si>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</si>
  <si>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</si>
  <si>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</si>
  <si>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</si>
  <si>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</si>
  <si>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</si>
  <si>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</si>
  <si>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</si>
  <si>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</si>
  <si>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</si>
  <si>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</si>
  <si>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</si>
  <si>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</si>
  <si>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</si>
  <si>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 VAK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</si>
  <si>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</si>
  <si>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</si>
  <si>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</si>
  <si>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</si>
  <si>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</si>
  <si>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</si>
  <si>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</si>
  <si>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</si>
  <si>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</si>
  <si>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</si>
  <si>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</si>
  <si>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</si>
  <si>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</si>
  <si>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</si>
  <si>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</si>
  <si>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</si>
  <si>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</si>
  <si>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</si>
  <si>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</si>
  <si>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Projektdaten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</si>
  <si>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</si>
  <si>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</si>
  <si>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</si>
  <si>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</si>
  <si>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</si>
  <si>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</si>
  <si>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</si>
  <si>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</si>
  <si>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</si>
  <si>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</si>
  <si>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</si>
  <si>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</si>
  <si>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</si>
  <si>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</si>
  <si>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</si>
  <si>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</si>
  <si>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</si>
  <si>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</si>
  <si>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</si>
  <si>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</si>
  <si>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</si>
  <si>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</si>
  <si>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</si>
  <si>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</si>
  <si>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</si>
  <si>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</si>
  <si>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</si>
  <si>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</si>
  <si>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</si>
  <si>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</si>
  <si>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</si>
  <si>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</si>
  <si>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</si>
  <si>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</si>
  <si>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</si>
  <si>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</si>
  <si>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</si>
  <si>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</si>
  <si>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</si>
  <si>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</si>
  <si>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</si>
  <si>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</si>
  <si>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</si>
  <si>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</si>
  <si>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</si>
  <si>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</si>
  <si>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</si>
  <si>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</si>
  <si>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</si>
  <si>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</si>
  <si>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</si>
  <si>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</si>
  <si>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</si>
  <si>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</si>
  <si>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</si>
  <si>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</si>
  <si>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</si>
  <si>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</si>
  <si>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</si>
  <si>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</si>
  <si>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</si>
  <si>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</si>
  <si>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</si>
  <si>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</si>
  <si>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</si>
  <si>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</si>
  <si>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</si>
  <si>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</si>
  <si>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</si>
  <si>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</si>
  <si>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</si>
  <si>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</si>
  <si>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</si>
  <si>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</si>
  <si>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</si>
  <si>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</si>
  <si>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</si>
  <si>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</si>
  <si>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</si>
  <si>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</si>
  <si>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</si>
  <si>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</si>
  <si>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</si>
  <si>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</si>
  <si>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</si>
  <si>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</si>
  <si>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</si>
  <si>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</si>
  <si>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</si>
  <si>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</si>
  <si>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</si>
  <si>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</si>
  <si>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</si>
  <si>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</si>
  <si>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</si>
  <si>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</si>
  <si>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</si>
  <si>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</si>
  <si>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</si>
  <si>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</si>
  <si>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</si>
  <si>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</si>
  <si>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</si>
  <si>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</si>
  <si>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</si>
  <si>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</si>
  <si>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</si>
  <si>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</si>
  <si>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</si>
  <si>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</si>
  <si>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</si>
  <si>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</si>
  <si>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</si>
  <si>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</si>
  <si>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</si>
  <si>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</si>
  <si>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</si>
  <si>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</si>
  <si>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</si>
  <si>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</si>
  <si>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</si>
  <si>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</si>
  <si>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</si>
  <si>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</si>
  <si>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</si>
  <si>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</si>
  <si>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</si>
  <si>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</si>
  <si>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</si>
  <si>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</si>
  <si>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</si>
  <si>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</si>
  <si>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</si>
  <si>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</si>
  <si>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</si>
  <si>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PSP-Element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</si>
  <si>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</si>
  <si>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</si>
  <si>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</si>
  <si>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</si>
  <si>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</si>
  <si>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</si>
  <si>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</si>
  <si>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</si>
  <si>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</si>
  <si>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</si>
  <si>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</si>
  <si>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</si>
  <si>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</si>
  <si>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</si>
  <si>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</si>
  <si>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</si>
  <si>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</si>
  <si>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</si>
  <si>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</si>
  <si>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</si>
  <si>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</si>
  <si>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</si>
  <si>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</si>
  <si>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</si>
  <si>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</si>
  <si>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</si>
  <si>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Teilprojekt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</si>
  <si>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</si>
  <si>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</si>
  <si>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</si>
  <si>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</si>
  <si>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</si>
  <si>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</si>
  <si>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</si>
  <si>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</si>
  <si>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</si>
  <si>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</si>
  <si>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</si>
  <si>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</si>
  <si>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</si>
  <si>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</si>
  <si>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</si>
  <si>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</si>
  <si>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</si>
  <si>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</si>
  <si>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</si>
  <si>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</si>
  <si>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</si>
  <si>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</si>
  <si>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</si>
  <si>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</si>
  <si>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</si>
  <si>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</si>
  <si>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</si>
  <si>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</si>
  <si>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</si>
  <si>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</si>
  <si>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</si>
  <si>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</si>
  <si>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</si>
  <si>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</si>
  <si>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</si>
  <si>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</si>
  <si>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</si>
  <si>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</si>
  <si>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</si>
  <si>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</si>
  <si>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</si>
  <si>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</si>
  <si>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</si>
  <si>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</si>
  <si>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</si>
  <si>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</si>
  <si>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</si>
  <si>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</si>
  <si>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</si>
  <si>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</si>
  <si>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</si>
  <si>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</si>
  <si>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</si>
  <si>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</si>
  <si>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</si>
  <si>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</si>
  <si>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</si>
  <si>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</si>
  <si>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</si>
  <si>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</si>
  <si>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</si>
  <si>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</si>
  <si>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</si>
  <si>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</si>
  <si>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</si>
  <si>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</si>
  <si>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</si>
  <si>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IBAN / Konto-Nr. des Begünstigten:</t>
  </si>
  <si>
    <t>WG_1054_ST_TXT_0021</t>
  </si>
  <si>
    <t>Name und Standort der Bank: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</si>
  <si>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</si>
  <si>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</si>
  <si>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</si>
  <si>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</si>
  <si>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</si>
  <si>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</si>
  <si>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</si>
  <si>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</si>
  <si>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</si>
  <si>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</si>
  <si>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</si>
  <si>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</si>
  <si>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</si>
  <si>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</si>
  <si>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</si>
  <si>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</si>
  <si>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</si>
  <si>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</si>
  <si>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</si>
  <si>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</si>
  <si>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</si>
  <si>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</si>
  <si>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</si>
  <si>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</si>
  <si>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</si>
  <si>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</si>
  <si>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</si>
  <si>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</si>
  <si>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</si>
  <si>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</si>
  <si>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</si>
  <si>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</si>
  <si>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</si>
  <si>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</si>
  <si>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</si>
  <si>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</si>
  <si>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</si>
  <si>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</si>
  <si>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</si>
  <si>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</si>
  <si>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</si>
  <si>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</si>
  <si>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</si>
  <si>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</si>
  <si>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</si>
  <si>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</si>
  <si>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</si>
  <si>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</si>
  <si>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</si>
  <si>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</si>
  <si>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</si>
  <si>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</si>
  <si>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</si>
  <si>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</si>
  <si>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</si>
  <si>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</si>
  <si>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</si>
  <si>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</si>
  <si>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</si>
  <si>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</si>
  <si>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</si>
  <si>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</si>
  <si>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</si>
  <si>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</si>
  <si>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</si>
  <si>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</si>
  <si>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</si>
  <si>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</si>
  <si>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</si>
  <si>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</si>
  <si>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</si>
  <si>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</si>
  <si>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</si>
  <si>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</si>
  <si>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</si>
  <si>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</si>
  <si>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</si>
  <si>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</si>
  <si>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</si>
  <si>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</si>
  <si>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</si>
  <si>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</si>
  <si>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</si>
  <si>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</si>
  <si>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</si>
  <si>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</si>
  <si>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</si>
  <si>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</si>
  <si>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</si>
  <si>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</si>
  <si>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</si>
  <si>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</si>
  <si>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</si>
  <si>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</si>
  <si>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</si>
  <si>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</si>
  <si>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</si>
  <si>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</si>
  <si>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</si>
  <si>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</si>
  <si>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</si>
  <si>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</si>
  <si>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</si>
  <si>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</si>
  <si>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</si>
  <si>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</si>
  <si>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</si>
  <si>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</si>
  <si>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</si>
  <si>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</si>
  <si>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</si>
  <si>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</si>
  <si>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</si>
  <si>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</si>
  <si>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</si>
  <si>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</si>
  <si>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</si>
  <si>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</si>
  <si>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</si>
  <si>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</si>
  <si>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</si>
  <si>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</si>
  <si>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</si>
  <si>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</si>
  <si>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</si>
  <si>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</si>
  <si>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</si>
  <si>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</si>
  <si>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</si>
  <si>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</si>
  <si>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</si>
  <si>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</si>
  <si>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</si>
  <si>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</si>
  <si>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</si>
  <si>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</si>
  <si>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</si>
  <si>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</si>
  <si>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</si>
  <si>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</si>
  <si>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</si>
  <si>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</si>
  <si>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</si>
  <si>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</si>
  <si>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</si>
  <si>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</si>
  <si>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</si>
  <si>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</si>
  <si>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</si>
  <si>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</si>
  <si>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</si>
  <si>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</si>
  <si>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</si>
  <si>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</si>
  <si>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</si>
  <si>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</si>
  <si>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</si>
  <si>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</si>
  <si>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</si>
  <si>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X</t>
  </si>
  <si>
    <t>Techdata AG</t>
  </si>
  <si>
    <t>Thomas Marti</t>
  </si>
  <si>
    <t>bern@techdata.net</t>
  </si>
  <si>
    <t>c.fuchs@aebo.ch</t>
  </si>
  <si>
    <t>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</si>
</sst>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4:55:37" displayName="OData_TranslationData_14_55_37" ref="A1:B1094" tableType="queryTable" totalsRowShown="0">
  <autoFilter ref="A1:B1094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4:55:20" displayName="Mais_Oui_Odata_14_55_20" ref="A2:V5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4:55:30" displayName="OData_MasterData_14_55_30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eBNLW4/alvm7g22lJXqVhtTCgvJH6E8XN4JaDkSFYwBN42ZHcZuRr1JKjGi8EAKN92z4sjEYoChLCCLQyyXJuw==" saltValue="AByKgZJuwTBroOVtjx4tFA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F19" sqref="F19"/>
    </sheetView>
  </sheetViews>
  <sheetFormatPr baseColWidth="10" defaultColWidth="11.42578125" defaultRowHeight="12.75"/>
  <sheetData>
    <row r="1" spans="1:1">
      <c r="A1" s="22"/>
    </row>
  </sheetData>
  <sheetProtection algorithmName="SHA-512" hashValue="5gfXFQZFEfIfyLYXq8LEOYW/EskLkAakV4QtQqNp+X7krGiNBo01juTUg7BxptOUn/UvQ3fUNJb5oDEliDnsqA==" saltValue="dX6cQXsb6jPpfzbV+sXZvQ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jujTxRe3IGfdG7XwSfArHoBB1s8KCy1lSa9PjVgRt1aEQR0oGQPpwdnMhRv4XxIILZhf5eyhL2L9xRx6vUapWQ==" saltValue="QrsENO++sZbJnDa4WriQw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="70" zoomScaleNormal="100" zoomScaleSheetLayoutView="70" zoomScalePageLayoutView="55" workbookViewId="0">
      <selection activeCell="K57" sqref="K57"/>
    </sheetView>
  </sheetViews>
  <sheetFormatPr baseColWidth="10" defaultColWidth="12.42578125" defaultRowHeight="12.75"/>
  <cols>
    <col min="1" max="1" width="7.28515625" style="29" customWidth="1"/>
    <col min="2" max="2" width="16.42578125" style="29" bestFit="1" customWidth="1"/>
    <col min="3" max="3" width="19.140625" style="29" bestFit="1" customWidth="1"/>
    <col min="4" max="4" width="14.28515625" style="29" bestFit="1" customWidth="1"/>
    <col min="5" max="5" width="29.57031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70"/>
      <c r="G1" s="170"/>
      <c r="H1" s="170"/>
      <c r="I1" s="170"/>
      <c r="J1" s="27"/>
      <c r="K1" s="27"/>
      <c r="L1" s="28"/>
      <c r="M1" s="28"/>
      <c r="N1" s="168"/>
      <c r="O1" s="168"/>
      <c r="P1" s="168"/>
      <c r="Q1" s="168"/>
      <c r="R1" s="168"/>
      <c r="S1" s="168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79" t="s">
        <v>2374</v>
      </c>
      <c r="D4" s="179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0">
        <v>44903</v>
      </c>
      <c r="D6" s="180"/>
      <c r="E6" s="28"/>
      <c r="F6" s="82" t="str">
        <f>CONCATENATE(VLOOKUP("GLO_FT_WG_TNCBEWTP_MMOO_01_001",Translation!A:B,2,FALSE),":")</f>
        <v>Rechnungsart:</v>
      </c>
      <c r="G6" s="84"/>
      <c r="H6" s="84"/>
      <c r="I6" s="176" t="s">
        <v>2039</v>
      </c>
      <c r="J6" s="176"/>
      <c r="K6" s="176"/>
      <c r="O6" s="93" t="str">
        <f>VLOOKUP("WG_1052_ST_TXT_0018",Translation!A:B,2,FALSE)</f>
        <v>Firma:</v>
      </c>
      <c r="P6" s="94"/>
      <c r="Q6" s="162" t="s">
        <v>2370</v>
      </c>
      <c r="R6" s="162"/>
      <c r="S6" s="163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0">
        <v>44866</v>
      </c>
      <c r="D8" s="180"/>
      <c r="E8" s="28"/>
      <c r="F8" s="86" t="str">
        <f>VLOOKUP("WG_1052_ST_TXT_0008",Translation!A:B,2,FALSE)</f>
        <v>Schlussrechnung:</v>
      </c>
      <c r="G8" s="88"/>
      <c r="H8" s="89"/>
      <c r="I8" s="176" t="s">
        <v>2026</v>
      </c>
      <c r="J8" s="176"/>
      <c r="K8" s="176"/>
      <c r="L8" s="37"/>
      <c r="O8" s="93" t="str">
        <f>VLOOKUP("WG_1052_ST_TXT_0019",Translation!A:B,2,FALSE)</f>
        <v>Prüfperson:</v>
      </c>
      <c r="P8" s="94"/>
      <c r="Q8" s="156" t="s">
        <v>2371</v>
      </c>
      <c r="R8" s="156"/>
      <c r="S8" s="157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0">
        <v>44895</v>
      </c>
      <c r="D10" s="180"/>
      <c r="E10" s="28"/>
      <c r="F10" s="90" t="str">
        <f>VLOOKUP("WG_1052_ST_TXT_0009",Translation!A:B,2,FALSE)</f>
        <v>Währung:</v>
      </c>
      <c r="G10" s="83"/>
      <c r="H10" s="84"/>
      <c r="I10" s="176" t="s">
        <v>5</v>
      </c>
      <c r="J10" s="176"/>
      <c r="K10" s="176"/>
      <c r="L10" s="37"/>
      <c r="O10" s="93" t="str">
        <f>VLOOKUP("WG_1052_ST_TXT_0020",Translation!A:B,2,FALSE)</f>
        <v>Email:</v>
      </c>
      <c r="P10" s="94"/>
      <c r="Q10" s="158" t="s">
        <v>2372</v>
      </c>
      <c r="R10" s="158"/>
      <c r="S10" s="15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3" t="str">
        <f>Stammdaten!S2</f>
        <v>innerhalb 45 Tage netto</v>
      </c>
      <c r="D12" s="173"/>
      <c r="F12" s="91" t="str">
        <f>VLOOKUP("WG_1052_ST_TXT_0075",Translation!A:B,2,FALSE)</f>
        <v>Bemerkung:</v>
      </c>
      <c r="H12" s="183"/>
      <c r="I12" s="184"/>
      <c r="J12" s="184"/>
      <c r="K12" s="185"/>
      <c r="O12" s="164" t="str">
        <f>CONCATENATE(VLOOKUP("WG_1052_ST_TXT_0021",Translation!A:B,2,FALSE),CHAR(10),
VLOOKUP("WG_1052_ST_TXT_0022",Translation!A:B,2,FALSE))</f>
        <v>Stempel / Datum / Unterschrift
oder Digitale Signatur</v>
      </c>
      <c r="P12" s="166"/>
      <c r="Q12" s="187"/>
      <c r="R12" s="187"/>
      <c r="S12" s="188"/>
      <c r="T12" s="40" t="str">
        <f>Stammdaten!R2</f>
        <v>ZC45</v>
      </c>
    </row>
    <row r="13" spans="1:20" ht="3.95" customHeight="1">
      <c r="A13" s="84"/>
      <c r="B13" s="84"/>
      <c r="C13" s="84"/>
      <c r="D13" s="84"/>
      <c r="E13" s="40"/>
      <c r="F13" s="91"/>
      <c r="H13" s="186"/>
      <c r="I13" s="187"/>
      <c r="J13" s="187"/>
      <c r="K13" s="188"/>
      <c r="O13" s="164"/>
      <c r="P13" s="166"/>
      <c r="Q13" s="187"/>
      <c r="R13" s="187"/>
      <c r="S13" s="188"/>
    </row>
    <row r="14" spans="1:20" ht="30" customHeight="1">
      <c r="A14" s="82" t="str">
        <f>VLOOKUP("WG_1052_ST_TXT_0006",Translation!A:B,2,FALSE)</f>
        <v>Belegart</v>
      </c>
      <c r="B14" s="84"/>
      <c r="C14" s="176" t="s">
        <v>1881</v>
      </c>
      <c r="D14" s="176"/>
      <c r="E14" s="40"/>
      <c r="F14" s="81"/>
      <c r="G14" s="35"/>
      <c r="H14" s="186"/>
      <c r="I14" s="187"/>
      <c r="J14" s="187"/>
      <c r="K14" s="188"/>
      <c r="L14" s="37"/>
      <c r="M14" s="72"/>
      <c r="O14" s="164"/>
      <c r="P14" s="166"/>
      <c r="Q14" s="187"/>
      <c r="R14" s="187"/>
      <c r="S14" s="188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86"/>
      <c r="I15" s="187"/>
      <c r="J15" s="187"/>
      <c r="K15" s="188"/>
      <c r="L15" s="37"/>
      <c r="O15" s="164"/>
      <c r="P15" s="166"/>
      <c r="Q15" s="187"/>
      <c r="R15" s="187"/>
      <c r="S15" s="188"/>
    </row>
    <row r="16" spans="1:20" ht="3.95" customHeight="1">
      <c r="A16" s="32"/>
      <c r="B16" s="32"/>
      <c r="C16" s="43"/>
      <c r="D16" s="28"/>
      <c r="E16" s="28"/>
      <c r="F16" s="38"/>
      <c r="G16" s="28"/>
      <c r="H16" s="189"/>
      <c r="I16" s="190"/>
      <c r="J16" s="190"/>
      <c r="K16" s="191"/>
      <c r="L16" s="28"/>
      <c r="O16" s="164"/>
      <c r="P16" s="166"/>
      <c r="Q16" s="187"/>
      <c r="R16" s="187"/>
      <c r="S16" s="188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64"/>
      <c r="P17" s="166"/>
      <c r="Q17" s="187"/>
      <c r="R17" s="187"/>
      <c r="S17" s="188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65"/>
      <c r="P18" s="167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MP-090069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N3 EP Rheinfelden - Frick und Einzelmass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3" t="str">
        <f>CONCATENATE(Stammdaten!AU2," ",Stammdaten!AT2)</f>
        <v>Schulz Nicole</v>
      </c>
      <c r="D21" s="173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U80793130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77" t="str">
        <f>Stammdaten!A2</f>
        <v>1355045080</v>
      </c>
      <c r="D26" s="177"/>
      <c r="E26" s="27"/>
      <c r="F26" s="84" t="str">
        <f>VLOOKUP("WG_1052_ST_TXT_0015",Translation!A:B,2,FALSE)</f>
        <v>Zuständige Person Vertrag:</v>
      </c>
      <c r="G26" s="84"/>
      <c r="H26" s="91"/>
      <c r="I26" s="175" t="str">
        <f>Stammdaten!G2</f>
        <v>Schulz Nicole</v>
      </c>
      <c r="J26" s="175"/>
      <c r="K26" s="175"/>
      <c r="L26" s="27"/>
      <c r="O26" s="93" t="str">
        <f>VLOOKUP("WG_1052_ST_TXT_0018",Translation!A:B,2,FALSE)</f>
        <v>Firma:</v>
      </c>
      <c r="P26" s="94"/>
      <c r="Q26" s="162"/>
      <c r="R26" s="162"/>
      <c r="S26" s="163"/>
      <c r="T26" s="29" t="str">
        <f>Stammdaten!AV2</f>
        <v>80793130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78" t="str">
        <f>Stammdaten!B2</f>
        <v>PV Bau/BSA</v>
      </c>
      <c r="D28" s="178"/>
      <c r="E28" s="27"/>
      <c r="F28" s="82" t="str">
        <f>VLOOKUP("WG_1052_ST_TXT_0016",Translation!A:B,2,FALSE)</f>
        <v>Bestellnummer:</v>
      </c>
      <c r="G28" s="84"/>
      <c r="H28" s="91"/>
      <c r="I28" s="174" t="str">
        <f>Stammdaten!E2</f>
        <v>1357043803</v>
      </c>
      <c r="J28" s="174"/>
      <c r="K28" s="174"/>
      <c r="L28" s="27"/>
      <c r="O28" s="93" t="str">
        <f>VLOOKUP("WG_1052_ST_TXT_0019",Translation!A:B,2,FALSE)</f>
        <v>Prüfperson:</v>
      </c>
      <c r="P28" s="94"/>
      <c r="Q28" s="156"/>
      <c r="R28" s="156"/>
      <c r="S28" s="157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3" t="str">
        <f>Stammdaten!C2</f>
        <v>01.07.2018</v>
      </c>
      <c r="D30" s="173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4225129.28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58"/>
      <c r="R30" s="158"/>
      <c r="S30" s="15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81" t="str">
        <f>Stammdaten!D2</f>
        <v>31.12.2022</v>
      </c>
      <c r="D32" s="181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1358012497 INGE EP RF BB</v>
      </c>
      <c r="J32" s="83"/>
      <c r="K32" s="83"/>
      <c r="L32" s="27"/>
      <c r="O32" s="164" t="str">
        <f>CONCATENATE(VLOOKUP("WG_1052_ST_TXT_0021",Translation!A:B,2,FALSE),CHAR(10),
VLOOKUP("WG_1052_ST_TXT_0022",Translation!A:B,2,FALSE))</f>
        <v>Stempel / Datum / Unterschrift
oder Digitale Signatur</v>
      </c>
      <c r="P32" s="166"/>
      <c r="Q32" s="187"/>
      <c r="R32" s="187"/>
      <c r="S32" s="188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64"/>
      <c r="P33" s="166"/>
      <c r="Q33" s="187"/>
      <c r="R33" s="187"/>
      <c r="S33" s="188"/>
    </row>
    <row r="34" spans="1:19" ht="27" customHeight="1">
      <c r="A34" s="84" t="str">
        <f>VLOOKUP("WG_1052_ST_TXT_0062",Translation!A:B,2,FALSE)</f>
        <v>Alte Vertragsnummer:</v>
      </c>
      <c r="B34" s="84"/>
      <c r="C34" s="152" t="str">
        <f>Stammdaten!AH2</f>
        <v>3</v>
      </c>
      <c r="D34" s="152"/>
      <c r="E34" s="49"/>
      <c r="F34" s="152" t="str">
        <f>VLOOKUP("WG_1052_ST_TXT_0076",Translation!A:B,2,FALSE)</f>
        <v>E-Mail-Adresse:</v>
      </c>
      <c r="G34" s="152"/>
      <c r="H34" s="49"/>
      <c r="I34" s="176" t="s">
        <v>2373</v>
      </c>
      <c r="J34" s="176"/>
      <c r="K34" s="176"/>
      <c r="L34" s="27"/>
      <c r="O34" s="164"/>
      <c r="P34" s="166"/>
      <c r="Q34" s="187"/>
      <c r="R34" s="187"/>
      <c r="S34" s="188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64"/>
      <c r="P35" s="166"/>
      <c r="Q35" s="187"/>
      <c r="R35" s="187"/>
      <c r="S35" s="188"/>
    </row>
    <row r="36" spans="1:19" ht="24" hidden="1" customHeight="1">
      <c r="A36" s="154" t="str">
        <f>IF(Stammdaten!N2="1018",(CONCATENATE(VLOOKUP("WG_1052_ST_TXT_0043",Translation!A:B,2,FALSE),CHAR(10),VLOOKUP("WG_1052_ST_TXT_0043_1",Translation!A:B,2,FALSE))),"")</f>
        <v/>
      </c>
      <c r="B36" s="154"/>
      <c r="C36" s="182"/>
      <c r="D36" s="182"/>
      <c r="F36" s="172"/>
      <c r="G36" s="172"/>
      <c r="H36" s="172"/>
      <c r="I36" s="172"/>
      <c r="J36" s="172"/>
      <c r="K36" s="172"/>
      <c r="L36" s="27"/>
      <c r="O36" s="164"/>
      <c r="P36" s="166"/>
      <c r="Q36" s="187"/>
      <c r="R36" s="187"/>
      <c r="S36" s="188"/>
    </row>
    <row r="37" spans="1:19" ht="24" hidden="1" customHeight="1">
      <c r="A37" s="50"/>
      <c r="B37" s="50"/>
      <c r="C37" s="17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71"/>
      <c r="E37" s="171"/>
      <c r="F37" s="171"/>
      <c r="G37" s="171"/>
      <c r="H37" s="171"/>
      <c r="I37" s="171"/>
      <c r="J37" s="171"/>
      <c r="K37" s="171"/>
      <c r="L37" s="27"/>
      <c r="O37" s="164"/>
      <c r="P37" s="166"/>
      <c r="Q37" s="187"/>
      <c r="R37" s="187"/>
      <c r="S37" s="188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64"/>
      <c r="P38" s="166"/>
      <c r="Q38" s="187"/>
      <c r="R38" s="187"/>
      <c r="S38" s="188"/>
    </row>
    <row r="39" spans="1:19" ht="37.5" customHeight="1">
      <c r="A39" s="151" t="str">
        <f>IF(I8=(VLOOKUP("WG_1052_ST_TXT_0027",Translation!A:B,2,FALSE)),VLOOKUP("WG_1052_ST_TXT_0014",Translation!A:B,2,FALSE),"")</f>
        <v/>
      </c>
      <c r="B39" s="151"/>
      <c r="C39" s="151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51"/>
      <c r="E39" s="151"/>
      <c r="F39" s="151"/>
      <c r="G39" s="151"/>
      <c r="H39" s="151"/>
      <c r="I39" s="151"/>
      <c r="J39" s="151"/>
      <c r="K39" s="151"/>
      <c r="L39" s="27"/>
      <c r="O39" s="165"/>
      <c r="P39" s="167"/>
      <c r="Q39" s="190"/>
      <c r="R39" s="190"/>
      <c r="S39" s="191"/>
    </row>
    <row r="40" spans="1:19" ht="24" hidden="1" customHeight="1">
      <c r="A40" s="53"/>
      <c r="B40" s="120"/>
      <c r="C40" s="151"/>
      <c r="D40" s="151"/>
      <c r="E40" s="151"/>
      <c r="F40" s="151"/>
      <c r="G40" s="151"/>
      <c r="H40" s="151"/>
      <c r="I40" s="151"/>
      <c r="J40" s="151"/>
      <c r="K40" s="151"/>
      <c r="L40" s="27"/>
      <c r="M40" s="27"/>
    </row>
    <row r="41" spans="1:19" ht="22.5" hidden="1" customHeight="1">
      <c r="A41" s="53"/>
      <c r="B41" s="153" t="str">
        <f>VLOOKUP("WG_1052_ST_TXT_0073",Translation!A:B,2,FALSE)</f>
        <v>Laufweg Rechnungsfreigabe</v>
      </c>
      <c r="C41" s="153"/>
      <c r="D41" s="153"/>
      <c r="E41" s="153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69"/>
      <c r="N43" s="169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2"/>
      <c r="E44" s="163"/>
      <c r="F44" s="26"/>
      <c r="G44" s="93" t="str">
        <f>VLOOKUP("WG_1052_ST_TXT_0018",Translation!A:B,2,FALSE)</f>
        <v>Firma:</v>
      </c>
      <c r="H44" s="162"/>
      <c r="I44" s="162"/>
      <c r="J44" s="163"/>
      <c r="K44" s="26"/>
      <c r="L44" s="93" t="str">
        <f>VLOOKUP("WG_1052_ST_TXT_0018",Translation!A:B,2,FALSE)</f>
        <v>Firma:</v>
      </c>
      <c r="M44" s="195"/>
      <c r="N44" s="195"/>
      <c r="O44" s="195"/>
      <c r="P44" s="195"/>
      <c r="Q44" s="195"/>
      <c r="R44" s="196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56"/>
      <c r="E45" s="157"/>
      <c r="F45" s="26"/>
      <c r="G45" s="93" t="str">
        <f>VLOOKUP("WG_1052_ST_TXT_0019",Translation!A:B,2,FALSE)</f>
        <v>Prüfperson:</v>
      </c>
      <c r="H45" s="162"/>
      <c r="I45" s="162"/>
      <c r="J45" s="163"/>
      <c r="K45" s="26"/>
      <c r="L45" s="93" t="str">
        <f>VLOOKUP("WG_1052_ST_TXT_0019",Translation!A:B,2,FALSE)</f>
        <v>Prüfperson:</v>
      </c>
      <c r="M45" s="195"/>
      <c r="N45" s="195"/>
      <c r="O45" s="195"/>
      <c r="P45" s="195"/>
      <c r="Q45" s="195"/>
      <c r="R45" s="196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58"/>
      <c r="E46" s="159"/>
      <c r="F46" s="26"/>
      <c r="G46" s="93" t="str">
        <f>VLOOKUP("WG_1052_ST_TXT_0020",Translation!A:B,2,FALSE)</f>
        <v>Email:</v>
      </c>
      <c r="H46" s="160"/>
      <c r="I46" s="160"/>
      <c r="J46" s="161"/>
      <c r="K46" s="26"/>
      <c r="L46" s="93" t="str">
        <f>VLOOKUP("WG_1052_ST_TXT_0020",Translation!A:B,2,FALSE)</f>
        <v>Email:</v>
      </c>
      <c r="M46" s="195"/>
      <c r="N46" s="195"/>
      <c r="O46" s="195"/>
      <c r="P46" s="195"/>
      <c r="Q46" s="195"/>
      <c r="R46" s="196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92"/>
      <c r="M48" s="193"/>
      <c r="N48" s="193"/>
      <c r="O48" s="193"/>
      <c r="P48" s="193"/>
      <c r="Q48" s="193"/>
      <c r="R48" s="194"/>
      <c r="S48" s="136"/>
    </row>
    <row r="49" spans="1:22" ht="26.1" hidden="1" customHeight="1">
      <c r="B49" s="164" t="str">
        <f>CONCATENATE(VLOOKUP("WG_1052_ST_TXT_0021",Translation!A:B,2,FALSE),CHAR(10),
VLOOKUP("WG_1052_ST_TXT_0022",Translation!A:B,2,FALSE))</f>
        <v>Stempel / Datum / Unterschrift
oder Digitale Signatur</v>
      </c>
      <c r="C49" s="166"/>
      <c r="D49" s="166"/>
      <c r="E49" s="135"/>
      <c r="G49" s="164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64" t="str">
        <f>CONCATENATE(VLOOKUP("WG_1052_ST_TXT_0021",Translation!A:B,2,FALSE),CHAR(10),
VLOOKUP("WG_1052_ST_TXT_0022",Translation!A:B,2,FALSE))</f>
        <v>Stempel / Datum / Unterschrift
oder Digitale Signatur</v>
      </c>
      <c r="M49" s="166"/>
      <c r="N49" s="166"/>
      <c r="O49" s="105"/>
      <c r="P49" s="105"/>
      <c r="Q49" s="105"/>
      <c r="R49" s="134"/>
      <c r="S49" s="136"/>
    </row>
    <row r="50" spans="1:22" ht="54.75" hidden="1" customHeight="1">
      <c r="B50" s="165"/>
      <c r="C50" s="167"/>
      <c r="D50" s="167"/>
      <c r="E50" s="99"/>
      <c r="G50" s="165"/>
      <c r="H50" s="107"/>
      <c r="I50" s="107"/>
      <c r="J50" s="108"/>
      <c r="L50" s="165"/>
      <c r="M50" s="167"/>
      <c r="N50" s="167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55" t="str">
        <f>CONCATENATE(VLOOKUP("WG_1052_ST_TXT_0023",Translation!A:B,2,FALSE)," ",
VLOOKUP("WG_1052_ST_TXT_0024",Translation!A:B,2,FALSE))</f>
        <v>Rechnungsbeträge gegliedert nach Vertragsposition</v>
      </c>
      <c r="B53" s="155"/>
      <c r="C53" s="155"/>
      <c r="D53" s="155"/>
      <c r="E53" s="155"/>
      <c r="F53" s="155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284</v>
      </c>
      <c r="B56" s="73" t="s">
        <v>285</v>
      </c>
      <c r="C56" s="73" t="s">
        <v>286</v>
      </c>
      <c r="D56" s="73" t="s">
        <v>287</v>
      </c>
      <c r="E56" s="73" t="s">
        <v>288</v>
      </c>
      <c r="F56" s="73" t="s">
        <v>290</v>
      </c>
      <c r="G56" s="73" t="s">
        <v>291</v>
      </c>
      <c r="H56" s="131">
        <v>18264.5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18264.5</v>
      </c>
      <c r="K56" s="131"/>
      <c r="L56" s="74">
        <f t="shared" ref="L56:L57" si="0">ROUND(J56+K56,2)</f>
        <v>18264.5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19670.87</v>
      </c>
      <c r="Q56" s="75" t="s">
        <v>292</v>
      </c>
      <c r="R56" s="75">
        <f t="shared" ref="R56:R57" si="1">ROUND(P56*IFERROR(VALUE(Q56),VALUE(SUBSTITUTE(Q56,".",",")))%,2)</f>
        <v>0</v>
      </c>
      <c r="S56" s="75">
        <f t="shared" ref="S56:S57" si="2">ROUND(P56-R56,2)</f>
        <v>19670.87</v>
      </c>
      <c r="T56" s="140" t="s">
        <v>289</v>
      </c>
      <c r="U56" s="75">
        <f t="shared" ref="U56:U57" si="3">ROUND(L56+(L56*O56)/100,2)</f>
        <v>19670.87</v>
      </c>
      <c r="V56" s="75">
        <f>IF(IFERROR(Schlussrechnung="JA",FALSE),P56-U56, U56-P56)</f>
        <v>0</v>
      </c>
    </row>
    <row r="57" spans="1:22">
      <c r="A57" s="79" t="s">
        <v>284</v>
      </c>
      <c r="B57" s="73" t="s">
        <v>285</v>
      </c>
      <c r="C57" s="73" t="s">
        <v>286</v>
      </c>
      <c r="D57" s="73" t="s">
        <v>287</v>
      </c>
      <c r="E57" s="73" t="s">
        <v>288</v>
      </c>
      <c r="F57" s="73" t="s">
        <v>294</v>
      </c>
      <c r="G57" s="73" t="s">
        <v>295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292</v>
      </c>
      <c r="R57" s="75">
        <f t="shared" si="1"/>
        <v>0</v>
      </c>
      <c r="S57" s="75">
        <f t="shared" si="2"/>
        <v>0</v>
      </c>
      <c r="T57" s="75" t="s">
        <v>289</v>
      </c>
      <c r="U57" s="75">
        <f t="shared" si="3"/>
        <v>0</v>
      </c>
      <c r="V57" s="75">
        <f>IF(IFERROR(Schlussrechnung="JA",FALSE),P57-U57, U57-P57)</f>
        <v>0</v>
      </c>
    </row>
    <row r="58" spans="1:22" ht="14.25">
      <c r="A58" s="142" t="s">
        <v>284</v>
      </c>
      <c r="B58" s="143" t="s">
        <v>0</v>
      </c>
      <c r="C58" s="143"/>
      <c r="D58" s="143" t="s">
        <v>0</v>
      </c>
      <c r="E58" s="143"/>
      <c r="F58" s="143" t="s">
        <v>0</v>
      </c>
      <c r="G58" s="143" t="s">
        <v>296</v>
      </c>
      <c r="H58" s="146">
        <f>IFERROR(SUM(H56:H57),0)</f>
        <v>18264.5</v>
      </c>
      <c r="I58" s="145"/>
      <c r="J58" s="144">
        <f>IFERROR(SUM(J56:J57),0)</f>
        <v>18264.5</v>
      </c>
      <c r="K58" s="146">
        <f>IFERROR(SUM(K56:K57),0)</f>
        <v>0</v>
      </c>
      <c r="L58" s="145">
        <f>IFERROR(SUM(L56:L57),0)</f>
        <v>18264.5</v>
      </c>
      <c r="M58" s="144"/>
      <c r="N58" s="146">
        <f>IF(Rückbehalt,IFERROR(SUM(N56:N57),0),0)</f>
        <v>0</v>
      </c>
      <c r="O58" s="146"/>
      <c r="P58" s="145">
        <f>IFERROR(SUM(P56:P57),0)</f>
        <v>19670.87</v>
      </c>
      <c r="Q58" s="144"/>
      <c r="R58" s="144">
        <f>IFERROR(SUM(R56:R57),0)</f>
        <v>0</v>
      </c>
      <c r="S58" s="144">
        <f>IFERROR(SUM(S56:S57),0)</f>
        <v>19670.87</v>
      </c>
      <c r="T58" s="144" t="s">
        <v>0</v>
      </c>
      <c r="U58" s="144">
        <f>IFERROR(SUM(U56:U57),0)</f>
        <v>19670.87</v>
      </c>
      <c r="V58" s="144">
        <f>IFERROR(SUM(V56:V57),0)</f>
        <v>0</v>
      </c>
    </row>
    <row r="59" spans="1:22" ht="15.75" thickBot="1">
      <c r="A59" s="80" t="s">
        <v>0</v>
      </c>
      <c r="B59" s="76" t="str">
        <f>VLOOKUP("GLO_GT_TXT_0008",Translation!A:B,2,FALSE)</f>
        <v>TOTAL</v>
      </c>
      <c r="C59" s="76"/>
      <c r="D59" s="76" t="s">
        <v>0</v>
      </c>
      <c r="E59" s="76"/>
      <c r="F59" s="76" t="s">
        <v>0</v>
      </c>
      <c r="G59" s="76"/>
      <c r="H59" s="132">
        <f>IFERROR(SUM(ROUND(H58,2)),0)</f>
        <v>18264.5</v>
      </c>
      <c r="I59" s="77"/>
      <c r="J59" s="78">
        <f>IFERROR(SUM(ROUND(J58,2)),0)</f>
        <v>18264.5</v>
      </c>
      <c r="K59" s="132">
        <f>IFERROR(SUM(ROUND(K58,2)),0)</f>
        <v>0</v>
      </c>
      <c r="L59" s="77">
        <f>IFERROR(SUM(ROUND(L58,2)),0)</f>
        <v>18264.5</v>
      </c>
      <c r="M59" s="78"/>
      <c r="N59" s="132">
        <f>IFERROR(SUM(ROUND(N58,2)),0)</f>
        <v>0</v>
      </c>
      <c r="O59" s="132"/>
      <c r="P59" s="77">
        <f>IFERROR(SUM(ROUND(P58,2)),0)</f>
        <v>19670.87</v>
      </c>
      <c r="Q59" s="78"/>
      <c r="R59" s="78">
        <f>IFERROR(SUM(ROUND(R58,2)),0)</f>
        <v>0</v>
      </c>
      <c r="S59" s="137">
        <f>IFERROR(SUM(ROUND(S58,2)),0)</f>
        <v>19670.87</v>
      </c>
      <c r="T59" s="78" t="s">
        <v>0</v>
      </c>
      <c r="U59" s="78">
        <f>IFERROR(SUM(ROUND(U58,2)),0)</f>
        <v>19670.87</v>
      </c>
      <c r="V59" s="78">
        <f>IFERROR(SUM(ROUND(V58,2)),0)</f>
        <v>0</v>
      </c>
    </row>
    <row r="60" spans="1:22" ht="13.5" thickTop="1">
      <c r="A60"/>
      <c r="B60"/>
      <c r="C60"/>
      <c r="D60"/>
      <c r="E60"/>
      <c r="F60"/>
      <c r="G60"/>
      <c r="H60" s="22"/>
      <c r="I60"/>
      <c r="J60"/>
      <c r="K60" s="22"/>
      <c r="L60"/>
      <c r="M60"/>
      <c r="N60" s="22"/>
      <c r="O60" s="22"/>
      <c r="P60"/>
      <c r="Q60"/>
      <c r="R60"/>
      <c r="S60"/>
      <c r="T60"/>
      <c r="U60" s="75"/>
      <c r="V60" s="75"/>
    </row>
    <row r="61" spans="1:22" ht="14.25">
      <c r="A61"/>
      <c r="B61"/>
      <c r="C61"/>
      <c r="D61"/>
      <c r="E61"/>
      <c r="F61"/>
      <c r="G61"/>
      <c r="H61" s="22"/>
      <c r="I61"/>
      <c r="J61"/>
      <c r="K61" s="22"/>
      <c r="L61"/>
      <c r="M61"/>
      <c r="N61" s="22"/>
      <c r="O61" s="22"/>
      <c r="P61"/>
      <c r="Q61"/>
      <c r="R61"/>
      <c r="S61"/>
      <c r="T61"/>
      <c r="U61" s="144"/>
      <c r="V61" s="144"/>
    </row>
    <row r="62" spans="1:22" ht="15.75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2WyBRoiRXiZaf0Ed9dIIg5ZQj1OwFNKFG3CCdSUZxssbxI2V2x2udS7c5LDi4QiPJ9Y8Ty54n9XisSFSnElrjw==" saltValue="GwiGcs9nXOnmBxL7gc66rg==" spinCount="100000" sheet="1" objects="1" scenarios="1"/>
  <mergeCells count="54"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  <mergeCell ref="L49:N50"/>
    <mergeCell ref="C30:D30"/>
    <mergeCell ref="D44:E44"/>
    <mergeCell ref="H44:J44"/>
    <mergeCell ref="C32:D32"/>
    <mergeCell ref="C36:D36"/>
    <mergeCell ref="F34:G34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N1:S1"/>
    <mergeCell ref="M43:N43"/>
    <mergeCell ref="Q6:S6"/>
    <mergeCell ref="Q8:S8"/>
    <mergeCell ref="O12:P18"/>
    <mergeCell ref="O32:P39"/>
    <mergeCell ref="A53:F53"/>
    <mergeCell ref="D45:E45"/>
    <mergeCell ref="D46:E46"/>
    <mergeCell ref="H46:J46"/>
    <mergeCell ref="H45:J45"/>
    <mergeCell ref="G49:G50"/>
    <mergeCell ref="B49:D50"/>
    <mergeCell ref="A39:B39"/>
    <mergeCell ref="C39:K40"/>
    <mergeCell ref="C34:D34"/>
    <mergeCell ref="B41:E41"/>
    <mergeCell ref="A36:B36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59 K56:K59 H56:H59">
      <formula1>0</formula1>
      <formula2>9.99999999999999E+29</formula2>
    </dataValidation>
  </dataValidations>
  <pageMargins left="0.25" right="0.25" top="0.75" bottom="0.75" header="0.3" footer="0.3"/>
  <pageSetup paperSize="9" scale="44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094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3.4257812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339</v>
      </c>
      <c r="B2" t="s">
        <v>340</v>
      </c>
    </row>
    <row r="3" spans="1:2">
      <c r="A3" s="16" t="s">
        <v>341</v>
      </c>
      <c r="B3" s="16" t="s">
        <v>342</v>
      </c>
    </row>
    <row r="4" spans="1:2">
      <c r="A4" s="16" t="s">
        <v>343</v>
      </c>
      <c r="B4" s="16" t="s">
        <v>344</v>
      </c>
    </row>
    <row r="5" spans="1:2">
      <c r="A5" s="16" t="s">
        <v>345</v>
      </c>
      <c r="B5" s="16" t="s">
        <v>346</v>
      </c>
    </row>
    <row r="6" spans="1:2">
      <c r="A6" s="16" t="s">
        <v>347</v>
      </c>
      <c r="B6" s="16" t="s">
        <v>348</v>
      </c>
    </row>
    <row r="7" spans="1:2">
      <c r="A7" s="16" t="s">
        <v>349</v>
      </c>
      <c r="B7" s="16" t="s">
        <v>350</v>
      </c>
    </row>
    <row r="8" spans="1:2">
      <c r="A8" s="16" t="s">
        <v>351</v>
      </c>
      <c r="B8" s="16" t="s">
        <v>352</v>
      </c>
    </row>
    <row r="9" spans="1:2">
      <c r="A9" s="16" t="s">
        <v>353</v>
      </c>
      <c r="B9" s="16" t="s">
        <v>354</v>
      </c>
    </row>
    <row r="10" spans="1:2">
      <c r="A10" s="16" t="s">
        <v>355</v>
      </c>
      <c r="B10" s="16" t="s">
        <v>356</v>
      </c>
    </row>
    <row r="11" spans="1:2">
      <c r="A11" s="16" t="s">
        <v>357</v>
      </c>
      <c r="B11" s="16" t="s">
        <v>358</v>
      </c>
    </row>
    <row r="12" spans="1:2">
      <c r="A12" s="16" t="s">
        <v>359</v>
      </c>
      <c r="B12" s="16" t="s">
        <v>360</v>
      </c>
    </row>
    <row r="13" spans="1:2">
      <c r="A13" s="16" t="s">
        <v>361</v>
      </c>
      <c r="B13" s="16" t="s">
        <v>362</v>
      </c>
    </row>
    <row r="14" spans="1:2">
      <c r="A14" s="16" t="s">
        <v>363</v>
      </c>
      <c r="B14" s="16" t="s">
        <v>364</v>
      </c>
    </row>
    <row r="15" spans="1:2">
      <c r="A15" s="16" t="s">
        <v>365</v>
      </c>
      <c r="B15" s="16" t="s">
        <v>366</v>
      </c>
    </row>
    <row r="16" spans="1:2">
      <c r="A16" s="16" t="s">
        <v>367</v>
      </c>
      <c r="B16" s="16" t="s">
        <v>368</v>
      </c>
    </row>
    <row r="17" spans="1:2">
      <c r="A17" s="16" t="s">
        <v>369</v>
      </c>
      <c r="B17" s="16" t="s">
        <v>370</v>
      </c>
    </row>
    <row r="18" spans="1:2">
      <c r="A18" s="16" t="s">
        <v>371</v>
      </c>
      <c r="B18" s="16" t="s">
        <v>372</v>
      </c>
    </row>
    <row r="19" spans="1:2">
      <c r="A19" s="16" t="s">
        <v>373</v>
      </c>
      <c r="B19" s="16" t="s">
        <v>374</v>
      </c>
    </row>
    <row r="20" spans="1:2">
      <c r="A20" s="16" t="s">
        <v>375</v>
      </c>
      <c r="B20" s="16" t="s">
        <v>376</v>
      </c>
    </row>
    <row r="21" spans="1:2">
      <c r="A21" s="16" t="s">
        <v>377</v>
      </c>
      <c r="B21" s="16" t="s">
        <v>378</v>
      </c>
    </row>
    <row r="22" spans="1:2">
      <c r="A22" s="16" t="s">
        <v>379</v>
      </c>
      <c r="B22" s="16" t="s">
        <v>380</v>
      </c>
    </row>
    <row r="23" spans="1:2">
      <c r="A23" s="16" t="s">
        <v>381</v>
      </c>
      <c r="B23" s="16" t="s">
        <v>382</v>
      </c>
    </row>
    <row r="24" spans="1:2">
      <c r="A24" s="16" t="s">
        <v>383</v>
      </c>
      <c r="B24" s="16" t="s">
        <v>384</v>
      </c>
    </row>
    <row r="25" spans="1:2">
      <c r="A25" s="16" t="s">
        <v>385</v>
      </c>
      <c r="B25" s="16" t="s">
        <v>386</v>
      </c>
    </row>
    <row r="26" spans="1:2">
      <c r="A26" s="16" t="s">
        <v>387</v>
      </c>
      <c r="B26" s="16" t="s">
        <v>388</v>
      </c>
    </row>
    <row r="27" spans="1:2">
      <c r="A27" s="16" t="s">
        <v>389</v>
      </c>
      <c r="B27" s="16" t="s">
        <v>390</v>
      </c>
    </row>
    <row r="28" spans="1:2">
      <c r="A28" s="16" t="s">
        <v>391</v>
      </c>
      <c r="B28" s="16" t="s">
        <v>392</v>
      </c>
    </row>
    <row r="29" spans="1:2">
      <c r="A29" s="16" t="s">
        <v>393</v>
      </c>
      <c r="B29" s="16" t="s">
        <v>394</v>
      </c>
    </row>
    <row r="30" spans="1:2">
      <c r="A30" s="16" t="s">
        <v>395</v>
      </c>
      <c r="B30" s="16" t="s">
        <v>396</v>
      </c>
    </row>
    <row r="31" spans="1:2">
      <c r="A31" s="16" t="s">
        <v>397</v>
      </c>
      <c r="B31" s="16" t="s">
        <v>398</v>
      </c>
    </row>
    <row r="32" spans="1:2">
      <c r="A32" s="16" t="s">
        <v>399</v>
      </c>
      <c r="B32" s="16" t="s">
        <v>400</v>
      </c>
    </row>
    <row r="33" spans="1:2">
      <c r="A33" s="16" t="s">
        <v>401</v>
      </c>
      <c r="B33" s="16" t="s">
        <v>402</v>
      </c>
    </row>
    <row r="34" spans="1:2">
      <c r="A34" s="16" t="s">
        <v>403</v>
      </c>
      <c r="B34" s="16" t="s">
        <v>404</v>
      </c>
    </row>
    <row r="35" spans="1:2">
      <c r="A35" s="16" t="s">
        <v>405</v>
      </c>
      <c r="B35" s="16" t="s">
        <v>404</v>
      </c>
    </row>
    <row r="36" spans="1:2">
      <c r="A36" s="16" t="s">
        <v>406</v>
      </c>
      <c r="B36" s="16" t="s">
        <v>407</v>
      </c>
    </row>
    <row r="37" spans="1:2">
      <c r="A37" s="16" t="s">
        <v>408</v>
      </c>
      <c r="B37" s="16" t="s">
        <v>409</v>
      </c>
    </row>
    <row r="38" spans="1:2">
      <c r="A38" s="16" t="s">
        <v>410</v>
      </c>
      <c r="B38" s="16" t="s">
        <v>411</v>
      </c>
    </row>
    <row r="39" spans="1:2">
      <c r="A39" s="16" t="s">
        <v>412</v>
      </c>
      <c r="B39" s="16" t="s">
        <v>413</v>
      </c>
    </row>
    <row r="40" spans="1:2">
      <c r="A40" s="16" t="s">
        <v>414</v>
      </c>
      <c r="B40" s="16" t="s">
        <v>415</v>
      </c>
    </row>
    <row r="41" spans="1:2">
      <c r="A41" s="16" t="s">
        <v>416</v>
      </c>
      <c r="B41" s="16" t="s">
        <v>360</v>
      </c>
    </row>
    <row r="42" spans="1:2">
      <c r="A42" s="16" t="s">
        <v>417</v>
      </c>
      <c r="B42" s="16" t="s">
        <v>418</v>
      </c>
    </row>
    <row r="43" spans="1:2">
      <c r="A43" s="16" t="s">
        <v>419</v>
      </c>
      <c r="B43" s="16" t="s">
        <v>420</v>
      </c>
    </row>
    <row r="44" spans="1:2">
      <c r="A44" s="16" t="s">
        <v>421</v>
      </c>
      <c r="B44" s="16" t="s">
        <v>422</v>
      </c>
    </row>
    <row r="45" spans="1:2">
      <c r="A45" s="16" t="s">
        <v>423</v>
      </c>
      <c r="B45" s="16" t="s">
        <v>424</v>
      </c>
    </row>
    <row r="46" spans="1:2">
      <c r="A46" s="16" t="s">
        <v>425</v>
      </c>
      <c r="B46" s="16" t="s">
        <v>426</v>
      </c>
    </row>
    <row r="47" spans="1:2">
      <c r="A47" s="16" t="s">
        <v>427</v>
      </c>
      <c r="B47" s="16" t="s">
        <v>428</v>
      </c>
    </row>
    <row r="48" spans="1:2">
      <c r="A48" s="16" t="s">
        <v>429</v>
      </c>
      <c r="B48" s="16" t="s">
        <v>430</v>
      </c>
    </row>
    <row r="49" spans="1:2">
      <c r="A49" s="16" t="s">
        <v>431</v>
      </c>
      <c r="B49" s="16" t="s">
        <v>432</v>
      </c>
    </row>
    <row r="50" spans="1:2">
      <c r="A50" s="16" t="s">
        <v>433</v>
      </c>
      <c r="B50" s="16" t="s">
        <v>434</v>
      </c>
    </row>
    <row r="51" spans="1:2">
      <c r="A51" s="16" t="s">
        <v>435</v>
      </c>
      <c r="B51" s="16" t="s">
        <v>436</v>
      </c>
    </row>
    <row r="52" spans="1:2">
      <c r="A52" s="16" t="s">
        <v>437</v>
      </c>
      <c r="B52" s="16" t="s">
        <v>438</v>
      </c>
    </row>
    <row r="53" spans="1:2">
      <c r="A53" s="16" t="s">
        <v>439</v>
      </c>
      <c r="B53" s="16" t="s">
        <v>440</v>
      </c>
    </row>
    <row r="54" spans="1:2">
      <c r="A54" s="16" t="s">
        <v>441</v>
      </c>
      <c r="B54" s="16" t="s">
        <v>374</v>
      </c>
    </row>
    <row r="55" spans="1:2">
      <c r="A55" s="16" t="s">
        <v>442</v>
      </c>
      <c r="B55" s="16" t="s">
        <v>374</v>
      </c>
    </row>
    <row r="56" spans="1:2">
      <c r="A56" s="16" t="s">
        <v>443</v>
      </c>
      <c r="B56" s="16" t="s">
        <v>444</v>
      </c>
    </row>
    <row r="57" spans="1:2">
      <c r="A57" s="16" t="s">
        <v>445</v>
      </c>
      <c r="B57" s="16" t="s">
        <v>404</v>
      </c>
    </row>
    <row r="58" spans="1:2">
      <c r="A58" s="16" t="s">
        <v>446</v>
      </c>
      <c r="B58" s="16" t="s">
        <v>447</v>
      </c>
    </row>
    <row r="59" spans="1:2">
      <c r="A59" s="16" t="s">
        <v>448</v>
      </c>
      <c r="B59" s="16" t="s">
        <v>449</v>
      </c>
    </row>
    <row r="60" spans="1:2">
      <c r="A60" s="16" t="s">
        <v>450</v>
      </c>
      <c r="B60" s="16" t="s">
        <v>451</v>
      </c>
    </row>
    <row r="61" spans="1:2">
      <c r="A61" s="16" t="s">
        <v>452</v>
      </c>
      <c r="B61" s="16" t="s">
        <v>453</v>
      </c>
    </row>
    <row r="62" spans="1:2">
      <c r="A62" s="16" t="s">
        <v>454</v>
      </c>
      <c r="B62" s="16" t="s">
        <v>455</v>
      </c>
    </row>
    <row r="63" spans="1:2">
      <c r="A63" s="16" t="s">
        <v>456</v>
      </c>
      <c r="B63" s="16" t="s">
        <v>457</v>
      </c>
    </row>
    <row r="64" spans="1:2">
      <c r="A64" s="16" t="s">
        <v>458</v>
      </c>
      <c r="B64" s="16" t="s">
        <v>459</v>
      </c>
    </row>
    <row r="65" spans="1:2">
      <c r="A65" s="16" t="s">
        <v>460</v>
      </c>
      <c r="B65" s="16" t="s">
        <v>461</v>
      </c>
    </row>
    <row r="66" spans="1:2">
      <c r="A66" s="16" t="s">
        <v>462</v>
      </c>
      <c r="B66" s="16" t="s">
        <v>463</v>
      </c>
    </row>
    <row r="67" spans="1:2">
      <c r="A67" s="16" t="s">
        <v>464</v>
      </c>
      <c r="B67" s="16" t="s">
        <v>465</v>
      </c>
    </row>
    <row r="68" spans="1:2">
      <c r="A68" s="16" t="s">
        <v>466</v>
      </c>
      <c r="B68" s="16" t="s">
        <v>467</v>
      </c>
    </row>
    <row r="69" spans="1:2">
      <c r="A69" s="16" t="s">
        <v>468</v>
      </c>
      <c r="B69" s="16" t="s">
        <v>467</v>
      </c>
    </row>
    <row r="70" spans="1:2">
      <c r="A70" s="16" t="s">
        <v>469</v>
      </c>
      <c r="B70" s="16" t="s">
        <v>470</v>
      </c>
    </row>
    <row r="71" spans="1:2">
      <c r="A71" s="16" t="s">
        <v>471</v>
      </c>
      <c r="B71" s="16" t="s">
        <v>472</v>
      </c>
    </row>
    <row r="72" spans="1:2">
      <c r="A72" s="16" t="s">
        <v>473</v>
      </c>
      <c r="B72" s="16" t="s">
        <v>472</v>
      </c>
    </row>
    <row r="73" spans="1:2">
      <c r="A73" s="16" t="s">
        <v>474</v>
      </c>
      <c r="B73" s="16" t="s">
        <v>472</v>
      </c>
    </row>
    <row r="74" spans="1:2">
      <c r="A74" s="16" t="s">
        <v>475</v>
      </c>
      <c r="B74" s="16" t="s">
        <v>476</v>
      </c>
    </row>
    <row r="75" spans="1:2">
      <c r="A75" s="16" t="s">
        <v>477</v>
      </c>
      <c r="B75" s="16" t="s">
        <v>476</v>
      </c>
    </row>
    <row r="76" spans="1:2">
      <c r="A76" s="16" t="s">
        <v>478</v>
      </c>
      <c r="B76" s="16" t="s">
        <v>479</v>
      </c>
    </row>
    <row r="77" spans="1:2">
      <c r="A77" s="16" t="s">
        <v>480</v>
      </c>
      <c r="B77" s="16" t="s">
        <v>481</v>
      </c>
    </row>
    <row r="78" spans="1:2">
      <c r="A78" s="16" t="s">
        <v>482</v>
      </c>
      <c r="B78" s="16" t="s">
        <v>483</v>
      </c>
    </row>
    <row r="79" spans="1:2">
      <c r="A79" s="16" t="s">
        <v>484</v>
      </c>
      <c r="B79" s="16" t="s">
        <v>485</v>
      </c>
    </row>
    <row r="80" spans="1:2">
      <c r="A80" s="16" t="s">
        <v>486</v>
      </c>
      <c r="B80" s="16" t="s">
        <v>409</v>
      </c>
    </row>
    <row r="81" spans="1:2">
      <c r="A81" s="16" t="s">
        <v>487</v>
      </c>
      <c r="B81" s="16" t="s">
        <v>488</v>
      </c>
    </row>
    <row r="82" spans="1:2">
      <c r="A82" s="16" t="s">
        <v>489</v>
      </c>
      <c r="B82" s="16" t="s">
        <v>490</v>
      </c>
    </row>
    <row r="83" spans="1:2">
      <c r="A83" s="16" t="s">
        <v>491</v>
      </c>
      <c r="B83" s="16" t="s">
        <v>492</v>
      </c>
    </row>
    <row r="84" spans="1:2">
      <c r="A84" s="16" t="s">
        <v>493</v>
      </c>
      <c r="B84" s="16" t="s">
        <v>494</v>
      </c>
    </row>
    <row r="85" spans="1:2">
      <c r="A85" s="16" t="s">
        <v>495</v>
      </c>
      <c r="B85" s="16" t="s">
        <v>496</v>
      </c>
    </row>
    <row r="86" spans="1:2">
      <c r="A86" s="16" t="s">
        <v>497</v>
      </c>
      <c r="B86" s="16" t="s">
        <v>498</v>
      </c>
    </row>
    <row r="87" spans="1:2">
      <c r="A87" s="16" t="s">
        <v>499</v>
      </c>
      <c r="B87" s="16" t="s">
        <v>498</v>
      </c>
    </row>
    <row r="88" spans="1:2">
      <c r="A88" s="16" t="s">
        <v>500</v>
      </c>
      <c r="B88" s="16" t="s">
        <v>501</v>
      </c>
    </row>
    <row r="89" spans="1:2">
      <c r="A89" s="16" t="s">
        <v>502</v>
      </c>
      <c r="B89" s="16" t="s">
        <v>503</v>
      </c>
    </row>
    <row r="90" spans="1:2">
      <c r="A90" s="16" t="s">
        <v>504</v>
      </c>
      <c r="B90" s="16" t="s">
        <v>503</v>
      </c>
    </row>
    <row r="91" spans="1:2">
      <c r="A91" s="16" t="s">
        <v>505</v>
      </c>
      <c r="B91" s="16" t="s">
        <v>503</v>
      </c>
    </row>
    <row r="92" spans="1:2">
      <c r="A92" s="16" t="s">
        <v>506</v>
      </c>
      <c r="B92" s="16" t="s">
        <v>507</v>
      </c>
    </row>
    <row r="93" spans="1:2">
      <c r="A93" s="16" t="s">
        <v>508</v>
      </c>
      <c r="B93" s="16" t="s">
        <v>507</v>
      </c>
    </row>
    <row r="94" spans="1:2">
      <c r="A94" s="16" t="s">
        <v>509</v>
      </c>
      <c r="B94" s="16" t="s">
        <v>510</v>
      </c>
    </row>
    <row r="95" spans="1:2">
      <c r="A95" s="16" t="s">
        <v>511</v>
      </c>
      <c r="B95" s="16" t="s">
        <v>451</v>
      </c>
    </row>
    <row r="96" spans="1:2">
      <c r="A96" s="16" t="s">
        <v>512</v>
      </c>
      <c r="B96" s="16" t="s">
        <v>451</v>
      </c>
    </row>
    <row r="97" spans="1:2">
      <c r="A97" s="16" t="s">
        <v>513</v>
      </c>
      <c r="B97" s="16" t="s">
        <v>432</v>
      </c>
    </row>
    <row r="98" spans="1:2">
      <c r="A98" s="16" t="s">
        <v>514</v>
      </c>
      <c r="B98" s="16" t="s">
        <v>451</v>
      </c>
    </row>
    <row r="99" spans="1:2">
      <c r="A99" s="16" t="s">
        <v>515</v>
      </c>
      <c r="B99" s="16" t="s">
        <v>516</v>
      </c>
    </row>
    <row r="100" spans="1:2">
      <c r="A100" s="16" t="s">
        <v>517</v>
      </c>
      <c r="B100" s="16" t="s">
        <v>518</v>
      </c>
    </row>
    <row r="101" spans="1:2">
      <c r="A101" s="16" t="s">
        <v>519</v>
      </c>
      <c r="B101" s="16" t="s">
        <v>520</v>
      </c>
    </row>
    <row r="102" spans="1:2">
      <c r="A102" s="16" t="s">
        <v>521</v>
      </c>
      <c r="B102" s="16" t="s">
        <v>522</v>
      </c>
    </row>
    <row r="103" spans="1:2">
      <c r="A103" s="16" t="s">
        <v>523</v>
      </c>
      <c r="B103" s="16" t="s">
        <v>524</v>
      </c>
    </row>
    <row r="104" spans="1:2">
      <c r="A104" s="16" t="s">
        <v>525</v>
      </c>
      <c r="B104" s="16" t="s">
        <v>418</v>
      </c>
    </row>
    <row r="105" spans="1:2">
      <c r="A105" s="16" t="s">
        <v>526</v>
      </c>
      <c r="B105" s="16" t="s">
        <v>527</v>
      </c>
    </row>
    <row r="106" spans="1:2">
      <c r="A106" s="16" t="s">
        <v>528</v>
      </c>
      <c r="B106" s="16" t="s">
        <v>529</v>
      </c>
    </row>
    <row r="107" spans="1:2">
      <c r="A107" s="16" t="s">
        <v>530</v>
      </c>
      <c r="B107" s="16" t="s">
        <v>531</v>
      </c>
    </row>
    <row r="108" spans="1:2">
      <c r="A108" s="16" t="s">
        <v>532</v>
      </c>
      <c r="B108" s="16" t="s">
        <v>533</v>
      </c>
    </row>
    <row r="109" spans="1:2">
      <c r="A109" s="16" t="s">
        <v>534</v>
      </c>
      <c r="B109" s="16" t="s">
        <v>535</v>
      </c>
    </row>
    <row r="110" spans="1:2">
      <c r="A110" s="16" t="s">
        <v>536</v>
      </c>
      <c r="B110" s="16" t="s">
        <v>422</v>
      </c>
    </row>
    <row r="111" spans="1:2">
      <c r="A111" s="16" t="s">
        <v>537</v>
      </c>
      <c r="B111" s="16" t="s">
        <v>538</v>
      </c>
    </row>
    <row r="112" spans="1:2">
      <c r="A112" s="16" t="s">
        <v>539</v>
      </c>
      <c r="B112" s="16" t="s">
        <v>540</v>
      </c>
    </row>
    <row r="113" spans="1:2">
      <c r="A113" s="16" t="s">
        <v>541</v>
      </c>
      <c r="B113" s="16" t="s">
        <v>542</v>
      </c>
    </row>
    <row r="114" spans="1:2">
      <c r="A114" s="16" t="s">
        <v>543</v>
      </c>
      <c r="B114" s="16" t="s">
        <v>544</v>
      </c>
    </row>
    <row r="115" spans="1:2">
      <c r="A115" s="16" t="s">
        <v>545</v>
      </c>
      <c r="B115" s="16" t="s">
        <v>546</v>
      </c>
    </row>
    <row r="116" spans="1:2">
      <c r="A116" s="16" t="s">
        <v>547</v>
      </c>
      <c r="B116" s="16" t="s">
        <v>548</v>
      </c>
    </row>
    <row r="117" spans="1:2">
      <c r="A117" s="16" t="s">
        <v>549</v>
      </c>
      <c r="B117" s="16" t="s">
        <v>550</v>
      </c>
    </row>
    <row r="118" spans="1:2">
      <c r="A118" s="16" t="s">
        <v>551</v>
      </c>
      <c r="B118" s="16" t="s">
        <v>552</v>
      </c>
    </row>
    <row r="119" spans="1:2">
      <c r="A119" s="16" t="s">
        <v>553</v>
      </c>
      <c r="B119" s="16" t="s">
        <v>554</v>
      </c>
    </row>
    <row r="120" spans="1:2">
      <c r="A120" s="16" t="s">
        <v>555</v>
      </c>
      <c r="B120" s="16" t="s">
        <v>556</v>
      </c>
    </row>
    <row r="121" spans="1:2">
      <c r="A121" s="16" t="s">
        <v>557</v>
      </c>
      <c r="B121" s="16" t="s">
        <v>558</v>
      </c>
    </row>
    <row r="122" spans="1:2">
      <c r="A122" s="16" t="s">
        <v>559</v>
      </c>
      <c r="B122" s="16" t="s">
        <v>560</v>
      </c>
    </row>
    <row r="123" spans="1:2">
      <c r="A123" s="16" t="s">
        <v>561</v>
      </c>
      <c r="B123" s="16" t="s">
        <v>418</v>
      </c>
    </row>
    <row r="124" spans="1:2">
      <c r="A124" s="16" t="s">
        <v>562</v>
      </c>
      <c r="B124" s="16" t="s">
        <v>563</v>
      </c>
    </row>
    <row r="125" spans="1:2">
      <c r="A125" s="16" t="s">
        <v>564</v>
      </c>
      <c r="B125" s="16" t="s">
        <v>3</v>
      </c>
    </row>
    <row r="126" spans="1:2">
      <c r="A126" s="16" t="s">
        <v>565</v>
      </c>
      <c r="B126" s="16" t="s">
        <v>566</v>
      </c>
    </row>
    <row r="127" spans="1:2">
      <c r="A127" s="16" t="s">
        <v>567</v>
      </c>
      <c r="B127" s="16" t="s">
        <v>568</v>
      </c>
    </row>
    <row r="128" spans="1:2">
      <c r="A128" s="16" t="s">
        <v>569</v>
      </c>
      <c r="B128" s="16" t="s">
        <v>542</v>
      </c>
    </row>
    <row r="129" spans="1:2">
      <c r="A129" s="16" t="s">
        <v>570</v>
      </c>
      <c r="B129" s="16" t="s">
        <v>571</v>
      </c>
    </row>
    <row r="130" spans="1:2">
      <c r="A130" s="16" t="s">
        <v>572</v>
      </c>
      <c r="B130" s="16" t="s">
        <v>571</v>
      </c>
    </row>
    <row r="131" spans="1:2">
      <c r="A131" s="16" t="s">
        <v>573</v>
      </c>
      <c r="B131" s="16" t="s">
        <v>571</v>
      </c>
    </row>
    <row r="132" spans="1:2">
      <c r="A132" s="16" t="s">
        <v>574</v>
      </c>
      <c r="B132" s="16" t="s">
        <v>575</v>
      </c>
    </row>
    <row r="133" spans="1:2">
      <c r="A133" s="16" t="s">
        <v>576</v>
      </c>
      <c r="B133" s="16" t="s">
        <v>575</v>
      </c>
    </row>
    <row r="134" spans="1:2">
      <c r="A134" s="16" t="s">
        <v>577</v>
      </c>
      <c r="B134" s="16" t="s">
        <v>575</v>
      </c>
    </row>
    <row r="135" spans="1:2">
      <c r="A135" s="16" t="s">
        <v>578</v>
      </c>
      <c r="B135" s="16" t="s">
        <v>579</v>
      </c>
    </row>
    <row r="136" spans="1:2">
      <c r="A136" s="16" t="s">
        <v>580</v>
      </c>
      <c r="B136" s="16" t="s">
        <v>581</v>
      </c>
    </row>
    <row r="137" spans="1:2">
      <c r="A137" s="16" t="s">
        <v>582</v>
      </c>
      <c r="B137" s="16" t="s">
        <v>463</v>
      </c>
    </row>
    <row r="138" spans="1:2">
      <c r="A138" s="16" t="s">
        <v>583</v>
      </c>
      <c r="B138" s="16" t="s">
        <v>463</v>
      </c>
    </row>
    <row r="139" spans="1:2">
      <c r="A139" s="16" t="s">
        <v>584</v>
      </c>
      <c r="B139" s="16" t="s">
        <v>476</v>
      </c>
    </row>
    <row r="140" spans="1:2">
      <c r="A140" s="16" t="s">
        <v>585</v>
      </c>
      <c r="B140" s="16" t="s">
        <v>586</v>
      </c>
    </row>
    <row r="141" spans="1:2">
      <c r="A141" s="16" t="s">
        <v>587</v>
      </c>
      <c r="B141" s="16" t="s">
        <v>481</v>
      </c>
    </row>
    <row r="142" spans="1:2">
      <c r="A142" s="16" t="s">
        <v>588</v>
      </c>
      <c r="B142" s="16" t="s">
        <v>589</v>
      </c>
    </row>
    <row r="143" spans="1:2">
      <c r="A143" s="16" t="s">
        <v>590</v>
      </c>
      <c r="B143" s="16" t="s">
        <v>591</v>
      </c>
    </row>
    <row r="144" spans="1:2">
      <c r="A144" s="16" t="s">
        <v>592</v>
      </c>
      <c r="B144" s="16" t="s">
        <v>593</v>
      </c>
    </row>
    <row r="145" spans="1:2">
      <c r="A145" s="16" t="s">
        <v>594</v>
      </c>
      <c r="B145" s="16" t="s">
        <v>593</v>
      </c>
    </row>
    <row r="146" spans="1:2">
      <c r="A146" s="16" t="s">
        <v>595</v>
      </c>
      <c r="B146" s="16" t="s">
        <v>593</v>
      </c>
    </row>
    <row r="147" spans="1:2">
      <c r="A147" s="16" t="s">
        <v>596</v>
      </c>
      <c r="B147" s="16" t="s">
        <v>597</v>
      </c>
    </row>
    <row r="148" spans="1:2">
      <c r="A148" s="16" t="s">
        <v>598</v>
      </c>
      <c r="B148" s="16" t="s">
        <v>599</v>
      </c>
    </row>
    <row r="149" spans="1:2">
      <c r="A149" s="16" t="s">
        <v>600</v>
      </c>
      <c r="B149" s="16" t="s">
        <v>601</v>
      </c>
    </row>
    <row r="150" spans="1:2">
      <c r="A150" s="16" t="s">
        <v>602</v>
      </c>
      <c r="B150" s="16" t="s">
        <v>603</v>
      </c>
    </row>
    <row r="151" spans="1:2">
      <c r="A151" s="16" t="s">
        <v>604</v>
      </c>
      <c r="B151" s="16" t="s">
        <v>488</v>
      </c>
    </row>
    <row r="152" spans="1:2">
      <c r="A152" s="16" t="s">
        <v>605</v>
      </c>
      <c r="B152" s="16" t="s">
        <v>606</v>
      </c>
    </row>
    <row r="153" spans="1:2">
      <c r="A153" s="16" t="s">
        <v>607</v>
      </c>
      <c r="B153" s="16" t="s">
        <v>608</v>
      </c>
    </row>
    <row r="154" spans="1:2">
      <c r="A154" s="16" t="s">
        <v>609</v>
      </c>
      <c r="B154" s="16" t="s">
        <v>492</v>
      </c>
    </row>
    <row r="155" spans="1:2">
      <c r="A155" s="16" t="s">
        <v>610</v>
      </c>
      <c r="B155" s="16" t="s">
        <v>611</v>
      </c>
    </row>
    <row r="156" spans="1:2">
      <c r="A156" s="16" t="s">
        <v>612</v>
      </c>
      <c r="B156" s="16" t="s">
        <v>613</v>
      </c>
    </row>
    <row r="157" spans="1:2">
      <c r="A157" s="16" t="s">
        <v>614</v>
      </c>
      <c r="B157" s="16" t="s">
        <v>613</v>
      </c>
    </row>
    <row r="158" spans="1:2">
      <c r="A158" s="16" t="s">
        <v>615</v>
      </c>
      <c r="B158" s="16" t="s">
        <v>616</v>
      </c>
    </row>
    <row r="159" spans="1:2">
      <c r="A159" s="16" t="s">
        <v>617</v>
      </c>
      <c r="B159" s="16" t="s">
        <v>488</v>
      </c>
    </row>
    <row r="160" spans="1:2">
      <c r="A160" s="16" t="s">
        <v>618</v>
      </c>
      <c r="B160" s="16" t="s">
        <v>488</v>
      </c>
    </row>
    <row r="161" spans="1:2">
      <c r="A161" s="16" t="s">
        <v>619</v>
      </c>
      <c r="B161" s="16" t="s">
        <v>620</v>
      </c>
    </row>
    <row r="162" spans="1:2">
      <c r="A162" s="16" t="s">
        <v>621</v>
      </c>
      <c r="B162" s="16" t="s">
        <v>501</v>
      </c>
    </row>
    <row r="163" spans="1:2">
      <c r="A163" s="16" t="s">
        <v>622</v>
      </c>
      <c r="B163" s="16" t="s">
        <v>503</v>
      </c>
    </row>
    <row r="164" spans="1:2">
      <c r="A164" s="16" t="s">
        <v>623</v>
      </c>
      <c r="B164" s="16" t="s">
        <v>624</v>
      </c>
    </row>
    <row r="165" spans="1:2">
      <c r="A165" s="16" t="s">
        <v>625</v>
      </c>
      <c r="B165" s="16" t="s">
        <v>626</v>
      </c>
    </row>
    <row r="166" spans="1:2">
      <c r="A166" s="16" t="s">
        <v>627</v>
      </c>
      <c r="B166" s="16" t="s">
        <v>628</v>
      </c>
    </row>
    <row r="167" spans="1:2">
      <c r="A167" s="16" t="s">
        <v>629</v>
      </c>
      <c r="B167" s="16" t="s">
        <v>630</v>
      </c>
    </row>
    <row r="168" spans="1:2">
      <c r="A168" s="16" t="s">
        <v>631</v>
      </c>
      <c r="B168" s="16" t="s">
        <v>632</v>
      </c>
    </row>
    <row r="169" spans="1:2">
      <c r="A169" s="16" t="s">
        <v>633</v>
      </c>
      <c r="B169" s="16" t="s">
        <v>430</v>
      </c>
    </row>
    <row r="170" spans="1:2">
      <c r="A170" s="16" t="s">
        <v>634</v>
      </c>
      <c r="B170" s="16" t="s">
        <v>540</v>
      </c>
    </row>
    <row r="171" spans="1:2">
      <c r="A171" s="16" t="s">
        <v>635</v>
      </c>
      <c r="B171" s="16" t="s">
        <v>636</v>
      </c>
    </row>
    <row r="172" spans="1:2">
      <c r="A172" s="16" t="s">
        <v>637</v>
      </c>
      <c r="B172" s="16" t="s">
        <v>638</v>
      </c>
    </row>
    <row r="173" spans="1:2">
      <c r="A173" s="16" t="s">
        <v>639</v>
      </c>
      <c r="B173" s="16" t="s">
        <v>640</v>
      </c>
    </row>
    <row r="174" spans="1:2">
      <c r="A174" s="16" t="s">
        <v>641</v>
      </c>
      <c r="B174" s="16" t="s">
        <v>642</v>
      </c>
    </row>
    <row r="175" spans="1:2">
      <c r="A175" s="16" t="s">
        <v>643</v>
      </c>
      <c r="B175" s="16" t="s">
        <v>644</v>
      </c>
    </row>
    <row r="176" spans="1:2">
      <c r="A176" s="16" t="s">
        <v>645</v>
      </c>
      <c r="B176" s="16" t="s">
        <v>644</v>
      </c>
    </row>
    <row r="177" spans="1:2">
      <c r="A177" s="16" t="s">
        <v>646</v>
      </c>
      <c r="B177" s="16" t="s">
        <v>644</v>
      </c>
    </row>
    <row r="178" spans="1:2">
      <c r="A178" s="16" t="s">
        <v>647</v>
      </c>
      <c r="B178" s="16" t="s">
        <v>648</v>
      </c>
    </row>
    <row r="179" spans="1:2">
      <c r="A179" s="16" t="s">
        <v>649</v>
      </c>
      <c r="B179" s="16" t="s">
        <v>432</v>
      </c>
    </row>
    <row r="180" spans="1:2">
      <c r="A180" s="16" t="s">
        <v>650</v>
      </c>
      <c r="B180" s="16" t="s">
        <v>651</v>
      </c>
    </row>
    <row r="181" spans="1:2">
      <c r="A181" s="16" t="s">
        <v>652</v>
      </c>
      <c r="B181" s="16" t="s">
        <v>653</v>
      </c>
    </row>
    <row r="182" spans="1:2">
      <c r="A182" s="16" t="s">
        <v>654</v>
      </c>
      <c r="B182" s="16" t="s">
        <v>548</v>
      </c>
    </row>
    <row r="183" spans="1:2">
      <c r="A183" s="16" t="s">
        <v>655</v>
      </c>
      <c r="B183" s="16" t="s">
        <v>656</v>
      </c>
    </row>
    <row r="184" spans="1:2">
      <c r="A184" s="16" t="s">
        <v>657</v>
      </c>
      <c r="B184" s="16" t="s">
        <v>656</v>
      </c>
    </row>
    <row r="185" spans="1:2">
      <c r="A185" s="16" t="s">
        <v>658</v>
      </c>
      <c r="B185" s="16" t="s">
        <v>659</v>
      </c>
    </row>
    <row r="186" spans="1:2">
      <c r="A186" s="16" t="s">
        <v>660</v>
      </c>
      <c r="B186" s="16" t="s">
        <v>661</v>
      </c>
    </row>
    <row r="187" spans="1:2">
      <c r="A187" s="16" t="s">
        <v>662</v>
      </c>
      <c r="B187" s="16" t="s">
        <v>663</v>
      </c>
    </row>
    <row r="188" spans="1:2">
      <c r="A188" s="16" t="s">
        <v>664</v>
      </c>
      <c r="B188" s="16" t="s">
        <v>665</v>
      </c>
    </row>
    <row r="189" spans="1:2">
      <c r="A189" s="16" t="s">
        <v>666</v>
      </c>
      <c r="B189" s="16" t="s">
        <v>667</v>
      </c>
    </row>
    <row r="190" spans="1:2">
      <c r="A190" s="16" t="s">
        <v>668</v>
      </c>
      <c r="B190" s="16" t="s">
        <v>669</v>
      </c>
    </row>
    <row r="191" spans="1:2">
      <c r="A191" s="16" t="s">
        <v>670</v>
      </c>
      <c r="B191" s="16" t="s">
        <v>671</v>
      </c>
    </row>
    <row r="192" spans="1:2">
      <c r="A192" s="16" t="s">
        <v>672</v>
      </c>
      <c r="B192" s="16" t="s">
        <v>673</v>
      </c>
    </row>
    <row r="193" spans="1:2">
      <c r="A193" s="16" t="s">
        <v>674</v>
      </c>
      <c r="B193" s="16" t="s">
        <v>675</v>
      </c>
    </row>
    <row r="194" spans="1:2">
      <c r="A194" s="16" t="s">
        <v>676</v>
      </c>
      <c r="B194" s="16" t="s">
        <v>677</v>
      </c>
    </row>
    <row r="195" spans="1:2">
      <c r="A195" s="16" t="s">
        <v>678</v>
      </c>
      <c r="B195" s="16" t="s">
        <v>679</v>
      </c>
    </row>
    <row r="196" spans="1:2">
      <c r="A196" s="16" t="s">
        <v>680</v>
      </c>
      <c r="B196" s="16" t="s">
        <v>5</v>
      </c>
    </row>
    <row r="197" spans="1:2">
      <c r="A197" s="16" t="s">
        <v>681</v>
      </c>
      <c r="B197" s="16" t="s">
        <v>682</v>
      </c>
    </row>
    <row r="198" spans="1:2">
      <c r="A198" s="16" t="s">
        <v>683</v>
      </c>
      <c r="B198" s="16" t="s">
        <v>684</v>
      </c>
    </row>
    <row r="199" spans="1:2">
      <c r="A199" s="16" t="s">
        <v>685</v>
      </c>
      <c r="B199" s="16" t="s">
        <v>686</v>
      </c>
    </row>
    <row r="200" spans="1:2">
      <c r="A200" s="16" t="s">
        <v>687</v>
      </c>
      <c r="B200" s="16" t="s">
        <v>688</v>
      </c>
    </row>
    <row r="201" spans="1:2">
      <c r="A201" s="16" t="s">
        <v>689</v>
      </c>
      <c r="B201" s="16" t="s">
        <v>690</v>
      </c>
    </row>
    <row r="202" spans="1:2">
      <c r="A202" s="16" t="s">
        <v>691</v>
      </c>
      <c r="B202" s="16" t="s">
        <v>692</v>
      </c>
    </row>
    <row r="203" spans="1:2">
      <c r="A203" s="16" t="s">
        <v>693</v>
      </c>
      <c r="B203" s="16" t="s">
        <v>694</v>
      </c>
    </row>
    <row r="204" spans="1:2">
      <c r="A204" s="16" t="s">
        <v>695</v>
      </c>
      <c r="B204" s="16" t="s">
        <v>696</v>
      </c>
    </row>
    <row r="205" spans="1:2">
      <c r="A205" s="16" t="s">
        <v>697</v>
      </c>
      <c r="B205" s="16" t="s">
        <v>698</v>
      </c>
    </row>
    <row r="206" spans="1:2">
      <c r="A206" s="16" t="s">
        <v>699</v>
      </c>
      <c r="B206" s="16" t="s">
        <v>700</v>
      </c>
    </row>
    <row r="207" spans="1:2">
      <c r="A207" s="16" t="s">
        <v>701</v>
      </c>
      <c r="B207" s="16" t="s">
        <v>702</v>
      </c>
    </row>
    <row r="208" spans="1:2">
      <c r="A208" s="16" t="s">
        <v>703</v>
      </c>
      <c r="B208" s="16" t="s">
        <v>704</v>
      </c>
    </row>
    <row r="209" spans="1:2">
      <c r="A209" s="16" t="s">
        <v>705</v>
      </c>
      <c r="B209" s="16" t="s">
        <v>706</v>
      </c>
    </row>
    <row r="210" spans="1:2">
      <c r="A210" s="16" t="s">
        <v>707</v>
      </c>
      <c r="B210" s="16" t="s">
        <v>708</v>
      </c>
    </row>
    <row r="211" spans="1:2">
      <c r="A211" s="16" t="s">
        <v>709</v>
      </c>
      <c r="B211" s="16" t="s">
        <v>710</v>
      </c>
    </row>
    <row r="212" spans="1:2">
      <c r="A212" s="16" t="s">
        <v>711</v>
      </c>
      <c r="B212" s="16" t="s">
        <v>712</v>
      </c>
    </row>
    <row r="213" spans="1:2">
      <c r="A213" s="16" t="s">
        <v>713</v>
      </c>
      <c r="B213" s="16" t="s">
        <v>714</v>
      </c>
    </row>
    <row r="214" spans="1:2">
      <c r="A214" s="16" t="s">
        <v>715</v>
      </c>
      <c r="B214" s="16" t="s">
        <v>716</v>
      </c>
    </row>
    <row r="215" spans="1:2">
      <c r="A215" s="16" t="s">
        <v>717</v>
      </c>
      <c r="B215" s="16" t="s">
        <v>718</v>
      </c>
    </row>
    <row r="216" spans="1:2">
      <c r="A216" s="16" t="s">
        <v>719</v>
      </c>
      <c r="B216" s="16" t="s">
        <v>720</v>
      </c>
    </row>
    <row r="217" spans="1:2">
      <c r="A217" s="16" t="s">
        <v>721</v>
      </c>
      <c r="B217" s="16" t="s">
        <v>722</v>
      </c>
    </row>
    <row r="218" spans="1:2">
      <c r="A218" s="16" t="s">
        <v>723</v>
      </c>
      <c r="B218" s="16" t="s">
        <v>724</v>
      </c>
    </row>
    <row r="219" spans="1:2">
      <c r="A219" s="16" t="s">
        <v>725</v>
      </c>
      <c r="B219" s="16" t="s">
        <v>726</v>
      </c>
    </row>
    <row r="220" spans="1:2">
      <c r="A220" s="16" t="s">
        <v>727</v>
      </c>
      <c r="B220" s="16" t="s">
        <v>728</v>
      </c>
    </row>
    <row r="221" spans="1:2">
      <c r="A221" s="16" t="s">
        <v>729</v>
      </c>
      <c r="B221" s="16" t="s">
        <v>730</v>
      </c>
    </row>
    <row r="222" spans="1:2">
      <c r="A222" s="16" t="s">
        <v>731</v>
      </c>
      <c r="B222" s="16" t="s">
        <v>354</v>
      </c>
    </row>
    <row r="223" spans="1:2">
      <c r="A223" s="16" t="s">
        <v>732</v>
      </c>
      <c r="B223" s="16" t="s">
        <v>733</v>
      </c>
    </row>
    <row r="224" spans="1:2">
      <c r="A224" s="16" t="s">
        <v>734</v>
      </c>
      <c r="B224" s="16" t="s">
        <v>735</v>
      </c>
    </row>
    <row r="225" spans="1:2">
      <c r="A225" s="16" t="s">
        <v>736</v>
      </c>
      <c r="B225" s="16" t="s">
        <v>737</v>
      </c>
    </row>
    <row r="226" spans="1:2">
      <c r="A226" s="16" t="s">
        <v>738</v>
      </c>
      <c r="B226" s="16" t="s">
        <v>739</v>
      </c>
    </row>
    <row r="227" spans="1:2">
      <c r="A227" s="16" t="s">
        <v>740</v>
      </c>
      <c r="B227" s="16" t="s">
        <v>741</v>
      </c>
    </row>
    <row r="228" spans="1:2">
      <c r="A228" s="16" t="s">
        <v>742</v>
      </c>
      <c r="B228" s="16" t="s">
        <v>743</v>
      </c>
    </row>
    <row r="229" spans="1:2">
      <c r="A229" s="16" t="s">
        <v>744</v>
      </c>
      <c r="B229" s="16" t="s">
        <v>745</v>
      </c>
    </row>
    <row r="230" spans="1:2">
      <c r="A230" s="16" t="s">
        <v>746</v>
      </c>
      <c r="B230" s="16" t="s">
        <v>747</v>
      </c>
    </row>
    <row r="231" spans="1:2">
      <c r="A231" s="16" t="s">
        <v>748</v>
      </c>
      <c r="B231" s="16" t="s">
        <v>749</v>
      </c>
    </row>
    <row r="232" spans="1:2">
      <c r="A232" s="16" t="s">
        <v>750</v>
      </c>
      <c r="B232" s="16" t="s">
        <v>751</v>
      </c>
    </row>
    <row r="233" spans="1:2">
      <c r="A233" s="16" t="s">
        <v>752</v>
      </c>
      <c r="B233" s="16" t="s">
        <v>753</v>
      </c>
    </row>
    <row r="234" spans="1:2">
      <c r="A234" s="16" t="s">
        <v>754</v>
      </c>
      <c r="B234" s="16" t="s">
        <v>755</v>
      </c>
    </row>
    <row r="235" spans="1:2">
      <c r="A235" s="16" t="s">
        <v>756</v>
      </c>
      <c r="B235" s="16" t="s">
        <v>757</v>
      </c>
    </row>
    <row r="236" spans="1:2">
      <c r="A236" s="16" t="s">
        <v>758</v>
      </c>
      <c r="B236" s="16" t="s">
        <v>759</v>
      </c>
    </row>
    <row r="237" spans="1:2">
      <c r="A237" s="16" t="s">
        <v>760</v>
      </c>
      <c r="B237" s="16" t="s">
        <v>761</v>
      </c>
    </row>
    <row r="238" spans="1:2">
      <c r="A238" s="16" t="s">
        <v>762</v>
      </c>
      <c r="B238" s="16" t="s">
        <v>763</v>
      </c>
    </row>
    <row r="239" spans="1:2">
      <c r="A239" s="16" t="s">
        <v>764</v>
      </c>
      <c r="B239" s="16" t="s">
        <v>765</v>
      </c>
    </row>
    <row r="240" spans="1:2">
      <c r="A240" s="16" t="s">
        <v>766</v>
      </c>
      <c r="B240" s="16" t="s">
        <v>767</v>
      </c>
    </row>
    <row r="241" spans="1:2">
      <c r="A241" s="16" t="s">
        <v>768</v>
      </c>
      <c r="B241" s="16" t="s">
        <v>769</v>
      </c>
    </row>
    <row r="242" spans="1:2">
      <c r="A242" s="16" t="s">
        <v>770</v>
      </c>
      <c r="B242" s="16" t="s">
        <v>771</v>
      </c>
    </row>
    <row r="243" spans="1:2">
      <c r="A243" s="16" t="s">
        <v>772</v>
      </c>
      <c r="B243" s="16" t="s">
        <v>773</v>
      </c>
    </row>
    <row r="244" spans="1:2">
      <c r="A244" s="16" t="s">
        <v>774</v>
      </c>
      <c r="B244" s="16" t="s">
        <v>775</v>
      </c>
    </row>
    <row r="245" spans="1:2">
      <c r="A245" s="16" t="s">
        <v>776</v>
      </c>
      <c r="B245" s="16" t="s">
        <v>777</v>
      </c>
    </row>
    <row r="246" spans="1:2">
      <c r="A246" s="16" t="s">
        <v>778</v>
      </c>
      <c r="B246" s="16" t="s">
        <v>779</v>
      </c>
    </row>
    <row r="247" spans="1:2">
      <c r="A247" s="16" t="s">
        <v>780</v>
      </c>
      <c r="B247" s="16" t="s">
        <v>781</v>
      </c>
    </row>
    <row r="248" spans="1:2">
      <c r="A248" s="16" t="s">
        <v>782</v>
      </c>
      <c r="B248" s="16" t="s">
        <v>783</v>
      </c>
    </row>
    <row r="249" spans="1:2">
      <c r="A249" s="16" t="s">
        <v>784</v>
      </c>
      <c r="B249" s="16" t="s">
        <v>785</v>
      </c>
    </row>
    <row r="250" spans="1:2">
      <c r="A250" s="16" t="s">
        <v>786</v>
      </c>
      <c r="B250" s="16" t="s">
        <v>787</v>
      </c>
    </row>
    <row r="251" spans="1:2">
      <c r="A251" s="16" t="s">
        <v>788</v>
      </c>
      <c r="B251" s="16" t="s">
        <v>789</v>
      </c>
    </row>
    <row r="252" spans="1:2">
      <c r="A252" s="16" t="s">
        <v>790</v>
      </c>
      <c r="B252" s="16" t="s">
        <v>791</v>
      </c>
    </row>
    <row r="253" spans="1:2">
      <c r="A253" s="16" t="s">
        <v>792</v>
      </c>
      <c r="B253" s="16" t="s">
        <v>793</v>
      </c>
    </row>
    <row r="254" spans="1:2">
      <c r="A254" s="16" t="s">
        <v>794</v>
      </c>
      <c r="B254" s="16" t="s">
        <v>795</v>
      </c>
    </row>
    <row r="255" spans="1:2">
      <c r="A255" s="16" t="s">
        <v>796</v>
      </c>
      <c r="B255" s="16" t="s">
        <v>797</v>
      </c>
    </row>
    <row r="256" spans="1:2">
      <c r="A256" s="16" t="s">
        <v>798</v>
      </c>
      <c r="B256" s="16" t="s">
        <v>799</v>
      </c>
    </row>
    <row r="257" spans="1:2">
      <c r="A257" s="16" t="s">
        <v>800</v>
      </c>
      <c r="B257" s="16" t="s">
        <v>801</v>
      </c>
    </row>
    <row r="258" spans="1:2">
      <c r="A258" s="16" t="s">
        <v>802</v>
      </c>
      <c r="B258" s="16" t="s">
        <v>803</v>
      </c>
    </row>
    <row r="259" spans="1:2">
      <c r="A259" s="16" t="s">
        <v>804</v>
      </c>
      <c r="B259" s="16" t="s">
        <v>805</v>
      </c>
    </row>
    <row r="260" spans="1:2">
      <c r="A260" s="16" t="s">
        <v>806</v>
      </c>
      <c r="B260" s="16" t="s">
        <v>807</v>
      </c>
    </row>
    <row r="261" spans="1:2">
      <c r="A261" s="16" t="s">
        <v>808</v>
      </c>
      <c r="B261" s="16" t="s">
        <v>809</v>
      </c>
    </row>
    <row r="262" spans="1:2">
      <c r="A262" s="16" t="s">
        <v>810</v>
      </c>
      <c r="B262" s="16" t="s">
        <v>811</v>
      </c>
    </row>
    <row r="263" spans="1:2">
      <c r="A263" s="16" t="s">
        <v>812</v>
      </c>
      <c r="B263" s="16" t="s">
        <v>813</v>
      </c>
    </row>
    <row r="264" spans="1:2">
      <c r="A264" s="16" t="s">
        <v>814</v>
      </c>
      <c r="B264" s="16" t="s">
        <v>815</v>
      </c>
    </row>
    <row r="265" spans="1:2">
      <c r="A265" s="16" t="s">
        <v>816</v>
      </c>
      <c r="B265" s="16" t="s">
        <v>817</v>
      </c>
    </row>
    <row r="266" spans="1:2">
      <c r="A266" s="16" t="s">
        <v>818</v>
      </c>
      <c r="B266" s="16" t="s">
        <v>819</v>
      </c>
    </row>
    <row r="267" spans="1:2">
      <c r="A267" s="16" t="s">
        <v>820</v>
      </c>
      <c r="B267" s="16" t="s">
        <v>675</v>
      </c>
    </row>
    <row r="268" spans="1:2">
      <c r="A268" s="16" t="s">
        <v>821</v>
      </c>
      <c r="B268" s="16" t="s">
        <v>822</v>
      </c>
    </row>
    <row r="269" spans="1:2">
      <c r="A269" s="16" t="s">
        <v>823</v>
      </c>
      <c r="B269" s="16" t="s">
        <v>824</v>
      </c>
    </row>
    <row r="270" spans="1:2">
      <c r="A270" s="16" t="s">
        <v>825</v>
      </c>
      <c r="B270" s="16" t="s">
        <v>826</v>
      </c>
    </row>
    <row r="271" spans="1:2">
      <c r="A271" s="16" t="s">
        <v>827</v>
      </c>
      <c r="B271" s="16" t="s">
        <v>828</v>
      </c>
    </row>
    <row r="272" spans="1:2">
      <c r="A272" s="16" t="s">
        <v>829</v>
      </c>
      <c r="B272" s="16" t="s">
        <v>566</v>
      </c>
    </row>
    <row r="273" spans="1:2">
      <c r="A273" s="16" t="s">
        <v>830</v>
      </c>
      <c r="B273" s="16" t="s">
        <v>831</v>
      </c>
    </row>
    <row r="274" spans="1:2">
      <c r="A274" s="16" t="s">
        <v>832</v>
      </c>
      <c r="B274" s="16" t="s">
        <v>833</v>
      </c>
    </row>
    <row r="275" spans="1:2">
      <c r="A275" s="16" t="s">
        <v>834</v>
      </c>
      <c r="B275" s="16" t="s">
        <v>813</v>
      </c>
    </row>
    <row r="276" spans="1:2">
      <c r="A276" s="16" t="s">
        <v>835</v>
      </c>
      <c r="B276" s="16" t="s">
        <v>811</v>
      </c>
    </row>
    <row r="277" spans="1:2">
      <c r="A277" s="16" t="s">
        <v>836</v>
      </c>
      <c r="B277" s="16" t="s">
        <v>837</v>
      </c>
    </row>
    <row r="278" spans="1:2">
      <c r="A278" s="16" t="s">
        <v>838</v>
      </c>
      <c r="B278" s="16" t="s">
        <v>839</v>
      </c>
    </row>
    <row r="279" spans="1:2">
      <c r="A279" s="16" t="s">
        <v>840</v>
      </c>
      <c r="B279" s="16" t="s">
        <v>841</v>
      </c>
    </row>
    <row r="280" spans="1:2">
      <c r="A280" s="16" t="s">
        <v>842</v>
      </c>
      <c r="B280" s="16" t="s">
        <v>843</v>
      </c>
    </row>
    <row r="281" spans="1:2">
      <c r="A281" s="16" t="s">
        <v>844</v>
      </c>
      <c r="B281" s="16" t="s">
        <v>845</v>
      </c>
    </row>
    <row r="282" spans="1:2">
      <c r="A282" s="16" t="s">
        <v>846</v>
      </c>
      <c r="B282" s="16" t="s">
        <v>847</v>
      </c>
    </row>
    <row r="283" spans="1:2">
      <c r="A283" s="16" t="s">
        <v>848</v>
      </c>
      <c r="B283" s="16" t="s">
        <v>461</v>
      </c>
    </row>
    <row r="284" spans="1:2">
      <c r="A284" s="16" t="s">
        <v>849</v>
      </c>
      <c r="B284" s="16" t="s">
        <v>789</v>
      </c>
    </row>
    <row r="285" spans="1:2">
      <c r="A285" s="16" t="s">
        <v>850</v>
      </c>
      <c r="B285" s="16" t="s">
        <v>4</v>
      </c>
    </row>
    <row r="286" spans="1:2">
      <c r="A286" s="16" t="s">
        <v>851</v>
      </c>
      <c r="B286" s="16" t="s">
        <v>852</v>
      </c>
    </row>
    <row r="287" spans="1:2">
      <c r="A287" s="16" t="s">
        <v>853</v>
      </c>
      <c r="B287" s="16" t="s">
        <v>854</v>
      </c>
    </row>
    <row r="288" spans="1:2">
      <c r="A288" s="16" t="s">
        <v>855</v>
      </c>
      <c r="B288" s="16" t="s">
        <v>856</v>
      </c>
    </row>
    <row r="289" spans="1:2">
      <c r="A289" s="16" t="s">
        <v>857</v>
      </c>
      <c r="B289" s="16" t="s">
        <v>858</v>
      </c>
    </row>
    <row r="290" spans="1:2">
      <c r="A290" s="16" t="s">
        <v>859</v>
      </c>
      <c r="B290" s="16" t="s">
        <v>860</v>
      </c>
    </row>
    <row r="291" spans="1:2">
      <c r="A291" s="16" t="s">
        <v>861</v>
      </c>
      <c r="B291" s="16" t="s">
        <v>862</v>
      </c>
    </row>
    <row r="292" spans="1:2">
      <c r="A292" s="16" t="s">
        <v>863</v>
      </c>
      <c r="B292" s="16" t="s">
        <v>864</v>
      </c>
    </row>
    <row r="293" spans="1:2">
      <c r="A293" s="16" t="s">
        <v>865</v>
      </c>
      <c r="B293" s="16" t="s">
        <v>866</v>
      </c>
    </row>
    <row r="294" spans="1:2">
      <c r="A294" s="16" t="s">
        <v>867</v>
      </c>
      <c r="B294" s="16" t="s">
        <v>868</v>
      </c>
    </row>
    <row r="295" spans="1:2">
      <c r="A295" s="16" t="s">
        <v>869</v>
      </c>
      <c r="B295" s="16" t="s">
        <v>870</v>
      </c>
    </row>
    <row r="296" spans="1:2">
      <c r="A296" s="16" t="s">
        <v>871</v>
      </c>
      <c r="B296" s="16" t="s">
        <v>872</v>
      </c>
    </row>
    <row r="297" spans="1:2">
      <c r="A297" s="16" t="s">
        <v>873</v>
      </c>
      <c r="B297" s="16" t="s">
        <v>874</v>
      </c>
    </row>
    <row r="298" spans="1:2">
      <c r="A298" s="16" t="s">
        <v>875</v>
      </c>
      <c r="B298" s="16" t="s">
        <v>876</v>
      </c>
    </row>
    <row r="299" spans="1:2">
      <c r="A299" s="16" t="s">
        <v>877</v>
      </c>
      <c r="B299" s="16" t="s">
        <v>878</v>
      </c>
    </row>
    <row r="300" spans="1:2">
      <c r="A300" s="16" t="s">
        <v>879</v>
      </c>
      <c r="B300" s="16" t="s">
        <v>880</v>
      </c>
    </row>
    <row r="301" spans="1:2">
      <c r="A301" s="16" t="s">
        <v>881</v>
      </c>
      <c r="B301" s="16" t="s">
        <v>882</v>
      </c>
    </row>
    <row r="302" spans="1:2">
      <c r="A302" s="16" t="s">
        <v>883</v>
      </c>
      <c r="B302" s="16" t="s">
        <v>884</v>
      </c>
    </row>
    <row r="303" spans="1:2">
      <c r="A303" s="16" t="s">
        <v>885</v>
      </c>
      <c r="B303" s="16" t="s">
        <v>886</v>
      </c>
    </row>
    <row r="304" spans="1:2">
      <c r="A304" s="16" t="s">
        <v>887</v>
      </c>
      <c r="B304" s="16" t="s">
        <v>888</v>
      </c>
    </row>
    <row r="305" spans="1:2">
      <c r="A305" s="16" t="s">
        <v>889</v>
      </c>
      <c r="B305" s="16" t="s">
        <v>890</v>
      </c>
    </row>
    <row r="306" spans="1:2">
      <c r="A306" s="16" t="s">
        <v>891</v>
      </c>
      <c r="B306" s="16" t="s">
        <v>892</v>
      </c>
    </row>
    <row r="307" spans="1:2">
      <c r="A307" s="16" t="s">
        <v>893</v>
      </c>
      <c r="B307" s="16" t="s">
        <v>894</v>
      </c>
    </row>
    <row r="308" spans="1:2">
      <c r="A308" s="16" t="s">
        <v>895</v>
      </c>
      <c r="B308" s="16" t="s">
        <v>476</v>
      </c>
    </row>
    <row r="309" spans="1:2">
      <c r="A309" s="16" t="s">
        <v>896</v>
      </c>
      <c r="B309" s="16" t="s">
        <v>897</v>
      </c>
    </row>
    <row r="310" spans="1:2">
      <c r="A310" s="16" t="s">
        <v>898</v>
      </c>
      <c r="B310" s="16" t="s">
        <v>899</v>
      </c>
    </row>
    <row r="311" spans="1:2">
      <c r="A311" s="16" t="s">
        <v>900</v>
      </c>
      <c r="B311" s="16" t="s">
        <v>901</v>
      </c>
    </row>
    <row r="312" spans="1:2">
      <c r="A312" s="16" t="s">
        <v>902</v>
      </c>
      <c r="B312" s="16" t="s">
        <v>903</v>
      </c>
    </row>
    <row r="313" spans="1:2">
      <c r="A313" s="16" t="s">
        <v>904</v>
      </c>
      <c r="B313" s="16" t="s">
        <v>905</v>
      </c>
    </row>
    <row r="314" spans="1:2">
      <c r="A314" s="16" t="s">
        <v>906</v>
      </c>
      <c r="B314" s="16" t="s">
        <v>907</v>
      </c>
    </row>
    <row r="315" spans="1:2">
      <c r="A315" s="16" t="s">
        <v>908</v>
      </c>
      <c r="B315" s="16" t="s">
        <v>909</v>
      </c>
    </row>
    <row r="316" spans="1:2">
      <c r="A316" s="16" t="s">
        <v>910</v>
      </c>
      <c r="B316" s="16" t="s">
        <v>911</v>
      </c>
    </row>
    <row r="317" spans="1:2">
      <c r="A317" s="16" t="s">
        <v>912</v>
      </c>
      <c r="B317" s="16" t="s">
        <v>913</v>
      </c>
    </row>
    <row r="318" spans="1:2">
      <c r="A318" s="16" t="s">
        <v>914</v>
      </c>
      <c r="B318" s="16" t="s">
        <v>915</v>
      </c>
    </row>
    <row r="319" spans="1:2">
      <c r="A319" s="16" t="s">
        <v>916</v>
      </c>
      <c r="B319" s="16" t="s">
        <v>917</v>
      </c>
    </row>
    <row r="320" spans="1:2">
      <c r="A320" s="16" t="s">
        <v>918</v>
      </c>
      <c r="B320" s="16" t="s">
        <v>919</v>
      </c>
    </row>
    <row r="321" spans="1:2">
      <c r="A321" s="16" t="s">
        <v>920</v>
      </c>
      <c r="B321" s="16" t="s">
        <v>921</v>
      </c>
    </row>
    <row r="322" spans="1:2">
      <c r="A322" s="16" t="s">
        <v>922</v>
      </c>
      <c r="B322" s="16" t="s">
        <v>923</v>
      </c>
    </row>
    <row r="323" spans="1:2">
      <c r="A323" s="16" t="s">
        <v>924</v>
      </c>
      <c r="B323" s="16" t="s">
        <v>925</v>
      </c>
    </row>
    <row r="324" spans="1:2">
      <c r="A324" s="16" t="s">
        <v>926</v>
      </c>
      <c r="B324" s="16" t="s">
        <v>927</v>
      </c>
    </row>
    <row r="325" spans="1:2">
      <c r="A325" s="16" t="s">
        <v>928</v>
      </c>
      <c r="B325" s="16" t="s">
        <v>929</v>
      </c>
    </row>
    <row r="326" spans="1:2">
      <c r="A326" s="16" t="s">
        <v>930</v>
      </c>
      <c r="B326" s="16" t="s">
        <v>931</v>
      </c>
    </row>
    <row r="327" spans="1:2">
      <c r="A327" s="16" t="s">
        <v>932</v>
      </c>
      <c r="B327" s="16" t="s">
        <v>933</v>
      </c>
    </row>
    <row r="328" spans="1:2">
      <c r="A328" s="16" t="s">
        <v>934</v>
      </c>
      <c r="B328" s="16" t="s">
        <v>935</v>
      </c>
    </row>
    <row r="329" spans="1:2">
      <c r="A329" s="16" t="s">
        <v>936</v>
      </c>
      <c r="B329" s="16" t="s">
        <v>937</v>
      </c>
    </row>
    <row r="330" spans="1:2">
      <c r="A330" s="16" t="s">
        <v>938</v>
      </c>
      <c r="B330" s="16" t="s">
        <v>939</v>
      </c>
    </row>
    <row r="331" spans="1:2">
      <c r="A331" s="16" t="s">
        <v>940</v>
      </c>
      <c r="B331" s="16" t="s">
        <v>941</v>
      </c>
    </row>
    <row r="332" spans="1:2">
      <c r="A332" s="16" t="s">
        <v>942</v>
      </c>
      <c r="B332" s="16" t="s">
        <v>943</v>
      </c>
    </row>
    <row r="333" spans="1:2">
      <c r="A333" s="16" t="s">
        <v>944</v>
      </c>
      <c r="B333" s="16" t="s">
        <v>945</v>
      </c>
    </row>
    <row r="334" spans="1:2">
      <c r="A334" s="16" t="s">
        <v>946</v>
      </c>
      <c r="B334" s="16" t="s">
        <v>947</v>
      </c>
    </row>
    <row r="335" spans="1:2">
      <c r="A335" s="16" t="s">
        <v>948</v>
      </c>
      <c r="B335" s="16" t="s">
        <v>949</v>
      </c>
    </row>
    <row r="336" spans="1:2">
      <c r="A336" s="16" t="s">
        <v>950</v>
      </c>
      <c r="B336" s="16" t="s">
        <v>951</v>
      </c>
    </row>
    <row r="337" spans="1:2">
      <c r="A337" s="16" t="s">
        <v>952</v>
      </c>
      <c r="B337" s="16" t="s">
        <v>845</v>
      </c>
    </row>
    <row r="338" spans="1:2">
      <c r="A338" s="16" t="s">
        <v>953</v>
      </c>
      <c r="B338" s="16" t="s">
        <v>954</v>
      </c>
    </row>
    <row r="339" spans="1:2">
      <c r="A339" s="16" t="s">
        <v>955</v>
      </c>
      <c r="B339" s="16" t="s">
        <v>949</v>
      </c>
    </row>
    <row r="340" spans="1:2">
      <c r="A340" s="16" t="s">
        <v>956</v>
      </c>
      <c r="B340" s="16" t="s">
        <v>957</v>
      </c>
    </row>
    <row r="341" spans="1:2">
      <c r="A341" s="16" t="s">
        <v>958</v>
      </c>
      <c r="B341" s="16" t="s">
        <v>959</v>
      </c>
    </row>
    <row r="342" spans="1:2">
      <c r="A342" s="16" t="s">
        <v>960</v>
      </c>
      <c r="B342" s="16" t="s">
        <v>961</v>
      </c>
    </row>
    <row r="343" spans="1:2">
      <c r="A343" s="16" t="s">
        <v>962</v>
      </c>
      <c r="B343" s="16" t="s">
        <v>963</v>
      </c>
    </row>
    <row r="344" spans="1:2">
      <c r="A344" s="16" t="s">
        <v>964</v>
      </c>
      <c r="B344" s="16" t="s">
        <v>965</v>
      </c>
    </row>
    <row r="345" spans="1:2">
      <c r="A345" s="16" t="s">
        <v>966</v>
      </c>
      <c r="B345" s="16" t="s">
        <v>967</v>
      </c>
    </row>
    <row r="346" spans="1:2">
      <c r="A346" s="16" t="s">
        <v>968</v>
      </c>
      <c r="B346" s="16" t="s">
        <v>969</v>
      </c>
    </row>
    <row r="347" spans="1:2">
      <c r="A347" s="16" t="s">
        <v>970</v>
      </c>
      <c r="B347" s="16" t="s">
        <v>971</v>
      </c>
    </row>
    <row r="348" spans="1:2">
      <c r="A348" s="16" t="s">
        <v>972</v>
      </c>
      <c r="B348" s="16" t="s">
        <v>973</v>
      </c>
    </row>
    <row r="349" spans="1:2">
      <c r="A349" s="16" t="s">
        <v>974</v>
      </c>
      <c r="B349" s="16" t="s">
        <v>975</v>
      </c>
    </row>
    <row r="350" spans="1:2">
      <c r="A350" s="16" t="s">
        <v>976</v>
      </c>
      <c r="B350" s="16" t="s">
        <v>977</v>
      </c>
    </row>
    <row r="351" spans="1:2">
      <c r="A351" s="16" t="s">
        <v>978</v>
      </c>
      <c r="B351" s="16" t="s">
        <v>979</v>
      </c>
    </row>
    <row r="352" spans="1:2">
      <c r="A352" s="16" t="s">
        <v>980</v>
      </c>
      <c r="B352" s="16" t="s">
        <v>981</v>
      </c>
    </row>
    <row r="353" spans="1:2">
      <c r="A353" s="16" t="s">
        <v>982</v>
      </c>
      <c r="B353" s="16" t="s">
        <v>983</v>
      </c>
    </row>
    <row r="354" spans="1:2">
      <c r="A354" s="16" t="s">
        <v>984</v>
      </c>
      <c r="B354" s="16" t="s">
        <v>985</v>
      </c>
    </row>
    <row r="355" spans="1:2">
      <c r="A355" s="16" t="s">
        <v>986</v>
      </c>
      <c r="B355" s="16" t="s">
        <v>987</v>
      </c>
    </row>
    <row r="356" spans="1:2">
      <c r="A356" s="16" t="s">
        <v>988</v>
      </c>
      <c r="B356" s="16" t="s">
        <v>989</v>
      </c>
    </row>
    <row r="357" spans="1:2">
      <c r="A357" s="16" t="s">
        <v>990</v>
      </c>
      <c r="B357" s="16" t="s">
        <v>991</v>
      </c>
    </row>
    <row r="358" spans="1:2">
      <c r="A358" s="16" t="s">
        <v>992</v>
      </c>
      <c r="B358" s="16" t="s">
        <v>775</v>
      </c>
    </row>
    <row r="359" spans="1:2">
      <c r="A359" s="16" t="s">
        <v>993</v>
      </c>
      <c r="B359" s="16" t="s">
        <v>994</v>
      </c>
    </row>
    <row r="360" spans="1:2">
      <c r="A360" s="16" t="s">
        <v>995</v>
      </c>
      <c r="B360" s="16" t="s">
        <v>996</v>
      </c>
    </row>
    <row r="361" spans="1:2">
      <c r="A361" s="16" t="s">
        <v>997</v>
      </c>
      <c r="B361" s="16" t="s">
        <v>998</v>
      </c>
    </row>
    <row r="362" spans="1:2">
      <c r="A362" s="16" t="s">
        <v>999</v>
      </c>
      <c r="B362" s="16" t="s">
        <v>1000</v>
      </c>
    </row>
    <row r="363" spans="1:2">
      <c r="A363" s="16" t="s">
        <v>1001</v>
      </c>
      <c r="B363" s="16" t="s">
        <v>1002</v>
      </c>
    </row>
    <row r="364" spans="1:2">
      <c r="A364" s="16" t="s">
        <v>1003</v>
      </c>
      <c r="B364" s="16" t="s">
        <v>1004</v>
      </c>
    </row>
    <row r="365" spans="1:2">
      <c r="A365" s="16" t="s">
        <v>1005</v>
      </c>
      <c r="B365" s="16" t="s">
        <v>1006</v>
      </c>
    </row>
    <row r="366" spans="1:2">
      <c r="A366" s="16" t="s">
        <v>1007</v>
      </c>
      <c r="B366" s="16" t="s">
        <v>1008</v>
      </c>
    </row>
    <row r="367" spans="1:2">
      <c r="A367" s="16" t="s">
        <v>1009</v>
      </c>
      <c r="B367" s="16" t="s">
        <v>1010</v>
      </c>
    </row>
    <row r="368" spans="1:2">
      <c r="A368" s="16" t="s">
        <v>1011</v>
      </c>
      <c r="B368" s="16" t="s">
        <v>1012</v>
      </c>
    </row>
    <row r="369" spans="1:2">
      <c r="A369" s="16" t="s">
        <v>1013</v>
      </c>
      <c r="B369" s="16" t="s">
        <v>1014</v>
      </c>
    </row>
    <row r="370" spans="1:2">
      <c r="A370" s="16" t="s">
        <v>1015</v>
      </c>
      <c r="B370" s="16" t="s">
        <v>1016</v>
      </c>
    </row>
    <row r="371" spans="1:2">
      <c r="A371" s="16" t="s">
        <v>1017</v>
      </c>
      <c r="B371" s="16" t="s">
        <v>1018</v>
      </c>
    </row>
    <row r="372" spans="1:2">
      <c r="A372" s="16" t="s">
        <v>1019</v>
      </c>
      <c r="B372" s="16" t="s">
        <v>1020</v>
      </c>
    </row>
    <row r="373" spans="1:2">
      <c r="A373" s="16" t="s">
        <v>1021</v>
      </c>
      <c r="B373" s="16" t="s">
        <v>1022</v>
      </c>
    </row>
    <row r="374" spans="1:2">
      <c r="A374" s="16" t="s">
        <v>1023</v>
      </c>
      <c r="B374" s="16" t="s">
        <v>1024</v>
      </c>
    </row>
    <row r="375" spans="1:2">
      <c r="A375" s="16" t="s">
        <v>1025</v>
      </c>
      <c r="B375" s="16" t="s">
        <v>1026</v>
      </c>
    </row>
    <row r="376" spans="1:2">
      <c r="A376" s="16" t="s">
        <v>1027</v>
      </c>
      <c r="B376" s="16" t="s">
        <v>1028</v>
      </c>
    </row>
    <row r="377" spans="1:2">
      <c r="A377" s="16" t="s">
        <v>1029</v>
      </c>
      <c r="B377" s="16" t="s">
        <v>1030</v>
      </c>
    </row>
    <row r="378" spans="1:2">
      <c r="A378" s="16" t="s">
        <v>1031</v>
      </c>
      <c r="B378" s="16" t="s">
        <v>1028</v>
      </c>
    </row>
    <row r="379" spans="1:2">
      <c r="A379" s="16" t="s">
        <v>1032</v>
      </c>
      <c r="B379" s="16" t="s">
        <v>1033</v>
      </c>
    </row>
    <row r="380" spans="1:2">
      <c r="A380" s="16" t="s">
        <v>1034</v>
      </c>
      <c r="B380" s="16" t="s">
        <v>1035</v>
      </c>
    </row>
    <row r="381" spans="1:2">
      <c r="A381" s="16" t="s">
        <v>1036</v>
      </c>
      <c r="B381" s="16" t="s">
        <v>1037</v>
      </c>
    </row>
    <row r="382" spans="1:2">
      <c r="A382" s="16" t="s">
        <v>1038</v>
      </c>
      <c r="B382" s="16" t="s">
        <v>1039</v>
      </c>
    </row>
    <row r="383" spans="1:2">
      <c r="A383" s="16" t="s">
        <v>1040</v>
      </c>
      <c r="B383" s="16" t="s">
        <v>1041</v>
      </c>
    </row>
    <row r="384" spans="1:2">
      <c r="A384" s="16" t="s">
        <v>1042</v>
      </c>
      <c r="B384" s="16" t="s">
        <v>1043</v>
      </c>
    </row>
    <row r="385" spans="1:2">
      <c r="A385" s="16" t="s">
        <v>1044</v>
      </c>
      <c r="B385" s="16" t="s">
        <v>1045</v>
      </c>
    </row>
    <row r="386" spans="1:2">
      <c r="A386" s="16" t="s">
        <v>1046</v>
      </c>
      <c r="B386" s="16" t="s">
        <v>1047</v>
      </c>
    </row>
    <row r="387" spans="1:2">
      <c r="A387" s="16" t="s">
        <v>1048</v>
      </c>
      <c r="B387" s="16" t="s">
        <v>1049</v>
      </c>
    </row>
    <row r="388" spans="1:2">
      <c r="A388" s="16" t="s">
        <v>1050</v>
      </c>
      <c r="B388" s="16" t="s">
        <v>1051</v>
      </c>
    </row>
    <row r="389" spans="1:2">
      <c r="A389" s="16" t="s">
        <v>1052</v>
      </c>
      <c r="B389" s="16" t="s">
        <v>1053</v>
      </c>
    </row>
    <row r="390" spans="1:2">
      <c r="A390" s="16" t="s">
        <v>1054</v>
      </c>
      <c r="B390" s="16" t="s">
        <v>1055</v>
      </c>
    </row>
    <row r="391" spans="1:2">
      <c r="A391" s="16" t="s">
        <v>1056</v>
      </c>
      <c r="B391" s="16" t="s">
        <v>1057</v>
      </c>
    </row>
    <row r="392" spans="1:2">
      <c r="A392" s="16" t="s">
        <v>1058</v>
      </c>
      <c r="B392" s="16" t="s">
        <v>1059</v>
      </c>
    </row>
    <row r="393" spans="1:2">
      <c r="A393" s="16" t="s">
        <v>1060</v>
      </c>
      <c r="B393" s="16" t="s">
        <v>1061</v>
      </c>
    </row>
    <row r="394" spans="1:2">
      <c r="A394" s="16" t="s">
        <v>1062</v>
      </c>
      <c r="B394" s="16" t="s">
        <v>1063</v>
      </c>
    </row>
    <row r="395" spans="1:2">
      <c r="A395" s="16" t="s">
        <v>1064</v>
      </c>
      <c r="B395" s="16" t="s">
        <v>1065</v>
      </c>
    </row>
    <row r="396" spans="1:2">
      <c r="A396" s="16" t="s">
        <v>1066</v>
      </c>
      <c r="B396" s="16" t="s">
        <v>1067</v>
      </c>
    </row>
    <row r="397" spans="1:2">
      <c r="A397" s="16" t="s">
        <v>1068</v>
      </c>
      <c r="B397" s="16" t="s">
        <v>1069</v>
      </c>
    </row>
    <row r="398" spans="1:2">
      <c r="A398" s="16" t="s">
        <v>1070</v>
      </c>
      <c r="B398" s="16" t="s">
        <v>1071</v>
      </c>
    </row>
    <row r="399" spans="1:2">
      <c r="A399" s="16" t="s">
        <v>1072</v>
      </c>
      <c r="B399" s="16" t="s">
        <v>1073</v>
      </c>
    </row>
    <row r="400" spans="1:2">
      <c r="A400" s="16" t="s">
        <v>1074</v>
      </c>
      <c r="B400" s="16" t="s">
        <v>1075</v>
      </c>
    </row>
    <row r="401" spans="1:2">
      <c r="A401" s="16" t="s">
        <v>1076</v>
      </c>
      <c r="B401" s="16" t="s">
        <v>1077</v>
      </c>
    </row>
    <row r="402" spans="1:2">
      <c r="A402" s="16" t="s">
        <v>1078</v>
      </c>
      <c r="B402" s="16" t="s">
        <v>1079</v>
      </c>
    </row>
    <row r="403" spans="1:2">
      <c r="A403" s="16" t="s">
        <v>1080</v>
      </c>
      <c r="B403" s="16" t="s">
        <v>1081</v>
      </c>
    </row>
    <row r="404" spans="1:2">
      <c r="A404" s="16" t="s">
        <v>1082</v>
      </c>
      <c r="B404" s="16" t="s">
        <v>293</v>
      </c>
    </row>
    <row r="405" spans="1:2">
      <c r="A405" s="16" t="s">
        <v>1083</v>
      </c>
      <c r="B405" s="16" t="s">
        <v>1084</v>
      </c>
    </row>
    <row r="406" spans="1:2">
      <c r="A406" s="16" t="s">
        <v>1085</v>
      </c>
      <c r="B406" s="16" t="s">
        <v>1086</v>
      </c>
    </row>
    <row r="407" spans="1:2">
      <c r="A407" s="16" t="s">
        <v>1087</v>
      </c>
      <c r="B407" s="16" t="s">
        <v>1088</v>
      </c>
    </row>
    <row r="408" spans="1:2">
      <c r="A408" s="16" t="s">
        <v>1089</v>
      </c>
      <c r="B408" s="16" t="s">
        <v>1090</v>
      </c>
    </row>
    <row r="409" spans="1:2">
      <c r="A409" s="16" t="s">
        <v>1091</v>
      </c>
      <c r="B409" s="16" t="s">
        <v>1092</v>
      </c>
    </row>
    <row r="410" spans="1:2">
      <c r="A410" s="16" t="s">
        <v>1093</v>
      </c>
      <c r="B410" s="16" t="s">
        <v>1094</v>
      </c>
    </row>
    <row r="411" spans="1:2">
      <c r="A411" s="16" t="s">
        <v>1095</v>
      </c>
      <c r="B411" s="16" t="s">
        <v>1096</v>
      </c>
    </row>
    <row r="412" spans="1:2">
      <c r="A412" s="16" t="s">
        <v>1097</v>
      </c>
      <c r="B412" s="16" t="s">
        <v>1098</v>
      </c>
    </row>
    <row r="413" spans="1:2">
      <c r="A413" s="16" t="s">
        <v>1099</v>
      </c>
      <c r="B413" s="16" t="s">
        <v>1100</v>
      </c>
    </row>
    <row r="414" spans="1:2">
      <c r="A414" s="16" t="s">
        <v>1101</v>
      </c>
      <c r="B414" s="16" t="s">
        <v>1102</v>
      </c>
    </row>
    <row r="415" spans="1:2">
      <c r="A415" s="16" t="s">
        <v>1103</v>
      </c>
      <c r="B415" s="16" t="s">
        <v>1104</v>
      </c>
    </row>
    <row r="416" spans="1:2">
      <c r="A416" s="16" t="s">
        <v>1105</v>
      </c>
      <c r="B416" s="16" t="s">
        <v>1106</v>
      </c>
    </row>
    <row r="417" spans="1:2">
      <c r="A417" s="16" t="s">
        <v>1107</v>
      </c>
      <c r="B417" s="16" t="s">
        <v>1108</v>
      </c>
    </row>
    <row r="418" spans="1:2">
      <c r="A418" s="16" t="s">
        <v>1109</v>
      </c>
      <c r="B418" s="16" t="s">
        <v>1110</v>
      </c>
    </row>
    <row r="419" spans="1:2">
      <c r="A419" s="16" t="s">
        <v>1111</v>
      </c>
      <c r="B419" s="16" t="s">
        <v>1112</v>
      </c>
    </row>
    <row r="420" spans="1:2">
      <c r="A420" s="16" t="s">
        <v>1113</v>
      </c>
      <c r="B420" s="16" t="s">
        <v>1114</v>
      </c>
    </row>
    <row r="421" spans="1:2">
      <c r="A421" s="16" t="s">
        <v>1115</v>
      </c>
      <c r="B421" s="16" t="s">
        <v>1116</v>
      </c>
    </row>
    <row r="422" spans="1:2">
      <c r="A422" s="16" t="s">
        <v>1117</v>
      </c>
      <c r="B422" s="16" t="s">
        <v>1118</v>
      </c>
    </row>
    <row r="423" spans="1:2">
      <c r="A423" s="16" t="s">
        <v>1119</v>
      </c>
      <c r="B423" s="16" t="s">
        <v>1120</v>
      </c>
    </row>
    <row r="424" spans="1:2">
      <c r="A424" s="16" t="s">
        <v>1121</v>
      </c>
      <c r="B424" s="16" t="s">
        <v>1122</v>
      </c>
    </row>
    <row r="425" spans="1:2">
      <c r="A425" s="16" t="s">
        <v>1123</v>
      </c>
      <c r="B425" s="16" t="s">
        <v>1124</v>
      </c>
    </row>
    <row r="426" spans="1:2">
      <c r="A426" s="16" t="s">
        <v>1125</v>
      </c>
      <c r="B426" s="16" t="s">
        <v>1126</v>
      </c>
    </row>
    <row r="427" spans="1:2">
      <c r="A427" s="16" t="s">
        <v>1127</v>
      </c>
      <c r="B427" s="16" t="s">
        <v>1128</v>
      </c>
    </row>
    <row r="428" spans="1:2">
      <c r="A428" s="16" t="s">
        <v>1129</v>
      </c>
      <c r="B428" s="16" t="s">
        <v>531</v>
      </c>
    </row>
    <row r="429" spans="1:2">
      <c r="A429" s="16" t="s">
        <v>1130</v>
      </c>
      <c r="B429" s="16" t="s">
        <v>424</v>
      </c>
    </row>
    <row r="430" spans="1:2">
      <c r="A430" s="16" t="s">
        <v>1131</v>
      </c>
      <c r="B430" s="16" t="s">
        <v>542</v>
      </c>
    </row>
    <row r="431" spans="1:2">
      <c r="A431" s="16" t="s">
        <v>1132</v>
      </c>
      <c r="B431" s="16" t="s">
        <v>1133</v>
      </c>
    </row>
    <row r="432" spans="1:2">
      <c r="A432" s="16" t="s">
        <v>1134</v>
      </c>
      <c r="B432" s="16" t="s">
        <v>941</v>
      </c>
    </row>
    <row r="433" spans="1:2">
      <c r="A433" s="16" t="s">
        <v>1135</v>
      </c>
      <c r="B433" s="16" t="s">
        <v>1136</v>
      </c>
    </row>
    <row r="434" spans="1:2">
      <c r="A434" s="16" t="s">
        <v>1137</v>
      </c>
      <c r="B434" s="16" t="s">
        <v>620</v>
      </c>
    </row>
    <row r="435" spans="1:2">
      <c r="A435" s="16" t="s">
        <v>1138</v>
      </c>
      <c r="B435" s="16" t="s">
        <v>1139</v>
      </c>
    </row>
    <row r="436" spans="1:2">
      <c r="A436" s="16" t="s">
        <v>1140</v>
      </c>
      <c r="B436" s="16" t="s">
        <v>1141</v>
      </c>
    </row>
    <row r="437" spans="1:2">
      <c r="A437" s="16" t="s">
        <v>1142</v>
      </c>
      <c r="B437" s="16" t="s">
        <v>1143</v>
      </c>
    </row>
    <row r="438" spans="1:2">
      <c r="A438" s="16" t="s">
        <v>1144</v>
      </c>
      <c r="B438" s="16" t="s">
        <v>1145</v>
      </c>
    </row>
    <row r="439" spans="1:2">
      <c r="A439" s="16" t="s">
        <v>1146</v>
      </c>
      <c r="B439" s="16" t="s">
        <v>1147</v>
      </c>
    </row>
    <row r="440" spans="1:2">
      <c r="A440" s="16" t="s">
        <v>1148</v>
      </c>
      <c r="B440" s="16" t="s">
        <v>1149</v>
      </c>
    </row>
    <row r="441" spans="1:2">
      <c r="A441" s="16" t="s">
        <v>1150</v>
      </c>
      <c r="B441" s="16" t="s">
        <v>1151</v>
      </c>
    </row>
    <row r="442" spans="1:2">
      <c r="A442" s="16" t="s">
        <v>1152</v>
      </c>
      <c r="B442" s="16" t="s">
        <v>1153</v>
      </c>
    </row>
    <row r="443" spans="1:2">
      <c r="A443" s="16" t="s">
        <v>1154</v>
      </c>
      <c r="B443" s="16" t="s">
        <v>1155</v>
      </c>
    </row>
    <row r="444" spans="1:2">
      <c r="A444" s="16" t="s">
        <v>1156</v>
      </c>
      <c r="B444" s="16" t="s">
        <v>1157</v>
      </c>
    </row>
    <row r="445" spans="1:2">
      <c r="A445" s="16" t="s">
        <v>1158</v>
      </c>
      <c r="B445" s="16" t="s">
        <v>1159</v>
      </c>
    </row>
    <row r="446" spans="1:2">
      <c r="A446" s="16" t="s">
        <v>1160</v>
      </c>
      <c r="B446" s="16" t="s">
        <v>1161</v>
      </c>
    </row>
    <row r="447" spans="1:2">
      <c r="A447" s="16" t="s">
        <v>1162</v>
      </c>
      <c r="B447" s="16" t="s">
        <v>455</v>
      </c>
    </row>
    <row r="448" spans="1:2">
      <c r="A448" s="16" t="s">
        <v>1163</v>
      </c>
      <c r="B448" s="16" t="s">
        <v>1164</v>
      </c>
    </row>
    <row r="449" spans="1:2">
      <c r="A449" s="16" t="s">
        <v>1165</v>
      </c>
      <c r="B449" s="16" t="s">
        <v>374</v>
      </c>
    </row>
    <row r="450" spans="1:2">
      <c r="A450" s="16" t="s">
        <v>1166</v>
      </c>
      <c r="B450" s="16" t="s">
        <v>374</v>
      </c>
    </row>
    <row r="451" spans="1:2">
      <c r="A451" s="16" t="s">
        <v>1167</v>
      </c>
      <c r="B451" s="16" t="s">
        <v>611</v>
      </c>
    </row>
    <row r="452" spans="1:2">
      <c r="A452" s="16" t="s">
        <v>1168</v>
      </c>
      <c r="B452" s="16" t="s">
        <v>1169</v>
      </c>
    </row>
    <row r="453" spans="1:2">
      <c r="A453" s="16" t="s">
        <v>1170</v>
      </c>
      <c r="B453" s="16" t="s">
        <v>1171</v>
      </c>
    </row>
    <row r="454" spans="1:2">
      <c r="A454" s="16" t="s">
        <v>1172</v>
      </c>
      <c r="B454" s="16" t="s">
        <v>636</v>
      </c>
    </row>
    <row r="455" spans="1:2">
      <c r="A455" s="16" t="s">
        <v>1173</v>
      </c>
      <c r="B455" s="16" t="s">
        <v>540</v>
      </c>
    </row>
    <row r="456" spans="1:2">
      <c r="A456" s="16" t="s">
        <v>1174</v>
      </c>
      <c r="B456" s="16" t="s">
        <v>642</v>
      </c>
    </row>
    <row r="457" spans="1:2">
      <c r="A457" s="16" t="s">
        <v>1175</v>
      </c>
      <c r="B457" s="16" t="s">
        <v>1176</v>
      </c>
    </row>
    <row r="458" spans="1:2">
      <c r="A458" s="16" t="s">
        <v>1177</v>
      </c>
      <c r="B458" s="16" t="s">
        <v>1178</v>
      </c>
    </row>
    <row r="459" spans="1:2">
      <c r="A459" s="16" t="s">
        <v>1179</v>
      </c>
      <c r="B459" s="16" t="s">
        <v>1180</v>
      </c>
    </row>
    <row r="460" spans="1:2">
      <c r="A460" s="16" t="s">
        <v>1181</v>
      </c>
      <c r="B460" s="16" t="s">
        <v>1182</v>
      </c>
    </row>
    <row r="461" spans="1:2">
      <c r="A461" s="16" t="s">
        <v>1183</v>
      </c>
      <c r="B461" s="16" t="s">
        <v>1184</v>
      </c>
    </row>
    <row r="462" spans="1:2">
      <c r="A462" s="16" t="s">
        <v>1185</v>
      </c>
      <c r="B462" s="16" t="s">
        <v>571</v>
      </c>
    </row>
    <row r="463" spans="1:2">
      <c r="A463" s="16" t="s">
        <v>1186</v>
      </c>
      <c r="B463" s="16" t="s">
        <v>575</v>
      </c>
    </row>
    <row r="464" spans="1:2">
      <c r="A464" s="16" t="s">
        <v>1187</v>
      </c>
      <c r="B464" s="16" t="s">
        <v>648</v>
      </c>
    </row>
    <row r="465" spans="1:2">
      <c r="A465" s="16" t="s">
        <v>1188</v>
      </c>
      <c r="B465" s="16" t="s">
        <v>837</v>
      </c>
    </row>
    <row r="466" spans="1:2">
      <c r="A466" s="16" t="s">
        <v>1189</v>
      </c>
      <c r="B466" s="16" t="s">
        <v>1190</v>
      </c>
    </row>
    <row r="467" spans="1:2">
      <c r="A467" s="16" t="s">
        <v>1191</v>
      </c>
      <c r="B467" s="16" t="s">
        <v>1192</v>
      </c>
    </row>
    <row r="468" spans="1:2">
      <c r="A468" s="16" t="s">
        <v>1193</v>
      </c>
      <c r="B468" s="16" t="s">
        <v>455</v>
      </c>
    </row>
    <row r="469" spans="1:2">
      <c r="A469" s="16" t="s">
        <v>1194</v>
      </c>
      <c r="B469" s="16" t="s">
        <v>457</v>
      </c>
    </row>
    <row r="470" spans="1:2">
      <c r="A470" s="16" t="s">
        <v>1195</v>
      </c>
      <c r="B470" s="16" t="s">
        <v>1196</v>
      </c>
    </row>
    <row r="471" spans="1:2">
      <c r="A471" s="16" t="s">
        <v>1197</v>
      </c>
      <c r="B471" s="16" t="s">
        <v>1198</v>
      </c>
    </row>
    <row r="472" spans="1:2">
      <c r="A472" s="16" t="s">
        <v>1199</v>
      </c>
      <c r="B472" s="16" t="s">
        <v>411</v>
      </c>
    </row>
    <row r="473" spans="1:2">
      <c r="A473" s="16" t="s">
        <v>1200</v>
      </c>
      <c r="B473" s="16" t="s">
        <v>1201</v>
      </c>
    </row>
    <row r="474" spans="1:2">
      <c r="A474" s="16" t="s">
        <v>1202</v>
      </c>
      <c r="B474" s="16" t="s">
        <v>1203</v>
      </c>
    </row>
    <row r="475" spans="1:2">
      <c r="A475" s="16" t="s">
        <v>1204</v>
      </c>
      <c r="B475" s="16" t="s">
        <v>1205</v>
      </c>
    </row>
    <row r="476" spans="1:2">
      <c r="A476" s="16" t="s">
        <v>1206</v>
      </c>
      <c r="B476" s="16" t="s">
        <v>1207</v>
      </c>
    </row>
    <row r="477" spans="1:2">
      <c r="A477" s="16" t="s">
        <v>1208</v>
      </c>
      <c r="B477" s="16" t="s">
        <v>1207</v>
      </c>
    </row>
    <row r="478" spans="1:2">
      <c r="A478" s="16" t="s">
        <v>1209</v>
      </c>
      <c r="B478" s="16" t="s">
        <v>459</v>
      </c>
    </row>
    <row r="479" spans="1:2">
      <c r="A479" s="16" t="s">
        <v>1210</v>
      </c>
      <c r="B479" s="16" t="s">
        <v>1211</v>
      </c>
    </row>
    <row r="480" spans="1:2">
      <c r="A480" s="16" t="s">
        <v>1212</v>
      </c>
      <c r="B480" s="16" t="s">
        <v>1213</v>
      </c>
    </row>
    <row r="481" spans="1:2">
      <c r="A481" s="16" t="s">
        <v>1214</v>
      </c>
      <c r="B481" s="16" t="s">
        <v>1215</v>
      </c>
    </row>
    <row r="482" spans="1:2">
      <c r="A482" s="16" t="s">
        <v>1216</v>
      </c>
      <c r="B482" s="16" t="s">
        <v>1217</v>
      </c>
    </row>
    <row r="483" spans="1:2">
      <c r="A483" s="16" t="s">
        <v>1218</v>
      </c>
      <c r="B483" s="16" t="s">
        <v>465</v>
      </c>
    </row>
    <row r="484" spans="1:2">
      <c r="A484" s="16" t="s">
        <v>1219</v>
      </c>
      <c r="B484" s="16" t="s">
        <v>1220</v>
      </c>
    </row>
    <row r="485" spans="1:2">
      <c r="A485" s="16" t="s">
        <v>1221</v>
      </c>
      <c r="B485" s="16" t="s">
        <v>467</v>
      </c>
    </row>
    <row r="486" spans="1:2">
      <c r="A486" s="16" t="s">
        <v>1222</v>
      </c>
      <c r="B486" s="16" t="s">
        <v>1223</v>
      </c>
    </row>
    <row r="487" spans="1:2">
      <c r="A487" s="16" t="s">
        <v>1224</v>
      </c>
      <c r="B487" s="16" t="s">
        <v>470</v>
      </c>
    </row>
    <row r="488" spans="1:2">
      <c r="A488" s="16" t="s">
        <v>1225</v>
      </c>
      <c r="B488" s="16" t="s">
        <v>1226</v>
      </c>
    </row>
    <row r="489" spans="1:2">
      <c r="A489" s="16" t="s">
        <v>1227</v>
      </c>
      <c r="B489" s="16" t="s">
        <v>636</v>
      </c>
    </row>
    <row r="490" spans="1:2">
      <c r="A490" s="16" t="s">
        <v>1228</v>
      </c>
      <c r="B490" s="16" t="s">
        <v>1229</v>
      </c>
    </row>
    <row r="491" spans="1:2">
      <c r="A491" s="16" t="s">
        <v>1230</v>
      </c>
      <c r="B491" s="16" t="s">
        <v>1231</v>
      </c>
    </row>
    <row r="492" spans="1:2">
      <c r="A492" s="16" t="s">
        <v>1232</v>
      </c>
      <c r="B492" s="16" t="s">
        <v>1233</v>
      </c>
    </row>
    <row r="493" spans="1:2">
      <c r="A493" s="16" t="s">
        <v>1234</v>
      </c>
      <c r="B493" s="16" t="s">
        <v>1235</v>
      </c>
    </row>
    <row r="494" spans="1:2">
      <c r="A494" s="16" t="s">
        <v>1236</v>
      </c>
      <c r="B494" s="16" t="s">
        <v>1237</v>
      </c>
    </row>
    <row r="495" spans="1:2">
      <c r="A495" s="16" t="s">
        <v>1238</v>
      </c>
      <c r="B495" s="16" t="s">
        <v>1239</v>
      </c>
    </row>
    <row r="496" spans="1:2">
      <c r="A496" s="16" t="s">
        <v>1240</v>
      </c>
      <c r="B496" s="16" t="s">
        <v>483</v>
      </c>
    </row>
    <row r="497" spans="1:2">
      <c r="A497" s="16" t="s">
        <v>1241</v>
      </c>
      <c r="B497" s="16" t="s">
        <v>1242</v>
      </c>
    </row>
    <row r="498" spans="1:2">
      <c r="A498" s="16" t="s">
        <v>1243</v>
      </c>
      <c r="B498" s="16" t="s">
        <v>1244</v>
      </c>
    </row>
    <row r="499" spans="1:2">
      <c r="A499" s="16" t="s">
        <v>1245</v>
      </c>
      <c r="B499" s="16" t="s">
        <v>1246</v>
      </c>
    </row>
    <row r="500" spans="1:2">
      <c r="A500" s="16" t="s">
        <v>1247</v>
      </c>
      <c r="B500" s="16" t="s">
        <v>1248</v>
      </c>
    </row>
    <row r="501" spans="1:2">
      <c r="A501" s="16" t="s">
        <v>1249</v>
      </c>
      <c r="B501" s="16" t="s">
        <v>1250</v>
      </c>
    </row>
    <row r="502" spans="1:2">
      <c r="A502" s="16" t="s">
        <v>1251</v>
      </c>
      <c r="B502" s="16" t="s">
        <v>1252</v>
      </c>
    </row>
    <row r="503" spans="1:2">
      <c r="A503" s="16" t="s">
        <v>1253</v>
      </c>
      <c r="B503" s="16" t="s">
        <v>1254</v>
      </c>
    </row>
    <row r="504" spans="1:2">
      <c r="A504" s="16" t="s">
        <v>1255</v>
      </c>
      <c r="B504" s="16" t="s">
        <v>1254</v>
      </c>
    </row>
    <row r="505" spans="1:2">
      <c r="A505" s="16" t="s">
        <v>1256</v>
      </c>
      <c r="B505" s="16" t="s">
        <v>488</v>
      </c>
    </row>
    <row r="506" spans="1:2">
      <c r="A506" s="16" t="s">
        <v>1257</v>
      </c>
      <c r="B506" s="16" t="s">
        <v>1258</v>
      </c>
    </row>
    <row r="507" spans="1:2">
      <c r="A507" s="16" t="s">
        <v>1259</v>
      </c>
      <c r="B507" s="16" t="s">
        <v>1260</v>
      </c>
    </row>
    <row r="508" spans="1:2">
      <c r="A508" s="16" t="s">
        <v>1261</v>
      </c>
      <c r="B508" s="16" t="s">
        <v>1262</v>
      </c>
    </row>
    <row r="509" spans="1:2">
      <c r="A509" s="16" t="s">
        <v>1263</v>
      </c>
      <c r="B509" s="16" t="s">
        <v>1264</v>
      </c>
    </row>
    <row r="510" spans="1:2">
      <c r="A510" s="16" t="s">
        <v>1265</v>
      </c>
      <c r="B510" s="16" t="s">
        <v>1266</v>
      </c>
    </row>
    <row r="511" spans="1:2">
      <c r="A511" s="16" t="s">
        <v>1267</v>
      </c>
      <c r="B511" s="16" t="s">
        <v>1268</v>
      </c>
    </row>
    <row r="512" spans="1:2">
      <c r="A512" s="16" t="s">
        <v>1269</v>
      </c>
      <c r="B512" s="16" t="s">
        <v>1270</v>
      </c>
    </row>
    <row r="513" spans="1:2">
      <c r="A513" s="16" t="s">
        <v>1271</v>
      </c>
      <c r="B513" s="16" t="s">
        <v>1272</v>
      </c>
    </row>
    <row r="514" spans="1:2">
      <c r="A514" s="16" t="s">
        <v>1273</v>
      </c>
      <c r="B514" s="16" t="s">
        <v>494</v>
      </c>
    </row>
    <row r="515" spans="1:2">
      <c r="A515" s="16" t="s">
        <v>1274</v>
      </c>
      <c r="B515" s="16" t="s">
        <v>1275</v>
      </c>
    </row>
    <row r="516" spans="1:2">
      <c r="A516" s="16" t="s">
        <v>1276</v>
      </c>
      <c r="B516" s="16" t="s">
        <v>1277</v>
      </c>
    </row>
    <row r="517" spans="1:2">
      <c r="A517" s="16" t="s">
        <v>1278</v>
      </c>
      <c r="B517" s="16" t="s">
        <v>496</v>
      </c>
    </row>
    <row r="518" spans="1:2">
      <c r="A518" s="16" t="s">
        <v>1279</v>
      </c>
      <c r="B518" s="16" t="s">
        <v>1280</v>
      </c>
    </row>
    <row r="519" spans="1:2">
      <c r="A519" s="16" t="s">
        <v>1281</v>
      </c>
      <c r="B519" s="16" t="s">
        <v>1282</v>
      </c>
    </row>
    <row r="520" spans="1:2">
      <c r="A520" s="16" t="s">
        <v>1283</v>
      </c>
      <c r="B520" s="16" t="s">
        <v>498</v>
      </c>
    </row>
    <row r="521" spans="1:2">
      <c r="A521" s="16" t="s">
        <v>1284</v>
      </c>
      <c r="B521" s="16" t="s">
        <v>498</v>
      </c>
    </row>
    <row r="522" spans="1:2">
      <c r="A522" s="16" t="s">
        <v>1285</v>
      </c>
      <c r="B522" s="16" t="s">
        <v>1286</v>
      </c>
    </row>
    <row r="523" spans="1:2">
      <c r="A523" s="16" t="s">
        <v>1287</v>
      </c>
      <c r="B523" s="16" t="s">
        <v>1288</v>
      </c>
    </row>
    <row r="524" spans="1:2">
      <c r="A524" s="16" t="s">
        <v>1289</v>
      </c>
      <c r="B524" s="16" t="s">
        <v>1290</v>
      </c>
    </row>
    <row r="525" spans="1:2">
      <c r="A525" s="16" t="s">
        <v>1291</v>
      </c>
      <c r="B525" s="16" t="s">
        <v>503</v>
      </c>
    </row>
    <row r="526" spans="1:2">
      <c r="A526" s="16" t="s">
        <v>1292</v>
      </c>
      <c r="B526" s="16" t="s">
        <v>503</v>
      </c>
    </row>
    <row r="527" spans="1:2">
      <c r="A527" s="16" t="s">
        <v>1293</v>
      </c>
      <c r="B527" s="16" t="s">
        <v>1294</v>
      </c>
    </row>
    <row r="528" spans="1:2">
      <c r="A528" s="16" t="s">
        <v>1295</v>
      </c>
      <c r="B528" s="16" t="s">
        <v>1296</v>
      </c>
    </row>
    <row r="529" spans="1:2">
      <c r="A529" s="16" t="s">
        <v>1297</v>
      </c>
      <c r="B529" s="16" t="s">
        <v>1298</v>
      </c>
    </row>
    <row r="530" spans="1:2">
      <c r="A530" s="16" t="s">
        <v>1299</v>
      </c>
      <c r="B530" s="16" t="s">
        <v>1300</v>
      </c>
    </row>
    <row r="531" spans="1:2">
      <c r="A531" s="16" t="s">
        <v>1301</v>
      </c>
      <c r="B531" s="16" t="s">
        <v>1302</v>
      </c>
    </row>
    <row r="532" spans="1:2">
      <c r="A532" s="16" t="s">
        <v>1303</v>
      </c>
      <c r="B532" s="16" t="s">
        <v>1304</v>
      </c>
    </row>
    <row r="533" spans="1:2">
      <c r="A533" s="16" t="s">
        <v>1305</v>
      </c>
      <c r="B533" s="16" t="s">
        <v>1300</v>
      </c>
    </row>
    <row r="534" spans="1:2">
      <c r="A534" s="16" t="s">
        <v>1306</v>
      </c>
      <c r="B534" s="16" t="s">
        <v>1307</v>
      </c>
    </row>
    <row r="535" spans="1:2">
      <c r="A535" s="16" t="s">
        <v>1308</v>
      </c>
      <c r="B535" s="16" t="s">
        <v>1309</v>
      </c>
    </row>
    <row r="536" spans="1:2">
      <c r="A536" s="16" t="s">
        <v>1310</v>
      </c>
      <c r="B536" s="16" t="s">
        <v>1311</v>
      </c>
    </row>
    <row r="537" spans="1:2">
      <c r="A537" s="16" t="s">
        <v>1312</v>
      </c>
      <c r="B537" s="16" t="s">
        <v>1313</v>
      </c>
    </row>
    <row r="538" spans="1:2">
      <c r="A538" s="16" t="s">
        <v>1314</v>
      </c>
      <c r="B538" s="16" t="s">
        <v>1315</v>
      </c>
    </row>
    <row r="539" spans="1:2">
      <c r="A539" s="16" t="s">
        <v>1316</v>
      </c>
      <c r="B539" s="16" t="s">
        <v>1317</v>
      </c>
    </row>
    <row r="540" spans="1:2">
      <c r="A540" s="16" t="s">
        <v>1318</v>
      </c>
      <c r="B540" s="16" t="s">
        <v>1319</v>
      </c>
    </row>
    <row r="541" spans="1:2">
      <c r="A541" s="16" t="s">
        <v>1320</v>
      </c>
      <c r="B541" s="16" t="s">
        <v>659</v>
      </c>
    </row>
    <row r="542" spans="1:2">
      <c r="A542" s="16" t="s">
        <v>1321</v>
      </c>
      <c r="B542" s="16" t="s">
        <v>1322</v>
      </c>
    </row>
    <row r="543" spans="1:2">
      <c r="A543" s="16" t="s">
        <v>1323</v>
      </c>
      <c r="B543" s="16" t="s">
        <v>1324</v>
      </c>
    </row>
    <row r="544" spans="1:2">
      <c r="A544" s="16" t="s">
        <v>1325</v>
      </c>
      <c r="B544" s="16" t="s">
        <v>1326</v>
      </c>
    </row>
    <row r="545" spans="1:2">
      <c r="A545" s="16" t="s">
        <v>1327</v>
      </c>
      <c r="B545" s="16" t="s">
        <v>1328</v>
      </c>
    </row>
    <row r="546" spans="1:2">
      <c r="A546" s="16" t="s">
        <v>1329</v>
      </c>
      <c r="B546" s="16" t="s">
        <v>1328</v>
      </c>
    </row>
    <row r="547" spans="1:2">
      <c r="A547" s="16" t="s">
        <v>1330</v>
      </c>
      <c r="B547" s="16" t="s">
        <v>1331</v>
      </c>
    </row>
    <row r="548" spans="1:2">
      <c r="A548" s="16" t="s">
        <v>1332</v>
      </c>
      <c r="B548" s="16" t="s">
        <v>1333</v>
      </c>
    </row>
    <row r="549" spans="1:2">
      <c r="A549" s="16" t="s">
        <v>1334</v>
      </c>
      <c r="B549" s="16" t="s">
        <v>1335</v>
      </c>
    </row>
    <row r="550" spans="1:2">
      <c r="A550" s="16" t="s">
        <v>1336</v>
      </c>
      <c r="B550" s="16" t="s">
        <v>1337</v>
      </c>
    </row>
    <row r="551" spans="1:2">
      <c r="A551" s="16" t="s">
        <v>1338</v>
      </c>
      <c r="B551" s="16" t="s">
        <v>1339</v>
      </c>
    </row>
    <row r="552" spans="1:2">
      <c r="A552" s="16" t="s">
        <v>1340</v>
      </c>
      <c r="B552" s="16" t="s">
        <v>1341</v>
      </c>
    </row>
    <row r="553" spans="1:2">
      <c r="A553" s="16" t="s">
        <v>1342</v>
      </c>
      <c r="B553" s="16" t="s">
        <v>1343</v>
      </c>
    </row>
    <row r="554" spans="1:2">
      <c r="A554" s="16" t="s">
        <v>1344</v>
      </c>
      <c r="B554" s="16" t="s">
        <v>1345</v>
      </c>
    </row>
    <row r="555" spans="1:2">
      <c r="A555" s="16" t="s">
        <v>1346</v>
      </c>
      <c r="B555" s="16" t="s">
        <v>1347</v>
      </c>
    </row>
    <row r="556" spans="1:2">
      <c r="A556" s="16" t="s">
        <v>1348</v>
      </c>
      <c r="B556" s="16" t="s">
        <v>1349</v>
      </c>
    </row>
    <row r="557" spans="1:2">
      <c r="A557" s="16" t="s">
        <v>1350</v>
      </c>
      <c r="B557" s="16" t="s">
        <v>1351</v>
      </c>
    </row>
    <row r="558" spans="1:2">
      <c r="A558" s="16" t="s">
        <v>1352</v>
      </c>
      <c r="B558" s="16" t="s">
        <v>1353</v>
      </c>
    </row>
    <row r="559" spans="1:2">
      <c r="A559" s="16" t="s">
        <v>1354</v>
      </c>
      <c r="B559" s="16" t="s">
        <v>1355</v>
      </c>
    </row>
    <row r="560" spans="1:2">
      <c r="A560" s="16" t="s">
        <v>1356</v>
      </c>
      <c r="B560" s="16" t="s">
        <v>1357</v>
      </c>
    </row>
    <row r="561" spans="1:2">
      <c r="A561" s="16" t="s">
        <v>1358</v>
      </c>
      <c r="B561" s="16" t="s">
        <v>1359</v>
      </c>
    </row>
    <row r="562" spans="1:2">
      <c r="A562" s="16" t="s">
        <v>1360</v>
      </c>
      <c r="B562" s="16" t="s">
        <v>1361</v>
      </c>
    </row>
    <row r="563" spans="1:2">
      <c r="A563" s="16" t="s">
        <v>1362</v>
      </c>
      <c r="B563" s="16" t="s">
        <v>1363</v>
      </c>
    </row>
    <row r="564" spans="1:2">
      <c r="A564" s="16" t="s">
        <v>1364</v>
      </c>
      <c r="B564" s="16" t="s">
        <v>1365</v>
      </c>
    </row>
    <row r="565" spans="1:2">
      <c r="A565" s="16" t="s">
        <v>1366</v>
      </c>
      <c r="B565" s="16" t="s">
        <v>1367</v>
      </c>
    </row>
    <row r="566" spans="1:2">
      <c r="A566" s="16" t="s">
        <v>1368</v>
      </c>
      <c r="B566" s="16" t="s">
        <v>1369</v>
      </c>
    </row>
    <row r="567" spans="1:2">
      <c r="A567" s="16" t="s">
        <v>1370</v>
      </c>
      <c r="B567" s="16" t="s">
        <v>1371</v>
      </c>
    </row>
    <row r="568" spans="1:2">
      <c r="A568" s="16" t="s">
        <v>1372</v>
      </c>
      <c r="B568" s="16" t="s">
        <v>1373</v>
      </c>
    </row>
    <row r="569" spans="1:2">
      <c r="A569" s="16" t="s">
        <v>1374</v>
      </c>
      <c r="B569" s="16" t="s">
        <v>1375</v>
      </c>
    </row>
    <row r="570" spans="1:2">
      <c r="A570" s="16" t="s">
        <v>1376</v>
      </c>
      <c r="B570" s="16" t="s">
        <v>1377</v>
      </c>
    </row>
    <row r="571" spans="1:2">
      <c r="A571" s="16" t="s">
        <v>1378</v>
      </c>
      <c r="B571" s="16" t="s">
        <v>1379</v>
      </c>
    </row>
    <row r="572" spans="1:2">
      <c r="A572" s="16" t="s">
        <v>1380</v>
      </c>
      <c r="B572" s="16" t="s">
        <v>1381</v>
      </c>
    </row>
    <row r="573" spans="1:2">
      <c r="A573" s="16" t="s">
        <v>1382</v>
      </c>
      <c r="B573" s="16" t="s">
        <v>1383</v>
      </c>
    </row>
    <row r="574" spans="1:2">
      <c r="A574" s="16" t="s">
        <v>1384</v>
      </c>
      <c r="B574" s="16" t="s">
        <v>1385</v>
      </c>
    </row>
    <row r="575" spans="1:2">
      <c r="A575" s="16" t="s">
        <v>1386</v>
      </c>
      <c r="B575" s="16" t="s">
        <v>1387</v>
      </c>
    </row>
    <row r="576" spans="1:2">
      <c r="A576" s="16" t="s">
        <v>1388</v>
      </c>
      <c r="B576" s="16" t="s">
        <v>690</v>
      </c>
    </row>
    <row r="577" spans="1:2">
      <c r="A577" s="16" t="s">
        <v>1389</v>
      </c>
      <c r="B577" s="16" t="s">
        <v>1390</v>
      </c>
    </row>
    <row r="578" spans="1:2">
      <c r="A578" s="16" t="s">
        <v>1391</v>
      </c>
      <c r="B578" s="16" t="s">
        <v>1392</v>
      </c>
    </row>
    <row r="579" spans="1:2">
      <c r="A579" s="16" t="s">
        <v>1393</v>
      </c>
      <c r="B579" s="16" t="s">
        <v>1394</v>
      </c>
    </row>
    <row r="580" spans="1:2">
      <c r="A580" s="16" t="s">
        <v>1395</v>
      </c>
      <c r="B580" s="16" t="s">
        <v>1396</v>
      </c>
    </row>
    <row r="581" spans="1:2">
      <c r="A581" s="16" t="s">
        <v>1397</v>
      </c>
      <c r="B581" s="16" t="s">
        <v>1398</v>
      </c>
    </row>
    <row r="582" spans="1:2">
      <c r="A582" s="16" t="s">
        <v>1399</v>
      </c>
      <c r="B582" s="16" t="s">
        <v>1400</v>
      </c>
    </row>
    <row r="583" spans="1:2">
      <c r="A583" s="16" t="s">
        <v>1401</v>
      </c>
      <c r="B583" s="16" t="s">
        <v>1402</v>
      </c>
    </row>
    <row r="584" spans="1:2">
      <c r="A584" s="16" t="s">
        <v>1403</v>
      </c>
      <c r="B584" s="16" t="s">
        <v>1404</v>
      </c>
    </row>
    <row r="585" spans="1:2">
      <c r="A585" s="16" t="s">
        <v>1405</v>
      </c>
      <c r="B585" s="16" t="s">
        <v>1406</v>
      </c>
    </row>
    <row r="586" spans="1:2">
      <c r="A586" s="16" t="s">
        <v>1407</v>
      </c>
      <c r="B586" s="16" t="s">
        <v>1408</v>
      </c>
    </row>
    <row r="587" spans="1:2">
      <c r="A587" s="16" t="s">
        <v>1409</v>
      </c>
      <c r="B587" s="16" t="s">
        <v>1410</v>
      </c>
    </row>
    <row r="588" spans="1:2">
      <c r="A588" s="16" t="s">
        <v>1411</v>
      </c>
      <c r="B588" s="16" t="s">
        <v>1412</v>
      </c>
    </row>
    <row r="589" spans="1:2">
      <c r="A589" s="16" t="s">
        <v>1413</v>
      </c>
      <c r="B589" s="16" t="s">
        <v>1414</v>
      </c>
    </row>
    <row r="590" spans="1:2">
      <c r="A590" s="16" t="s">
        <v>1415</v>
      </c>
      <c r="B590" s="16" t="s">
        <v>1416</v>
      </c>
    </row>
    <row r="591" spans="1:2">
      <c r="A591" s="16" t="s">
        <v>1417</v>
      </c>
      <c r="B591" s="16" t="s">
        <v>1418</v>
      </c>
    </row>
    <row r="592" spans="1:2">
      <c r="A592" s="16" t="s">
        <v>1419</v>
      </c>
      <c r="B592" s="16" t="s">
        <v>1420</v>
      </c>
    </row>
    <row r="593" spans="1:2">
      <c r="A593" s="16" t="s">
        <v>1421</v>
      </c>
      <c r="B593" s="16" t="s">
        <v>1422</v>
      </c>
    </row>
    <row r="594" spans="1:2">
      <c r="A594" s="16" t="s">
        <v>1423</v>
      </c>
      <c r="B594" s="16" t="s">
        <v>1424</v>
      </c>
    </row>
    <row r="595" spans="1:2">
      <c r="A595" s="16" t="s">
        <v>1425</v>
      </c>
      <c r="B595" s="16" t="s">
        <v>1426</v>
      </c>
    </row>
    <row r="596" spans="1:2">
      <c r="A596" s="16" t="s">
        <v>1427</v>
      </c>
      <c r="B596" s="16" t="s">
        <v>1428</v>
      </c>
    </row>
    <row r="597" spans="1:2">
      <c r="A597" s="16" t="s">
        <v>1429</v>
      </c>
      <c r="B597" s="16" t="s">
        <v>1430</v>
      </c>
    </row>
    <row r="598" spans="1:2">
      <c r="A598" s="16" t="s">
        <v>1431</v>
      </c>
      <c r="B598" s="16" t="s">
        <v>1432</v>
      </c>
    </row>
    <row r="599" spans="1:2">
      <c r="A599" s="16" t="s">
        <v>1433</v>
      </c>
      <c r="B599" s="16" t="s">
        <v>1434</v>
      </c>
    </row>
    <row r="600" spans="1:2">
      <c r="A600" s="16" t="s">
        <v>1435</v>
      </c>
      <c r="B600" s="16" t="s">
        <v>1436</v>
      </c>
    </row>
    <row r="601" spans="1:2">
      <c r="A601" s="16" t="s">
        <v>1437</v>
      </c>
      <c r="B601" s="16" t="s">
        <v>1438</v>
      </c>
    </row>
    <row r="602" spans="1:2">
      <c r="A602" s="16" t="s">
        <v>1439</v>
      </c>
      <c r="B602" s="16" t="s">
        <v>1440</v>
      </c>
    </row>
    <row r="603" spans="1:2">
      <c r="A603" s="16" t="s">
        <v>1441</v>
      </c>
      <c r="B603" s="16" t="s">
        <v>1442</v>
      </c>
    </row>
    <row r="604" spans="1:2">
      <c r="A604" s="16" t="s">
        <v>1443</v>
      </c>
      <c r="B604" s="16" t="s">
        <v>1444</v>
      </c>
    </row>
    <row r="605" spans="1:2">
      <c r="A605" s="16" t="s">
        <v>1445</v>
      </c>
      <c r="B605" s="16" t="s">
        <v>1446</v>
      </c>
    </row>
    <row r="606" spans="1:2">
      <c r="A606" s="16" t="s">
        <v>1447</v>
      </c>
      <c r="B606" s="16" t="s">
        <v>1448</v>
      </c>
    </row>
    <row r="607" spans="1:2">
      <c r="A607" s="16" t="s">
        <v>1449</v>
      </c>
      <c r="B607" s="16" t="s">
        <v>1450</v>
      </c>
    </row>
    <row r="608" spans="1:2">
      <c r="A608" s="16" t="s">
        <v>1451</v>
      </c>
      <c r="B608" s="16" t="s">
        <v>1452</v>
      </c>
    </row>
    <row r="609" spans="1:2">
      <c r="A609" s="16" t="s">
        <v>1453</v>
      </c>
      <c r="B609" s="16" t="s">
        <v>1454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1470</v>
      </c>
    </row>
    <row r="618" spans="1:2">
      <c r="A618" s="16" t="s">
        <v>1471</v>
      </c>
      <c r="B618" s="16" t="s">
        <v>1472</v>
      </c>
    </row>
    <row r="619" spans="1:2">
      <c r="A619" s="16" t="s">
        <v>1473</v>
      </c>
      <c r="B619" s="16" t="s">
        <v>1474</v>
      </c>
    </row>
    <row r="620" spans="1:2">
      <c r="A620" s="16" t="s">
        <v>1475</v>
      </c>
      <c r="B620" s="16" t="s">
        <v>1476</v>
      </c>
    </row>
    <row r="621" spans="1:2">
      <c r="A621" s="16" t="s">
        <v>1477</v>
      </c>
      <c r="B621" s="16" t="s">
        <v>1478</v>
      </c>
    </row>
    <row r="622" spans="1:2">
      <c r="A622" s="16" t="s">
        <v>1479</v>
      </c>
      <c r="B622" s="16" t="s">
        <v>1480</v>
      </c>
    </row>
    <row r="623" spans="1:2">
      <c r="A623" s="16" t="s">
        <v>1481</v>
      </c>
      <c r="B623" s="16" t="s">
        <v>1482</v>
      </c>
    </row>
    <row r="624" spans="1:2">
      <c r="A624" s="16" t="s">
        <v>1483</v>
      </c>
      <c r="B624" s="16" t="s">
        <v>1484</v>
      </c>
    </row>
    <row r="625" spans="1:2">
      <c r="A625" s="16" t="s">
        <v>1485</v>
      </c>
      <c r="B625" s="16" t="s">
        <v>1486</v>
      </c>
    </row>
    <row r="626" spans="1:2">
      <c r="A626" s="16" t="s">
        <v>1487</v>
      </c>
      <c r="B626" s="16" t="s">
        <v>1488</v>
      </c>
    </row>
    <row r="627" spans="1:2">
      <c r="A627" s="16" t="s">
        <v>1489</v>
      </c>
      <c r="B627" s="16" t="s">
        <v>1490</v>
      </c>
    </row>
    <row r="628" spans="1:2">
      <c r="A628" s="16" t="s">
        <v>1491</v>
      </c>
      <c r="B628" s="16" t="s">
        <v>1492</v>
      </c>
    </row>
    <row r="629" spans="1:2">
      <c r="A629" s="16" t="s">
        <v>1493</v>
      </c>
      <c r="B629" s="16" t="s">
        <v>1494</v>
      </c>
    </row>
    <row r="630" spans="1:2">
      <c r="A630" s="16" t="s">
        <v>1495</v>
      </c>
      <c r="B630" s="16" t="s">
        <v>1496</v>
      </c>
    </row>
    <row r="631" spans="1:2">
      <c r="A631" s="16" t="s">
        <v>1497</v>
      </c>
      <c r="B631" s="16" t="s">
        <v>1498</v>
      </c>
    </row>
    <row r="632" spans="1:2">
      <c r="A632" s="16" t="s">
        <v>1499</v>
      </c>
      <c r="B632" s="16" t="s">
        <v>1500</v>
      </c>
    </row>
    <row r="633" spans="1:2">
      <c r="A633" s="16" t="s">
        <v>1501</v>
      </c>
      <c r="B633" s="16" t="s">
        <v>1502</v>
      </c>
    </row>
    <row r="634" spans="1:2">
      <c r="A634" s="16" t="s">
        <v>1503</v>
      </c>
      <c r="B634" s="16" t="s">
        <v>1504</v>
      </c>
    </row>
    <row r="635" spans="1:2">
      <c r="A635" s="16" t="s">
        <v>1505</v>
      </c>
      <c r="B635" s="16" t="s">
        <v>708</v>
      </c>
    </row>
    <row r="636" spans="1:2">
      <c r="A636" s="16" t="s">
        <v>1506</v>
      </c>
      <c r="B636" s="16" t="s">
        <v>1507</v>
      </c>
    </row>
    <row r="637" spans="1:2">
      <c r="A637" s="16" t="s">
        <v>1508</v>
      </c>
      <c r="B637" s="16" t="s">
        <v>1509</v>
      </c>
    </row>
    <row r="638" spans="1:2">
      <c r="A638" s="16" t="s">
        <v>1510</v>
      </c>
      <c r="B638" s="16" t="s">
        <v>1511</v>
      </c>
    </row>
    <row r="639" spans="1:2">
      <c r="A639" s="16" t="s">
        <v>1512</v>
      </c>
      <c r="B639" s="16" t="s">
        <v>1513</v>
      </c>
    </row>
    <row r="640" spans="1:2">
      <c r="A640" s="16" t="s">
        <v>1514</v>
      </c>
      <c r="B640" s="16" t="s">
        <v>1515</v>
      </c>
    </row>
    <row r="641" spans="1:2">
      <c r="A641" s="16" t="s">
        <v>1516</v>
      </c>
      <c r="B641" s="16" t="s">
        <v>1517</v>
      </c>
    </row>
    <row r="642" spans="1:2">
      <c r="A642" s="16" t="s">
        <v>1518</v>
      </c>
      <c r="B642" s="16" t="s">
        <v>710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1538</v>
      </c>
    </row>
    <row r="653" spans="1:2">
      <c r="A653" s="16" t="s">
        <v>1539</v>
      </c>
      <c r="B653" s="16" t="s">
        <v>1540</v>
      </c>
    </row>
    <row r="654" spans="1:2">
      <c r="A654" s="16" t="s">
        <v>1541</v>
      </c>
      <c r="B654" s="16" t="s">
        <v>1542</v>
      </c>
    </row>
    <row r="655" spans="1:2">
      <c r="A655" s="16" t="s">
        <v>1543</v>
      </c>
      <c r="B655" s="16" t="s">
        <v>1544</v>
      </c>
    </row>
    <row r="656" spans="1:2">
      <c r="A656" s="16" t="s">
        <v>1545</v>
      </c>
      <c r="B656" s="16" t="s">
        <v>1546</v>
      </c>
    </row>
    <row r="657" spans="1:2">
      <c r="A657" s="16" t="s">
        <v>1547</v>
      </c>
      <c r="B657" s="16" t="s">
        <v>1548</v>
      </c>
    </row>
    <row r="658" spans="1:2">
      <c r="A658" s="16" t="s">
        <v>1549</v>
      </c>
      <c r="B658" s="16" t="s">
        <v>1550</v>
      </c>
    </row>
    <row r="659" spans="1:2">
      <c r="A659" s="16" t="s">
        <v>1551</v>
      </c>
      <c r="B659" s="16" t="s">
        <v>1552</v>
      </c>
    </row>
    <row r="660" spans="1:2">
      <c r="A660" s="16" t="s">
        <v>1553</v>
      </c>
      <c r="B660" s="16" t="s">
        <v>1554</v>
      </c>
    </row>
    <row r="661" spans="1:2">
      <c r="A661" s="16" t="s">
        <v>1555</v>
      </c>
      <c r="B661" s="16" t="s">
        <v>1556</v>
      </c>
    </row>
    <row r="662" spans="1:2">
      <c r="A662" s="16" t="s">
        <v>1557</v>
      </c>
      <c r="B662" s="16" t="s">
        <v>1558</v>
      </c>
    </row>
    <row r="663" spans="1:2">
      <c r="A663" s="16" t="s">
        <v>1559</v>
      </c>
      <c r="B663" s="16" t="s">
        <v>1560</v>
      </c>
    </row>
    <row r="664" spans="1:2">
      <c r="A664" s="16" t="s">
        <v>1561</v>
      </c>
      <c r="B664" s="16" t="s">
        <v>1562</v>
      </c>
    </row>
    <row r="665" spans="1:2">
      <c r="A665" s="16" t="s">
        <v>1563</v>
      </c>
      <c r="B665" s="16" t="s">
        <v>1564</v>
      </c>
    </row>
    <row r="666" spans="1:2">
      <c r="A666" s="16" t="s">
        <v>1565</v>
      </c>
      <c r="B666" s="16" t="s">
        <v>1566</v>
      </c>
    </row>
    <row r="667" spans="1:2">
      <c r="A667" s="16" t="s">
        <v>1567</v>
      </c>
      <c r="B667" s="16" t="s">
        <v>1568</v>
      </c>
    </row>
    <row r="668" spans="1:2">
      <c r="A668" s="16" t="s">
        <v>1569</v>
      </c>
      <c r="B668" s="16" t="s">
        <v>1570</v>
      </c>
    </row>
    <row r="669" spans="1:2">
      <c r="A669" s="16" t="s">
        <v>1571</v>
      </c>
      <c r="B669" s="16" t="s">
        <v>1572</v>
      </c>
    </row>
    <row r="670" spans="1:2">
      <c r="A670" s="16" t="s">
        <v>1573</v>
      </c>
      <c r="B670" s="16" t="s">
        <v>1574</v>
      </c>
    </row>
    <row r="671" spans="1:2">
      <c r="A671" s="16" t="s">
        <v>1575</v>
      </c>
      <c r="B671" s="16" t="s">
        <v>1576</v>
      </c>
    </row>
    <row r="672" spans="1:2">
      <c r="A672" s="16" t="s">
        <v>1577</v>
      </c>
      <c r="B672" s="16" t="s">
        <v>1578</v>
      </c>
    </row>
    <row r="673" spans="1:2">
      <c r="A673" s="16" t="s">
        <v>1579</v>
      </c>
      <c r="B673" s="16" t="s">
        <v>1580</v>
      </c>
    </row>
    <row r="674" spans="1:2">
      <c r="A674" s="16" t="s">
        <v>1581</v>
      </c>
      <c r="B674" s="16" t="s">
        <v>1582</v>
      </c>
    </row>
    <row r="675" spans="1:2">
      <c r="A675" s="16" t="s">
        <v>1583</v>
      </c>
      <c r="B675" s="16" t="s">
        <v>1584</v>
      </c>
    </row>
    <row r="676" spans="1:2">
      <c r="A676" s="16" t="s">
        <v>1585</v>
      </c>
      <c r="B676" s="16" t="s">
        <v>1586</v>
      </c>
    </row>
    <row r="677" spans="1:2">
      <c r="A677" s="16" t="s">
        <v>1587</v>
      </c>
      <c r="B677" s="16" t="s">
        <v>1588</v>
      </c>
    </row>
    <row r="678" spans="1:2">
      <c r="A678" s="16" t="s">
        <v>1589</v>
      </c>
      <c r="B678" s="16" t="s">
        <v>996</v>
      </c>
    </row>
    <row r="679" spans="1:2">
      <c r="A679" s="16" t="s">
        <v>1590</v>
      </c>
      <c r="B679" s="16" t="s">
        <v>1591</v>
      </c>
    </row>
    <row r="680" spans="1:2">
      <c r="A680" s="16" t="s">
        <v>1592</v>
      </c>
      <c r="B680" s="16" t="s">
        <v>1593</v>
      </c>
    </row>
    <row r="681" spans="1:2">
      <c r="A681" s="16" t="s">
        <v>1594</v>
      </c>
      <c r="B681" s="16" t="s">
        <v>1595</v>
      </c>
    </row>
    <row r="682" spans="1:2">
      <c r="A682" s="16" t="s">
        <v>1596</v>
      </c>
      <c r="B682" s="16" t="s">
        <v>1597</v>
      </c>
    </row>
    <row r="683" spans="1:2">
      <c r="A683" s="16" t="s">
        <v>1598</v>
      </c>
      <c r="B683" s="16" t="s">
        <v>1599</v>
      </c>
    </row>
    <row r="684" spans="1:2">
      <c r="A684" s="16" t="s">
        <v>1600</v>
      </c>
      <c r="B684" s="16" t="s">
        <v>1601</v>
      </c>
    </row>
    <row r="685" spans="1:2">
      <c r="A685" s="16" t="s">
        <v>1602</v>
      </c>
      <c r="B685" s="16" t="s">
        <v>1603</v>
      </c>
    </row>
    <row r="686" spans="1:2">
      <c r="A686" s="16" t="s">
        <v>1604</v>
      </c>
      <c r="B686" s="16" t="s">
        <v>969</v>
      </c>
    </row>
    <row r="687" spans="1:2">
      <c r="A687" s="16" t="s">
        <v>1605</v>
      </c>
      <c r="B687" s="16" t="s">
        <v>1603</v>
      </c>
    </row>
    <row r="688" spans="1:2">
      <c r="A688" s="16" t="s">
        <v>1606</v>
      </c>
      <c r="B688" s="16" t="s">
        <v>805</v>
      </c>
    </row>
    <row r="689" spans="1:2">
      <c r="A689" s="16" t="s">
        <v>1607</v>
      </c>
      <c r="B689" s="16" t="s">
        <v>1608</v>
      </c>
    </row>
    <row r="690" spans="1:2">
      <c r="A690" s="16" t="s">
        <v>1609</v>
      </c>
      <c r="B690" s="16" t="s">
        <v>1610</v>
      </c>
    </row>
    <row r="691" spans="1:2">
      <c r="A691" s="16" t="s">
        <v>1611</v>
      </c>
      <c r="B691" s="16" t="s">
        <v>1612</v>
      </c>
    </row>
    <row r="692" spans="1:2">
      <c r="A692" s="16" t="s">
        <v>1613</v>
      </c>
      <c r="B692" s="16" t="s">
        <v>1614</v>
      </c>
    </row>
    <row r="693" spans="1:2">
      <c r="A693" s="16" t="s">
        <v>1615</v>
      </c>
      <c r="B693" s="16" t="s">
        <v>1616</v>
      </c>
    </row>
    <row r="694" spans="1:2">
      <c r="A694" s="16" t="s">
        <v>1617</v>
      </c>
      <c r="B694" s="16" t="s">
        <v>1618</v>
      </c>
    </row>
    <row r="695" spans="1:2">
      <c r="A695" s="16" t="s">
        <v>1619</v>
      </c>
      <c r="B695" s="16" t="s">
        <v>1620</v>
      </c>
    </row>
    <row r="696" spans="1:2">
      <c r="A696" s="16" t="s">
        <v>1621</v>
      </c>
      <c r="B696" s="16" t="s">
        <v>1622</v>
      </c>
    </row>
    <row r="697" spans="1:2">
      <c r="A697" s="16" t="s">
        <v>1623</v>
      </c>
      <c r="B697" s="16" t="s">
        <v>1624</v>
      </c>
    </row>
    <row r="698" spans="1:2">
      <c r="A698" s="16" t="s">
        <v>1625</v>
      </c>
      <c r="B698" s="16" t="s">
        <v>1626</v>
      </c>
    </row>
    <row r="699" spans="1:2">
      <c r="A699" s="16" t="s">
        <v>1627</v>
      </c>
      <c r="B699" s="16" t="s">
        <v>1628</v>
      </c>
    </row>
    <row r="700" spans="1:2">
      <c r="A700" s="16" t="s">
        <v>1629</v>
      </c>
      <c r="B700" s="16" t="s">
        <v>1630</v>
      </c>
    </row>
    <row r="701" spans="1:2">
      <c r="A701" s="16" t="s">
        <v>1631</v>
      </c>
      <c r="B701" s="16" t="s">
        <v>1632</v>
      </c>
    </row>
    <row r="702" spans="1:2">
      <c r="A702" s="16" t="s">
        <v>1633</v>
      </c>
      <c r="B702" s="16" t="s">
        <v>1634</v>
      </c>
    </row>
    <row r="703" spans="1:2">
      <c r="A703" s="16" t="s">
        <v>1635</v>
      </c>
      <c r="B703" s="16" t="s">
        <v>1636</v>
      </c>
    </row>
    <row r="704" spans="1:2">
      <c r="A704" s="16" t="s">
        <v>1637</v>
      </c>
      <c r="B704" s="16" t="s">
        <v>1638</v>
      </c>
    </row>
    <row r="705" spans="1:2">
      <c r="A705" s="16" t="s">
        <v>1639</v>
      </c>
      <c r="B705" s="16" t="s">
        <v>1640</v>
      </c>
    </row>
    <row r="706" spans="1:2">
      <c r="A706" s="16" t="s">
        <v>1641</v>
      </c>
      <c r="B706" s="16" t="s">
        <v>1642</v>
      </c>
    </row>
    <row r="707" spans="1:2">
      <c r="A707" s="16" t="s">
        <v>1643</v>
      </c>
      <c r="B707" s="16" t="s">
        <v>1644</v>
      </c>
    </row>
    <row r="708" spans="1:2">
      <c r="A708" s="16" t="s">
        <v>1645</v>
      </c>
      <c r="B708" s="16" t="s">
        <v>1646</v>
      </c>
    </row>
    <row r="709" spans="1:2">
      <c r="A709" s="16" t="s">
        <v>1647</v>
      </c>
      <c r="B709" s="16" t="s">
        <v>1648</v>
      </c>
    </row>
    <row r="710" spans="1:2">
      <c r="A710" s="16" t="s">
        <v>1649</v>
      </c>
      <c r="B710" s="16" t="s">
        <v>1650</v>
      </c>
    </row>
    <row r="711" spans="1:2">
      <c r="A711" s="16" t="s">
        <v>1651</v>
      </c>
      <c r="B711" s="16" t="s">
        <v>1652</v>
      </c>
    </row>
    <row r="712" spans="1:2">
      <c r="A712" s="16" t="s">
        <v>1653</v>
      </c>
      <c r="B712" s="16" t="s">
        <v>1654</v>
      </c>
    </row>
    <row r="713" spans="1:2">
      <c r="A713" s="16" t="s">
        <v>1655</v>
      </c>
      <c r="B713" s="16" t="s">
        <v>1656</v>
      </c>
    </row>
    <row r="714" spans="1:2">
      <c r="A714" s="16" t="s">
        <v>1657</v>
      </c>
      <c r="B714" s="16" t="s">
        <v>1658</v>
      </c>
    </row>
    <row r="715" spans="1:2">
      <c r="A715" s="16" t="s">
        <v>1659</v>
      </c>
      <c r="B715" s="16" t="s">
        <v>1660</v>
      </c>
    </row>
    <row r="716" spans="1:2">
      <c r="A716" s="16" t="s">
        <v>1661</v>
      </c>
      <c r="B716" s="16" t="s">
        <v>1662</v>
      </c>
    </row>
    <row r="717" spans="1:2">
      <c r="A717" s="16" t="s">
        <v>1663</v>
      </c>
      <c r="B717" s="16" t="s">
        <v>787</v>
      </c>
    </row>
    <row r="718" spans="1:2">
      <c r="A718" s="16" t="s">
        <v>1664</v>
      </c>
      <c r="B718" s="16" t="s">
        <v>1665</v>
      </c>
    </row>
    <row r="719" spans="1:2">
      <c r="A719" s="16" t="s">
        <v>1666</v>
      </c>
      <c r="B719" s="16" t="s">
        <v>1667</v>
      </c>
    </row>
    <row r="720" spans="1:2">
      <c r="A720" s="16" t="s">
        <v>1668</v>
      </c>
      <c r="B720" s="16" t="s">
        <v>1669</v>
      </c>
    </row>
    <row r="721" spans="1:2">
      <c r="A721" s="16" t="s">
        <v>1670</v>
      </c>
      <c r="B721" s="16" t="s">
        <v>1671</v>
      </c>
    </row>
    <row r="722" spans="1:2">
      <c r="A722" s="16" t="s">
        <v>1672</v>
      </c>
      <c r="B722" s="16" t="s">
        <v>1673</v>
      </c>
    </row>
    <row r="723" spans="1:2">
      <c r="A723" s="16" t="s">
        <v>1674</v>
      </c>
      <c r="B723" s="16" t="s">
        <v>1675</v>
      </c>
    </row>
    <row r="724" spans="1:2">
      <c r="A724" s="16" t="s">
        <v>1676</v>
      </c>
      <c r="B724" s="16" t="s">
        <v>1677</v>
      </c>
    </row>
    <row r="725" spans="1:2">
      <c r="A725" s="16" t="s">
        <v>1678</v>
      </c>
      <c r="B725" s="16" t="s">
        <v>1679</v>
      </c>
    </row>
    <row r="726" spans="1:2">
      <c r="A726" s="16" t="s">
        <v>1680</v>
      </c>
      <c r="B726" s="16" t="s">
        <v>1681</v>
      </c>
    </row>
    <row r="727" spans="1:2">
      <c r="A727" s="16" t="s">
        <v>1682</v>
      </c>
      <c r="B727" s="16" t="s">
        <v>1683</v>
      </c>
    </row>
    <row r="728" spans="1:2">
      <c r="A728" s="16" t="s">
        <v>1684</v>
      </c>
      <c r="B728" s="16" t="s">
        <v>1685</v>
      </c>
    </row>
    <row r="729" spans="1:2">
      <c r="A729" s="16" t="s">
        <v>1686</v>
      </c>
      <c r="B729" s="16" t="s">
        <v>1687</v>
      </c>
    </row>
    <row r="730" spans="1:2">
      <c r="A730" s="16" t="s">
        <v>1688</v>
      </c>
      <c r="B730" s="16" t="s">
        <v>1689</v>
      </c>
    </row>
    <row r="731" spans="1:2">
      <c r="A731" s="16" t="s">
        <v>1690</v>
      </c>
      <c r="B731" s="16" t="s">
        <v>1691</v>
      </c>
    </row>
    <row r="732" spans="1:2">
      <c r="A732" s="16" t="s">
        <v>1692</v>
      </c>
      <c r="B732" s="16" t="s">
        <v>1693</v>
      </c>
    </row>
    <row r="733" spans="1:2">
      <c r="A733" s="16" t="s">
        <v>1694</v>
      </c>
      <c r="B733" s="16" t="s">
        <v>1695</v>
      </c>
    </row>
    <row r="734" spans="1:2">
      <c r="A734" s="16" t="s">
        <v>1696</v>
      </c>
      <c r="B734" s="16" t="s">
        <v>1697</v>
      </c>
    </row>
    <row r="735" spans="1:2">
      <c r="A735" s="16" t="s">
        <v>1698</v>
      </c>
      <c r="B735" s="16" t="s">
        <v>1699</v>
      </c>
    </row>
    <row r="736" spans="1:2">
      <c r="A736" s="16" t="s">
        <v>1700</v>
      </c>
      <c r="B736" s="16" t="s">
        <v>1701</v>
      </c>
    </row>
    <row r="737" spans="1:2">
      <c r="A737" s="16" t="s">
        <v>1702</v>
      </c>
      <c r="B737" s="16" t="s">
        <v>1703</v>
      </c>
    </row>
    <row r="738" spans="1:2">
      <c r="A738" s="16" t="s">
        <v>1704</v>
      </c>
      <c r="B738" s="16" t="s">
        <v>1705</v>
      </c>
    </row>
    <row r="739" spans="1:2">
      <c r="A739" s="16" t="s">
        <v>1706</v>
      </c>
      <c r="B739" s="16" t="s">
        <v>1707</v>
      </c>
    </row>
    <row r="740" spans="1:2">
      <c r="A740" s="16" t="s">
        <v>1708</v>
      </c>
      <c r="B740" s="16" t="s">
        <v>1709</v>
      </c>
    </row>
    <row r="741" spans="1:2">
      <c r="A741" s="16" t="s">
        <v>1710</v>
      </c>
      <c r="B741" s="16" t="s">
        <v>1711</v>
      </c>
    </row>
    <row r="742" spans="1:2">
      <c r="A742" s="16" t="s">
        <v>1712</v>
      </c>
      <c r="B742" s="16" t="s">
        <v>1713</v>
      </c>
    </row>
    <row r="743" spans="1:2">
      <c r="A743" s="16" t="s">
        <v>1714</v>
      </c>
      <c r="B743" s="16" t="s">
        <v>1715</v>
      </c>
    </row>
    <row r="744" spans="1:2">
      <c r="A744" s="16" t="s">
        <v>1716</v>
      </c>
      <c r="B744" s="16" t="s">
        <v>1717</v>
      </c>
    </row>
    <row r="745" spans="1:2">
      <c r="A745" s="16" t="s">
        <v>1718</v>
      </c>
      <c r="B745" s="16" t="s">
        <v>1719</v>
      </c>
    </row>
    <row r="746" spans="1:2">
      <c r="A746" s="16" t="s">
        <v>1720</v>
      </c>
      <c r="B746" s="16" t="s">
        <v>1721</v>
      </c>
    </row>
    <row r="747" spans="1:2">
      <c r="A747" s="16" t="s">
        <v>1722</v>
      </c>
      <c r="B747" s="16" t="s">
        <v>1723</v>
      </c>
    </row>
    <row r="748" spans="1:2">
      <c r="A748" s="16" t="s">
        <v>1724</v>
      </c>
      <c r="B748" s="16" t="s">
        <v>1725</v>
      </c>
    </row>
    <row r="749" spans="1:2">
      <c r="A749" s="16" t="s">
        <v>1726</v>
      </c>
      <c r="B749" s="16" t="s">
        <v>1727</v>
      </c>
    </row>
    <row r="750" spans="1:2">
      <c r="A750" s="16" t="s">
        <v>1728</v>
      </c>
      <c r="B750" s="16" t="s">
        <v>1729</v>
      </c>
    </row>
    <row r="751" spans="1:2">
      <c r="A751" s="16" t="s">
        <v>1730</v>
      </c>
      <c r="B751" s="16" t="s">
        <v>1731</v>
      </c>
    </row>
    <row r="752" spans="1:2">
      <c r="A752" s="16" t="s">
        <v>1732</v>
      </c>
      <c r="B752" s="16" t="s">
        <v>1733</v>
      </c>
    </row>
    <row r="753" spans="1:2">
      <c r="A753" s="16" t="s">
        <v>1734</v>
      </c>
      <c r="B753" s="16" t="s">
        <v>1735</v>
      </c>
    </row>
    <row r="754" spans="1:2">
      <c r="A754" s="16" t="s">
        <v>1736</v>
      </c>
      <c r="B754" s="16" t="s">
        <v>1737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1063</v>
      </c>
    </row>
    <row r="758" spans="1:2">
      <c r="A758" s="16" t="s">
        <v>1743</v>
      </c>
      <c r="B758" s="16" t="s">
        <v>1744</v>
      </c>
    </row>
    <row r="759" spans="1:2">
      <c r="A759" s="16" t="s">
        <v>1745</v>
      </c>
      <c r="B759" s="16" t="s">
        <v>1746</v>
      </c>
    </row>
    <row r="760" spans="1:2">
      <c r="A760" s="16" t="s">
        <v>1747</v>
      </c>
      <c r="B760" s="16" t="s">
        <v>1748</v>
      </c>
    </row>
    <row r="761" spans="1:2">
      <c r="A761" s="16" t="s">
        <v>1749</v>
      </c>
      <c r="B761" s="16" t="s">
        <v>1750</v>
      </c>
    </row>
    <row r="762" spans="1:2">
      <c r="A762" s="16" t="s">
        <v>1751</v>
      </c>
      <c r="B762" s="16" t="s">
        <v>1752</v>
      </c>
    </row>
    <row r="763" spans="1:2">
      <c r="A763" s="16" t="s">
        <v>1753</v>
      </c>
      <c r="B763" s="16" t="s">
        <v>1754</v>
      </c>
    </row>
    <row r="764" spans="1:2">
      <c r="A764" s="16" t="s">
        <v>1755</v>
      </c>
      <c r="B764" s="16" t="s">
        <v>1756</v>
      </c>
    </row>
    <row r="765" spans="1:2">
      <c r="A765" s="16" t="s">
        <v>1757</v>
      </c>
      <c r="B765" s="16" t="s">
        <v>1758</v>
      </c>
    </row>
    <row r="766" spans="1:2">
      <c r="A766" s="16" t="s">
        <v>1759</v>
      </c>
      <c r="B766" s="16" t="s">
        <v>1760</v>
      </c>
    </row>
    <row r="767" spans="1:2">
      <c r="A767" s="16" t="s">
        <v>1761</v>
      </c>
      <c r="B767" s="16" t="s">
        <v>1762</v>
      </c>
    </row>
    <row r="768" spans="1:2">
      <c r="A768" s="16" t="s">
        <v>1763</v>
      </c>
      <c r="B768" s="16" t="s">
        <v>1764</v>
      </c>
    </row>
    <row r="769" spans="1:2">
      <c r="A769" s="16" t="s">
        <v>1765</v>
      </c>
      <c r="B769" s="16" t="s">
        <v>1766</v>
      </c>
    </row>
    <row r="770" spans="1:2">
      <c r="A770" s="16" t="s">
        <v>1767</v>
      </c>
      <c r="B770" s="16" t="s">
        <v>1768</v>
      </c>
    </row>
    <row r="771" spans="1:2">
      <c r="A771" s="16" t="s">
        <v>1769</v>
      </c>
      <c r="B771" s="16" t="s">
        <v>1770</v>
      </c>
    </row>
    <row r="772" spans="1:2">
      <c r="A772" s="16" t="s">
        <v>1771</v>
      </c>
      <c r="B772" s="16" t="s">
        <v>1772</v>
      </c>
    </row>
    <row r="773" spans="1:2">
      <c r="A773" s="16" t="s">
        <v>1773</v>
      </c>
      <c r="B773" s="16" t="s">
        <v>1774</v>
      </c>
    </row>
    <row r="774" spans="1:2">
      <c r="A774" s="16" t="s">
        <v>1775</v>
      </c>
      <c r="B774" s="16" t="s">
        <v>1776</v>
      </c>
    </row>
    <row r="775" spans="1:2">
      <c r="A775" s="16" t="s">
        <v>1777</v>
      </c>
      <c r="B775" s="16" t="s">
        <v>1778</v>
      </c>
    </row>
    <row r="776" spans="1:2">
      <c r="A776" s="16" t="s">
        <v>1779</v>
      </c>
      <c r="B776" s="16" t="s">
        <v>1780</v>
      </c>
    </row>
    <row r="777" spans="1:2">
      <c r="A777" s="16" t="s">
        <v>1781</v>
      </c>
      <c r="B777" s="16" t="s">
        <v>1782</v>
      </c>
    </row>
    <row r="778" spans="1:2">
      <c r="A778" s="16" t="s">
        <v>1783</v>
      </c>
      <c r="B778" s="16" t="s">
        <v>1784</v>
      </c>
    </row>
    <row r="779" spans="1:2">
      <c r="A779" s="16" t="s">
        <v>1785</v>
      </c>
      <c r="B779" s="16" t="s">
        <v>1786</v>
      </c>
    </row>
    <row r="780" spans="1:2">
      <c r="A780" s="16" t="s">
        <v>1787</v>
      </c>
      <c r="B780" s="16" t="s">
        <v>1788</v>
      </c>
    </row>
    <row r="781" spans="1:2">
      <c r="A781" s="16" t="s">
        <v>1789</v>
      </c>
      <c r="B781" s="16" t="s">
        <v>1790</v>
      </c>
    </row>
    <row r="782" spans="1:2">
      <c r="A782" s="16" t="s">
        <v>1791</v>
      </c>
      <c r="B782" s="16" t="s">
        <v>1792</v>
      </c>
    </row>
    <row r="783" spans="1:2">
      <c r="A783" s="16" t="s">
        <v>1793</v>
      </c>
      <c r="B783" s="16" t="s">
        <v>1794</v>
      </c>
    </row>
    <row r="784" spans="1:2">
      <c r="A784" s="16" t="s">
        <v>1795</v>
      </c>
      <c r="B784" s="16" t="s">
        <v>824</v>
      </c>
    </row>
    <row r="785" spans="1:2">
      <c r="A785" s="16" t="s">
        <v>1796</v>
      </c>
      <c r="B785" s="16" t="s">
        <v>1797</v>
      </c>
    </row>
    <row r="786" spans="1:2">
      <c r="A786" s="16" t="s">
        <v>1798</v>
      </c>
      <c r="B786" s="16" t="s">
        <v>1799</v>
      </c>
    </row>
    <row r="787" spans="1:2">
      <c r="A787" s="16" t="s">
        <v>1800</v>
      </c>
      <c r="B787" s="16" t="s">
        <v>1801</v>
      </c>
    </row>
    <row r="788" spans="1:2">
      <c r="A788" s="16" t="s">
        <v>1802</v>
      </c>
      <c r="B788" s="16" t="s">
        <v>1803</v>
      </c>
    </row>
    <row r="789" spans="1:2">
      <c r="A789" s="16" t="s">
        <v>1804</v>
      </c>
      <c r="B789" s="16" t="s">
        <v>1805</v>
      </c>
    </row>
    <row r="790" spans="1:2">
      <c r="A790" s="16" t="s">
        <v>1806</v>
      </c>
      <c r="B790" s="16" t="s">
        <v>1807</v>
      </c>
    </row>
    <row r="791" spans="1:2">
      <c r="A791" s="16" t="s">
        <v>1808</v>
      </c>
      <c r="B791" s="16" t="s">
        <v>1809</v>
      </c>
    </row>
    <row r="792" spans="1:2">
      <c r="A792" s="16" t="s">
        <v>1810</v>
      </c>
      <c r="B792" s="16" t="s">
        <v>1811</v>
      </c>
    </row>
    <row r="793" spans="1:2">
      <c r="A793" s="16" t="s">
        <v>1812</v>
      </c>
      <c r="B793" s="16" t="s">
        <v>1813</v>
      </c>
    </row>
    <row r="794" spans="1:2">
      <c r="A794" s="16" t="s">
        <v>1814</v>
      </c>
      <c r="B794" s="16" t="s">
        <v>1815</v>
      </c>
    </row>
    <row r="795" spans="1:2">
      <c r="A795" s="16" t="s">
        <v>1816</v>
      </c>
      <c r="B795" s="16" t="s">
        <v>1817</v>
      </c>
    </row>
    <row r="796" spans="1:2">
      <c r="A796" s="16" t="s">
        <v>1818</v>
      </c>
      <c r="B796" s="16" t="s">
        <v>1819</v>
      </c>
    </row>
    <row r="797" spans="1:2">
      <c r="A797" s="16" t="s">
        <v>1820</v>
      </c>
      <c r="B797" s="16" t="s">
        <v>1821</v>
      </c>
    </row>
    <row r="798" spans="1:2">
      <c r="A798" s="16" t="s">
        <v>1822</v>
      </c>
      <c r="B798" s="16" t="s">
        <v>688</v>
      </c>
    </row>
    <row r="799" spans="1:2">
      <c r="A799" s="16" t="s">
        <v>1823</v>
      </c>
      <c r="B799" s="16" t="s">
        <v>1824</v>
      </c>
    </row>
    <row r="800" spans="1:2">
      <c r="A800" s="16" t="s">
        <v>1825</v>
      </c>
      <c r="B800" s="16" t="s">
        <v>1826</v>
      </c>
    </row>
    <row r="801" spans="1:2">
      <c r="A801" s="16" t="s">
        <v>1827</v>
      </c>
      <c r="B801" s="16" t="s">
        <v>1828</v>
      </c>
    </row>
    <row r="802" spans="1:2">
      <c r="A802" s="16" t="s">
        <v>1829</v>
      </c>
      <c r="B802" s="16" t="s">
        <v>1830</v>
      </c>
    </row>
    <row r="803" spans="1:2">
      <c r="A803" s="16" t="s">
        <v>1831</v>
      </c>
      <c r="B803" s="16" t="s">
        <v>1832</v>
      </c>
    </row>
    <row r="804" spans="1:2">
      <c r="A804" s="16" t="s">
        <v>1833</v>
      </c>
      <c r="B804" s="16" t="s">
        <v>1834</v>
      </c>
    </row>
    <row r="805" spans="1:2">
      <c r="A805" s="16" t="s">
        <v>1835</v>
      </c>
      <c r="B805" s="16" t="s">
        <v>1836</v>
      </c>
    </row>
    <row r="806" spans="1:2">
      <c r="A806" s="16" t="s">
        <v>1837</v>
      </c>
      <c r="B806" s="16" t="s">
        <v>1838</v>
      </c>
    </row>
    <row r="807" spans="1:2">
      <c r="A807" s="16" t="s">
        <v>1839</v>
      </c>
      <c r="B807" s="16" t="s">
        <v>1840</v>
      </c>
    </row>
    <row r="808" spans="1:2">
      <c r="A808" s="16" t="s">
        <v>1841</v>
      </c>
      <c r="B808" s="16" t="s">
        <v>1842</v>
      </c>
    </row>
    <row r="809" spans="1:2">
      <c r="A809" s="16" t="s">
        <v>1843</v>
      </c>
      <c r="B809" s="16" t="s">
        <v>1844</v>
      </c>
    </row>
    <row r="810" spans="1:2">
      <c r="A810" s="16" t="s">
        <v>1845</v>
      </c>
      <c r="B810" s="16" t="s">
        <v>1846</v>
      </c>
    </row>
    <row r="811" spans="1:2">
      <c r="A811" s="16" t="s">
        <v>1847</v>
      </c>
      <c r="B811" s="16" t="s">
        <v>1848</v>
      </c>
    </row>
    <row r="812" spans="1:2">
      <c r="A812" s="16" t="s">
        <v>1849</v>
      </c>
      <c r="B812" s="16" t="s">
        <v>1850</v>
      </c>
    </row>
    <row r="813" spans="1:2">
      <c r="A813" s="16" t="s">
        <v>1851</v>
      </c>
      <c r="B813" s="16" t="s">
        <v>1852</v>
      </c>
    </row>
    <row r="814" spans="1:2">
      <c r="A814" s="16" t="s">
        <v>1853</v>
      </c>
      <c r="B814" s="16" t="s">
        <v>1854</v>
      </c>
    </row>
    <row r="815" spans="1:2">
      <c r="A815" s="16" t="s">
        <v>1855</v>
      </c>
      <c r="B815" s="16" t="s">
        <v>1856</v>
      </c>
    </row>
    <row r="816" spans="1:2">
      <c r="A816" s="16" t="s">
        <v>1857</v>
      </c>
      <c r="B816" s="16" t="s">
        <v>1858</v>
      </c>
    </row>
    <row r="817" spans="1:2">
      <c r="A817" s="16" t="s">
        <v>1859</v>
      </c>
      <c r="B817" s="16" t="s">
        <v>1860</v>
      </c>
    </row>
    <row r="818" spans="1:2">
      <c r="A818" s="16" t="s">
        <v>1861</v>
      </c>
      <c r="B818" s="16" t="s">
        <v>1862</v>
      </c>
    </row>
    <row r="819" spans="1:2">
      <c r="A819" s="16" t="s">
        <v>1863</v>
      </c>
      <c r="B819" s="16" t="s">
        <v>1667</v>
      </c>
    </row>
    <row r="820" spans="1:2">
      <c r="A820" s="16" t="s">
        <v>1864</v>
      </c>
      <c r="B820" s="16" t="s">
        <v>890</v>
      </c>
    </row>
    <row r="821" spans="1:2">
      <c r="A821" s="16" t="s">
        <v>1865</v>
      </c>
      <c r="B821" s="16" t="s">
        <v>1866</v>
      </c>
    </row>
    <row r="822" spans="1:2">
      <c r="A822" s="16" t="s">
        <v>1867</v>
      </c>
      <c r="B822" s="16" t="s">
        <v>1868</v>
      </c>
    </row>
    <row r="823" spans="1:2">
      <c r="A823" s="16" t="s">
        <v>1869</v>
      </c>
      <c r="B823" s="16" t="s">
        <v>989</v>
      </c>
    </row>
    <row r="824" spans="1:2">
      <c r="A824" s="16" t="s">
        <v>1870</v>
      </c>
      <c r="B824" s="16" t="s">
        <v>1871</v>
      </c>
    </row>
    <row r="825" spans="1:2">
      <c r="A825" s="16" t="s">
        <v>1872</v>
      </c>
      <c r="B825" s="16" t="s">
        <v>4</v>
      </c>
    </row>
    <row r="826" spans="1:2">
      <c r="A826" s="16" t="s">
        <v>1873</v>
      </c>
      <c r="B826" s="16" t="s">
        <v>1874</v>
      </c>
    </row>
    <row r="827" spans="1:2">
      <c r="A827" s="16" t="s">
        <v>1875</v>
      </c>
      <c r="B827" s="16" t="s">
        <v>1876</v>
      </c>
    </row>
    <row r="828" spans="1:2">
      <c r="A828" s="16" t="s">
        <v>1877</v>
      </c>
      <c r="B828" s="16" t="s">
        <v>1878</v>
      </c>
    </row>
    <row r="829" spans="1:2">
      <c r="A829" s="16" t="s">
        <v>1879</v>
      </c>
      <c r="B829" s="16" t="s">
        <v>1010</v>
      </c>
    </row>
    <row r="830" spans="1:2">
      <c r="A830" s="16" t="s">
        <v>1880</v>
      </c>
      <c r="B830" s="16" t="s">
        <v>1881</v>
      </c>
    </row>
    <row r="831" spans="1:2">
      <c r="A831" s="16" t="s">
        <v>1882</v>
      </c>
      <c r="B831" s="16" t="s">
        <v>856</v>
      </c>
    </row>
    <row r="832" spans="1:2">
      <c r="A832" s="16" t="s">
        <v>1883</v>
      </c>
      <c r="B832" s="16" t="s">
        <v>858</v>
      </c>
    </row>
    <row r="833" spans="1:2">
      <c r="A833" s="16" t="s">
        <v>1884</v>
      </c>
      <c r="B833" s="16" t="s">
        <v>1885</v>
      </c>
    </row>
    <row r="834" spans="1:2">
      <c r="A834" s="16" t="s">
        <v>1886</v>
      </c>
      <c r="B834" s="16" t="s">
        <v>675</v>
      </c>
    </row>
    <row r="835" spans="1:2">
      <c r="A835" s="16" t="s">
        <v>1887</v>
      </c>
      <c r="B835" s="16" t="s">
        <v>1888</v>
      </c>
    </row>
    <row r="836" spans="1:2">
      <c r="A836" s="16" t="s">
        <v>1889</v>
      </c>
      <c r="B836" s="16" t="s">
        <v>1868</v>
      </c>
    </row>
    <row r="837" spans="1:2">
      <c r="A837" s="16" t="s">
        <v>1890</v>
      </c>
      <c r="B837" s="16" t="s">
        <v>1891</v>
      </c>
    </row>
    <row r="838" spans="1:2">
      <c r="A838" s="16" t="s">
        <v>1892</v>
      </c>
      <c r="B838" s="16" t="s">
        <v>1893</v>
      </c>
    </row>
    <row r="839" spans="1:2">
      <c r="A839" s="16" t="s">
        <v>1894</v>
      </c>
      <c r="B839" s="16" t="s">
        <v>1895</v>
      </c>
    </row>
    <row r="840" spans="1:2">
      <c r="A840" s="16" t="s">
        <v>1896</v>
      </c>
      <c r="B840" s="16" t="s">
        <v>1897</v>
      </c>
    </row>
    <row r="841" spans="1:2">
      <c r="A841" s="16" t="s">
        <v>1898</v>
      </c>
      <c r="B841" s="16" t="s">
        <v>1899</v>
      </c>
    </row>
    <row r="842" spans="1:2">
      <c r="A842" s="16" t="s">
        <v>1900</v>
      </c>
      <c r="B842" s="16" t="s">
        <v>1901</v>
      </c>
    </row>
    <row r="843" spans="1:2">
      <c r="A843" s="16" t="s">
        <v>1902</v>
      </c>
      <c r="B843" s="16" t="s">
        <v>1648</v>
      </c>
    </row>
    <row r="844" spans="1:2">
      <c r="A844" s="16" t="s">
        <v>1903</v>
      </c>
      <c r="B844" s="16" t="s">
        <v>1904</v>
      </c>
    </row>
    <row r="845" spans="1:2">
      <c r="A845" s="16" t="s">
        <v>1905</v>
      </c>
      <c r="B845" s="16" t="s">
        <v>1906</v>
      </c>
    </row>
    <row r="846" spans="1:2">
      <c r="A846" s="16" t="s">
        <v>1907</v>
      </c>
      <c r="B846" s="16" t="s">
        <v>1908</v>
      </c>
    </row>
    <row r="847" spans="1:2">
      <c r="A847" s="16" t="s">
        <v>1909</v>
      </c>
      <c r="B847" s="16" t="s">
        <v>1910</v>
      </c>
    </row>
    <row r="848" spans="1:2">
      <c r="A848" s="16" t="s">
        <v>1911</v>
      </c>
      <c r="B848" s="16" t="s">
        <v>1912</v>
      </c>
    </row>
    <row r="849" spans="1:2">
      <c r="A849" s="16" t="s">
        <v>1913</v>
      </c>
      <c r="B849" s="16" t="s">
        <v>1914</v>
      </c>
    </row>
    <row r="850" spans="1:2">
      <c r="A850" s="16" t="s">
        <v>1915</v>
      </c>
      <c r="B850" s="16" t="s">
        <v>1916</v>
      </c>
    </row>
    <row r="851" spans="1:2">
      <c r="A851" s="16" t="s">
        <v>1917</v>
      </c>
      <c r="B851" s="16" t="s">
        <v>1918</v>
      </c>
    </row>
    <row r="852" spans="1:2">
      <c r="A852" s="16" t="s">
        <v>1919</v>
      </c>
      <c r="B852" s="16" t="s">
        <v>1920</v>
      </c>
    </row>
    <row r="853" spans="1:2">
      <c r="A853" s="16" t="s">
        <v>1921</v>
      </c>
      <c r="B853" s="16" t="s">
        <v>1922</v>
      </c>
    </row>
    <row r="854" spans="1:2">
      <c r="A854" s="16" t="s">
        <v>1923</v>
      </c>
      <c r="B854" s="16" t="s">
        <v>1924</v>
      </c>
    </row>
    <row r="855" spans="1:2">
      <c r="A855" s="16" t="s">
        <v>1925</v>
      </c>
      <c r="B855" s="16" t="s">
        <v>1926</v>
      </c>
    </row>
    <row r="856" spans="1:2">
      <c r="A856" s="16" t="s">
        <v>1927</v>
      </c>
      <c r="B856" s="16" t="s">
        <v>1928</v>
      </c>
    </row>
    <row r="857" spans="1:2">
      <c r="A857" s="16" t="s">
        <v>1929</v>
      </c>
      <c r="B857" s="16" t="s">
        <v>1930</v>
      </c>
    </row>
    <row r="858" spans="1:2">
      <c r="A858" s="16" t="s">
        <v>1931</v>
      </c>
      <c r="B858" s="16" t="s">
        <v>1932</v>
      </c>
    </row>
    <row r="859" spans="1:2">
      <c r="A859" s="16" t="s">
        <v>1933</v>
      </c>
      <c r="B859" s="16" t="s">
        <v>1934</v>
      </c>
    </row>
    <row r="860" spans="1:2">
      <c r="A860" s="16" t="s">
        <v>1935</v>
      </c>
      <c r="B860" s="16" t="s">
        <v>1936</v>
      </c>
    </row>
    <row r="861" spans="1:2">
      <c r="A861" s="16" t="s">
        <v>1937</v>
      </c>
      <c r="B861" s="16" t="s">
        <v>1938</v>
      </c>
    </row>
    <row r="862" spans="1:2">
      <c r="A862" s="16" t="s">
        <v>1939</v>
      </c>
      <c r="B862" s="16" t="s">
        <v>1940</v>
      </c>
    </row>
    <row r="863" spans="1:2">
      <c r="A863" s="16" t="s">
        <v>1941</v>
      </c>
      <c r="B863" s="16" t="s">
        <v>1936</v>
      </c>
    </row>
    <row r="864" spans="1:2">
      <c r="A864" s="16" t="s">
        <v>1942</v>
      </c>
      <c r="B864" s="16" t="s">
        <v>1943</v>
      </c>
    </row>
    <row r="865" spans="1:2">
      <c r="A865" s="16" t="s">
        <v>1944</v>
      </c>
      <c r="B865" s="16" t="s">
        <v>1945</v>
      </c>
    </row>
    <row r="866" spans="1:2">
      <c r="A866" s="16" t="s">
        <v>1946</v>
      </c>
      <c r="B866" s="16" t="s">
        <v>1947</v>
      </c>
    </row>
    <row r="867" spans="1:2">
      <c r="A867" s="16" t="s">
        <v>1948</v>
      </c>
      <c r="B867" s="16" t="s">
        <v>688</v>
      </c>
    </row>
    <row r="868" spans="1:2">
      <c r="A868" s="16" t="s">
        <v>1949</v>
      </c>
      <c r="B868" s="16" t="s">
        <v>1950</v>
      </c>
    </row>
    <row r="869" spans="1:2">
      <c r="A869" s="16" t="s">
        <v>1951</v>
      </c>
      <c r="B869" s="16" t="s">
        <v>1952</v>
      </c>
    </row>
    <row r="870" spans="1:2">
      <c r="A870" s="16" t="s">
        <v>1953</v>
      </c>
      <c r="B870" s="16" t="s">
        <v>1954</v>
      </c>
    </row>
    <row r="871" spans="1:2">
      <c r="A871" s="16" t="s">
        <v>1955</v>
      </c>
      <c r="B871" s="16" t="s">
        <v>1956</v>
      </c>
    </row>
    <row r="872" spans="1:2">
      <c r="A872" s="16" t="s">
        <v>1957</v>
      </c>
      <c r="B872" s="16" t="s">
        <v>378</v>
      </c>
    </row>
    <row r="873" spans="1:2">
      <c r="A873" s="16" t="s">
        <v>1958</v>
      </c>
      <c r="B873" s="16" t="s">
        <v>1959</v>
      </c>
    </row>
    <row r="874" spans="1:2">
      <c r="A874" s="16" t="s">
        <v>1960</v>
      </c>
      <c r="B874" s="16" t="s">
        <v>1961</v>
      </c>
    </row>
    <row r="875" spans="1:2">
      <c r="A875" s="16" t="s">
        <v>1962</v>
      </c>
      <c r="B875" s="16" t="s">
        <v>1963</v>
      </c>
    </row>
    <row r="876" spans="1:2">
      <c r="A876" s="16" t="s">
        <v>1964</v>
      </c>
      <c r="B876" s="16" t="s">
        <v>1965</v>
      </c>
    </row>
    <row r="877" spans="1:2">
      <c r="A877" s="16" t="s">
        <v>1966</v>
      </c>
      <c r="B877" s="16" t="s">
        <v>1967</v>
      </c>
    </row>
    <row r="878" spans="1:2">
      <c r="A878" s="16" t="s">
        <v>1968</v>
      </c>
      <c r="B878" s="16" t="s">
        <v>32</v>
      </c>
    </row>
    <row r="879" spans="1:2">
      <c r="A879" s="16" t="s">
        <v>1969</v>
      </c>
      <c r="B879" s="16" t="s">
        <v>1970</v>
      </c>
    </row>
    <row r="880" spans="1:2">
      <c r="A880" s="16" t="s">
        <v>1971</v>
      </c>
      <c r="B880" s="16" t="s">
        <v>1972</v>
      </c>
    </row>
    <row r="881" spans="1:2">
      <c r="A881" s="16" t="s">
        <v>1973</v>
      </c>
      <c r="B881" s="16" t="s">
        <v>1974</v>
      </c>
    </row>
    <row r="882" spans="1:2">
      <c r="A882" s="16" t="s">
        <v>1975</v>
      </c>
      <c r="B882" s="16" t="s">
        <v>1976</v>
      </c>
    </row>
    <row r="883" spans="1:2">
      <c r="A883" s="16" t="s">
        <v>1977</v>
      </c>
      <c r="B883" s="16" t="s">
        <v>1978</v>
      </c>
    </row>
    <row r="884" spans="1:2">
      <c r="A884" s="16" t="s">
        <v>1979</v>
      </c>
      <c r="B884" s="16" t="s">
        <v>1980</v>
      </c>
    </row>
    <row r="885" spans="1:2">
      <c r="A885" s="16" t="s">
        <v>1981</v>
      </c>
      <c r="B885" s="16" t="s">
        <v>1982</v>
      </c>
    </row>
    <row r="886" spans="1:2">
      <c r="A886" s="16" t="s">
        <v>1983</v>
      </c>
      <c r="B886" s="16" t="s">
        <v>1984</v>
      </c>
    </row>
    <row r="887" spans="1:2">
      <c r="A887" s="16" t="s">
        <v>1985</v>
      </c>
      <c r="B887" s="16" t="s">
        <v>1986</v>
      </c>
    </row>
    <row r="888" spans="1:2">
      <c r="A888" s="16" t="s">
        <v>1987</v>
      </c>
      <c r="B888" s="16" t="s">
        <v>1988</v>
      </c>
    </row>
    <row r="889" spans="1:2">
      <c r="A889" s="16" t="s">
        <v>1989</v>
      </c>
      <c r="B889" s="16" t="s">
        <v>1990</v>
      </c>
    </row>
    <row r="890" spans="1:2">
      <c r="A890" s="16" t="s">
        <v>1991</v>
      </c>
      <c r="B890" s="16" t="s">
        <v>1992</v>
      </c>
    </row>
    <row r="891" spans="1:2">
      <c r="A891" s="16" t="s">
        <v>1993</v>
      </c>
      <c r="B891" s="16" t="s">
        <v>1994</v>
      </c>
    </row>
    <row r="892" spans="1:2">
      <c r="A892" s="16" t="s">
        <v>1995</v>
      </c>
      <c r="B892" s="16" t="s">
        <v>1996</v>
      </c>
    </row>
    <row r="893" spans="1:2">
      <c r="A893" s="16" t="s">
        <v>1997</v>
      </c>
      <c r="B893" s="16" t="s">
        <v>1998</v>
      </c>
    </row>
    <row r="894" spans="1:2">
      <c r="A894" s="16" t="s">
        <v>1999</v>
      </c>
      <c r="B894" s="16" t="s">
        <v>2000</v>
      </c>
    </row>
    <row r="895" spans="1:2">
      <c r="A895" s="16" t="s">
        <v>2001</v>
      </c>
      <c r="B895" s="16" t="s">
        <v>2002</v>
      </c>
    </row>
    <row r="896" spans="1:2">
      <c r="A896" s="16" t="s">
        <v>2003</v>
      </c>
      <c r="B896" s="16" t="s">
        <v>2004</v>
      </c>
    </row>
    <row r="897" spans="1:2">
      <c r="A897" s="16" t="s">
        <v>2005</v>
      </c>
      <c r="B897" s="16" t="s">
        <v>2006</v>
      </c>
    </row>
    <row r="898" spans="1:2">
      <c r="A898" s="16" t="s">
        <v>2007</v>
      </c>
      <c r="B898" s="16" t="s">
        <v>2008</v>
      </c>
    </row>
    <row r="899" spans="1:2">
      <c r="A899" s="16" t="s">
        <v>2009</v>
      </c>
      <c r="B899" s="16" t="s">
        <v>2010</v>
      </c>
    </row>
    <row r="900" spans="1:2">
      <c r="A900" s="16" t="s">
        <v>2011</v>
      </c>
      <c r="B900" s="16" t="s">
        <v>2012</v>
      </c>
    </row>
    <row r="901" spans="1:2">
      <c r="A901" s="16" t="s">
        <v>2013</v>
      </c>
      <c r="B901" s="16" t="s">
        <v>2014</v>
      </c>
    </row>
    <row r="902" spans="1:2">
      <c r="A902" s="16" t="s">
        <v>2015</v>
      </c>
      <c r="B902" s="16" t="s">
        <v>2016</v>
      </c>
    </row>
    <row r="903" spans="1:2">
      <c r="A903" s="16" t="s">
        <v>2017</v>
      </c>
      <c r="B903" s="16" t="s">
        <v>2018</v>
      </c>
    </row>
    <row r="904" spans="1:2">
      <c r="A904" s="16" t="s">
        <v>2019</v>
      </c>
      <c r="B904" s="16" t="s">
        <v>2020</v>
      </c>
    </row>
    <row r="905" spans="1:2">
      <c r="A905" s="16" t="s">
        <v>2021</v>
      </c>
      <c r="B905" s="16" t="s">
        <v>2022</v>
      </c>
    </row>
    <row r="906" spans="1:2">
      <c r="A906" s="16" t="s">
        <v>2023</v>
      </c>
      <c r="B906" s="16" t="s">
        <v>2024</v>
      </c>
    </row>
    <row r="907" spans="1:2">
      <c r="A907" s="16" t="s">
        <v>2025</v>
      </c>
      <c r="B907" s="16" t="s">
        <v>2026</v>
      </c>
    </row>
    <row r="908" spans="1:2">
      <c r="A908" s="16" t="s">
        <v>2027</v>
      </c>
      <c r="B908" s="16" t="s">
        <v>2028</v>
      </c>
    </row>
    <row r="909" spans="1:2">
      <c r="A909" s="16" t="s">
        <v>2029</v>
      </c>
      <c r="B909" s="16" t="s">
        <v>2030</v>
      </c>
    </row>
    <row r="910" spans="1:2">
      <c r="A910" s="16" t="s">
        <v>2031</v>
      </c>
      <c r="B910" s="16" t="s">
        <v>2032</v>
      </c>
    </row>
    <row r="911" spans="1:2">
      <c r="A911" s="16" t="s">
        <v>2033</v>
      </c>
      <c r="B911" s="16" t="s">
        <v>1296</v>
      </c>
    </row>
    <row r="912" spans="1:2">
      <c r="A912" s="16" t="s">
        <v>2034</v>
      </c>
      <c r="B912" s="16" t="s">
        <v>2035</v>
      </c>
    </row>
    <row r="913" spans="1:2">
      <c r="A913" s="16" t="s">
        <v>2036</v>
      </c>
      <c r="B913" s="16" t="s">
        <v>2037</v>
      </c>
    </row>
    <row r="914" spans="1:2">
      <c r="A914" s="16" t="s">
        <v>2038</v>
      </c>
      <c r="B914" s="16" t="s">
        <v>2039</v>
      </c>
    </row>
    <row r="915" spans="1:2">
      <c r="A915" s="16" t="s">
        <v>2040</v>
      </c>
      <c r="B915" s="16" t="s">
        <v>2041</v>
      </c>
    </row>
    <row r="916" spans="1:2">
      <c r="A916" s="16" t="s">
        <v>2042</v>
      </c>
      <c r="B916" s="16" t="s">
        <v>184</v>
      </c>
    </row>
    <row r="917" spans="1:2">
      <c r="A917" s="16" t="s">
        <v>2043</v>
      </c>
      <c r="B917" s="16" t="s">
        <v>2044</v>
      </c>
    </row>
    <row r="918" spans="1:2">
      <c r="A918" s="16" t="s">
        <v>2045</v>
      </c>
      <c r="B918" s="16" t="s">
        <v>2039</v>
      </c>
    </row>
    <row r="919" spans="1:2">
      <c r="A919" s="16" t="s">
        <v>2046</v>
      </c>
      <c r="B919" s="16" t="s">
        <v>2047</v>
      </c>
    </row>
    <row r="920" spans="1:2">
      <c r="A920" s="16" t="s">
        <v>2048</v>
      </c>
      <c r="B920" s="16" t="s">
        <v>2049</v>
      </c>
    </row>
    <row r="921" spans="1:2">
      <c r="A921" s="16" t="s">
        <v>2050</v>
      </c>
      <c r="B921" s="16" t="s">
        <v>2051</v>
      </c>
    </row>
    <row r="922" spans="1:2">
      <c r="A922" s="16" t="s">
        <v>2052</v>
      </c>
      <c r="B922" s="16" t="s">
        <v>2053</v>
      </c>
    </row>
    <row r="923" spans="1:2">
      <c r="A923" s="16" t="s">
        <v>2054</v>
      </c>
      <c r="B923" s="16" t="s">
        <v>2055</v>
      </c>
    </row>
    <row r="924" spans="1:2">
      <c r="A924" s="16" t="s">
        <v>2056</v>
      </c>
      <c r="B924" s="16" t="s">
        <v>2057</v>
      </c>
    </row>
    <row r="925" spans="1:2">
      <c r="A925" s="16" t="s">
        <v>2058</v>
      </c>
      <c r="B925" s="16" t="s">
        <v>2053</v>
      </c>
    </row>
    <row r="926" spans="1:2">
      <c r="A926" s="16" t="s">
        <v>2059</v>
      </c>
      <c r="B926" s="16" t="s">
        <v>2060</v>
      </c>
    </row>
    <row r="927" spans="1:2">
      <c r="A927" s="16" t="s">
        <v>2061</v>
      </c>
      <c r="B927" s="16" t="s">
        <v>1881</v>
      </c>
    </row>
    <row r="928" spans="1:2">
      <c r="A928" s="16" t="s">
        <v>2062</v>
      </c>
      <c r="B928" s="16" t="s">
        <v>1296</v>
      </c>
    </row>
    <row r="929" spans="1:2">
      <c r="A929" s="16" t="s">
        <v>2063</v>
      </c>
      <c r="B929" s="16" t="s">
        <v>2064</v>
      </c>
    </row>
    <row r="930" spans="1:2">
      <c r="A930" s="16" t="s">
        <v>2065</v>
      </c>
      <c r="B930" s="16" t="s">
        <v>2066</v>
      </c>
    </row>
    <row r="931" spans="1:2">
      <c r="A931" s="16" t="s">
        <v>2067</v>
      </c>
      <c r="B931" s="16" t="s">
        <v>2068</v>
      </c>
    </row>
    <row r="932" spans="1:2">
      <c r="A932" s="16" t="s">
        <v>2069</v>
      </c>
      <c r="B932" s="16" t="s">
        <v>2070</v>
      </c>
    </row>
    <row r="933" spans="1:2">
      <c r="A933" s="16" t="s">
        <v>2071</v>
      </c>
      <c r="B933" s="16" t="s">
        <v>2072</v>
      </c>
    </row>
    <row r="934" spans="1:2">
      <c r="A934" s="16" t="s">
        <v>2073</v>
      </c>
      <c r="B934" s="16" t="s">
        <v>2074</v>
      </c>
    </row>
    <row r="935" spans="1:2">
      <c r="A935" s="16" t="s">
        <v>2075</v>
      </c>
      <c r="B935" s="16" t="s">
        <v>2076</v>
      </c>
    </row>
    <row r="936" spans="1:2">
      <c r="A936" s="16" t="s">
        <v>2077</v>
      </c>
      <c r="B936" s="16" t="s">
        <v>2078</v>
      </c>
    </row>
    <row r="937" spans="1:2">
      <c r="A937" s="16" t="s">
        <v>2079</v>
      </c>
      <c r="B937" s="16" t="s">
        <v>2080</v>
      </c>
    </row>
    <row r="938" spans="1:2">
      <c r="A938" s="16" t="s">
        <v>2081</v>
      </c>
      <c r="B938" s="16" t="s">
        <v>2082</v>
      </c>
    </row>
    <row r="939" spans="1:2">
      <c r="A939" s="16" t="s">
        <v>2083</v>
      </c>
      <c r="B939" s="16" t="s">
        <v>2084</v>
      </c>
    </row>
    <row r="940" spans="1:2">
      <c r="A940" s="16" t="s">
        <v>2085</v>
      </c>
      <c r="B940" s="16" t="s">
        <v>2086</v>
      </c>
    </row>
    <row r="941" spans="1:2">
      <c r="A941" s="16" t="s">
        <v>2087</v>
      </c>
      <c r="B941" s="16" t="s">
        <v>2074</v>
      </c>
    </row>
    <row r="942" spans="1:2">
      <c r="A942" s="16" t="s">
        <v>2088</v>
      </c>
      <c r="B942" s="16" t="s">
        <v>2089</v>
      </c>
    </row>
    <row r="943" spans="1:2">
      <c r="A943" s="16" t="s">
        <v>2090</v>
      </c>
      <c r="B943" s="16" t="s">
        <v>2091</v>
      </c>
    </row>
    <row r="944" spans="1:2">
      <c r="A944" s="16" t="s">
        <v>2092</v>
      </c>
      <c r="B944" s="16" t="s">
        <v>2093</v>
      </c>
    </row>
    <row r="945" spans="1:2">
      <c r="A945" s="16" t="s">
        <v>2094</v>
      </c>
      <c r="B945" s="16" t="s">
        <v>2095</v>
      </c>
    </row>
    <row r="946" spans="1:2">
      <c r="A946" s="16" t="s">
        <v>2096</v>
      </c>
      <c r="B946" s="16" t="s">
        <v>2097</v>
      </c>
    </row>
    <row r="947" spans="1:2">
      <c r="A947" s="16" t="s">
        <v>2098</v>
      </c>
      <c r="B947" s="16" t="s">
        <v>2099</v>
      </c>
    </row>
    <row r="948" spans="1:2">
      <c r="A948" s="16" t="s">
        <v>2100</v>
      </c>
      <c r="B948" s="16" t="s">
        <v>2101</v>
      </c>
    </row>
    <row r="949" spans="1:2">
      <c r="A949" s="16" t="s">
        <v>2102</v>
      </c>
      <c r="B949" s="16" t="s">
        <v>2103</v>
      </c>
    </row>
    <row r="950" spans="1:2">
      <c r="A950" s="16" t="s">
        <v>2104</v>
      </c>
      <c r="B950" s="16" t="s">
        <v>2105</v>
      </c>
    </row>
    <row r="951" spans="1:2">
      <c r="A951" s="16" t="s">
        <v>2106</v>
      </c>
      <c r="B951" s="16" t="s">
        <v>2107</v>
      </c>
    </row>
    <row r="952" spans="1:2">
      <c r="A952" s="16" t="s">
        <v>101</v>
      </c>
      <c r="B952" s="16" t="s">
        <v>2108</v>
      </c>
    </row>
    <row r="953" spans="1:2">
      <c r="A953" s="16" t="s">
        <v>2109</v>
      </c>
      <c r="B953" s="16" t="s">
        <v>2110</v>
      </c>
    </row>
    <row r="954" spans="1:2">
      <c r="A954" s="16" t="s">
        <v>2111</v>
      </c>
      <c r="B954" s="16" t="s">
        <v>2112</v>
      </c>
    </row>
    <row r="955" spans="1:2">
      <c r="A955" s="16" t="s">
        <v>2113</v>
      </c>
      <c r="B955" s="16" t="s">
        <v>1079</v>
      </c>
    </row>
    <row r="956" spans="1:2">
      <c r="A956" s="16" t="s">
        <v>2114</v>
      </c>
      <c r="B956" s="16" t="s">
        <v>2115</v>
      </c>
    </row>
    <row r="957" spans="1:2">
      <c r="A957" s="16" t="s">
        <v>2116</v>
      </c>
      <c r="B957" s="16" t="s">
        <v>366</v>
      </c>
    </row>
    <row r="958" spans="1:2">
      <c r="A958" s="16" t="s">
        <v>2117</v>
      </c>
      <c r="B958" s="16" t="s">
        <v>4</v>
      </c>
    </row>
    <row r="959" spans="1:2">
      <c r="A959" s="16" t="s">
        <v>2118</v>
      </c>
      <c r="B959" s="16" t="s">
        <v>977</v>
      </c>
    </row>
    <row r="960" spans="1:2">
      <c r="A960" s="16" t="s">
        <v>2119</v>
      </c>
      <c r="B960" s="16" t="s">
        <v>2120</v>
      </c>
    </row>
    <row r="961" spans="1:2">
      <c r="A961" s="16" t="s">
        <v>2121</v>
      </c>
      <c r="B961" s="16" t="s">
        <v>2122</v>
      </c>
    </row>
    <row r="962" spans="1:2">
      <c r="A962" s="16" t="s">
        <v>2123</v>
      </c>
      <c r="B962" s="16" t="s">
        <v>675</v>
      </c>
    </row>
    <row r="963" spans="1:2">
      <c r="A963" s="16" t="s">
        <v>2124</v>
      </c>
      <c r="B963" s="16" t="s">
        <v>2125</v>
      </c>
    </row>
    <row r="964" spans="1:2">
      <c r="A964" s="16" t="s">
        <v>2126</v>
      </c>
      <c r="B964" s="16" t="s">
        <v>4</v>
      </c>
    </row>
    <row r="965" spans="1:2">
      <c r="A965" s="16" t="s">
        <v>2127</v>
      </c>
      <c r="B965" s="16" t="s">
        <v>1876</v>
      </c>
    </row>
    <row r="966" spans="1:2">
      <c r="A966" s="16" t="s">
        <v>2128</v>
      </c>
      <c r="B966" s="16" t="s">
        <v>2129</v>
      </c>
    </row>
    <row r="967" spans="1:2">
      <c r="A967" s="16" t="s">
        <v>2130</v>
      </c>
      <c r="B967" s="16" t="s">
        <v>2131</v>
      </c>
    </row>
    <row r="968" spans="1:2">
      <c r="A968" s="16" t="s">
        <v>2132</v>
      </c>
      <c r="B968" s="16" t="s">
        <v>2133</v>
      </c>
    </row>
    <row r="969" spans="1:2">
      <c r="A969" s="16" t="s">
        <v>2134</v>
      </c>
      <c r="B969" s="16" t="s">
        <v>2135</v>
      </c>
    </row>
    <row r="970" spans="1:2">
      <c r="A970" s="16" t="s">
        <v>2136</v>
      </c>
      <c r="B970" s="16" t="s">
        <v>2137</v>
      </c>
    </row>
    <row r="971" spans="1:2">
      <c r="A971" s="16" t="s">
        <v>2138</v>
      </c>
      <c r="B971" s="16" t="s">
        <v>2139</v>
      </c>
    </row>
    <row r="972" spans="1:2">
      <c r="A972" s="16" t="s">
        <v>2140</v>
      </c>
      <c r="B972" s="16" t="s">
        <v>1309</v>
      </c>
    </row>
    <row r="973" spans="1:2">
      <c r="A973" s="16" t="s">
        <v>2141</v>
      </c>
      <c r="B973" s="16" t="s">
        <v>483</v>
      </c>
    </row>
    <row r="974" spans="1:2">
      <c r="A974" s="16" t="s">
        <v>2142</v>
      </c>
      <c r="B974" s="16" t="s">
        <v>2143</v>
      </c>
    </row>
    <row r="975" spans="1:2">
      <c r="A975" s="16" t="s">
        <v>2144</v>
      </c>
      <c r="B975" s="16" t="s">
        <v>2145</v>
      </c>
    </row>
    <row r="976" spans="1:2">
      <c r="A976" s="16" t="s">
        <v>2146</v>
      </c>
      <c r="B976" s="16" t="s">
        <v>2147</v>
      </c>
    </row>
    <row r="977" spans="1:2">
      <c r="A977" s="16" t="s">
        <v>2148</v>
      </c>
      <c r="B977" s="16" t="s">
        <v>2149</v>
      </c>
    </row>
    <row r="978" spans="1:2">
      <c r="A978" s="16" t="s">
        <v>2150</v>
      </c>
      <c r="B978" s="16" t="s">
        <v>2151</v>
      </c>
    </row>
    <row r="979" spans="1:2">
      <c r="A979" s="16" t="s">
        <v>2152</v>
      </c>
      <c r="B979" s="16" t="s">
        <v>2153</v>
      </c>
    </row>
    <row r="980" spans="1:2">
      <c r="A980" s="16" t="s">
        <v>2154</v>
      </c>
      <c r="B980" s="16" t="s">
        <v>2155</v>
      </c>
    </row>
    <row r="981" spans="1:2">
      <c r="A981" s="16" t="s">
        <v>2156</v>
      </c>
      <c r="B981" s="16" t="s">
        <v>2157</v>
      </c>
    </row>
    <row r="982" spans="1:2">
      <c r="A982" s="16" t="s">
        <v>2158</v>
      </c>
      <c r="B982" s="16" t="s">
        <v>2159</v>
      </c>
    </row>
    <row r="983" spans="1:2">
      <c r="A983" s="16" t="s">
        <v>2160</v>
      </c>
      <c r="B983" s="16" t="s">
        <v>2161</v>
      </c>
    </row>
    <row r="984" spans="1:2">
      <c r="A984" s="16" t="s">
        <v>2162</v>
      </c>
      <c r="B984" s="16" t="s">
        <v>2163</v>
      </c>
    </row>
    <row r="985" spans="1:2">
      <c r="A985" s="16" t="s">
        <v>2164</v>
      </c>
      <c r="B985" s="16" t="s">
        <v>2165</v>
      </c>
    </row>
    <row r="986" spans="1:2">
      <c r="A986" s="16" t="s">
        <v>2166</v>
      </c>
      <c r="B986" s="16" t="s">
        <v>2167</v>
      </c>
    </row>
    <row r="987" spans="1:2">
      <c r="A987" s="16" t="s">
        <v>2168</v>
      </c>
      <c r="B987" s="16" t="s">
        <v>2169</v>
      </c>
    </row>
    <row r="988" spans="1:2">
      <c r="A988" s="16" t="s">
        <v>2170</v>
      </c>
      <c r="B988" s="16" t="s">
        <v>2171</v>
      </c>
    </row>
    <row r="989" spans="1:2">
      <c r="A989" s="16" t="s">
        <v>2172</v>
      </c>
      <c r="B989" s="16" t="s">
        <v>2173</v>
      </c>
    </row>
    <row r="990" spans="1:2">
      <c r="A990" s="16" t="s">
        <v>2174</v>
      </c>
      <c r="B990" s="16" t="s">
        <v>2175</v>
      </c>
    </row>
    <row r="991" spans="1:2">
      <c r="A991" s="16" t="s">
        <v>2176</v>
      </c>
      <c r="B991" s="16" t="s">
        <v>665</v>
      </c>
    </row>
    <row r="992" spans="1:2">
      <c r="A992" s="16" t="s">
        <v>2177</v>
      </c>
      <c r="B992" s="16" t="s">
        <v>2178</v>
      </c>
    </row>
    <row r="993" spans="1:2">
      <c r="A993" s="16" t="s">
        <v>2179</v>
      </c>
      <c r="B993" s="16" t="s">
        <v>2180</v>
      </c>
    </row>
    <row r="994" spans="1:2">
      <c r="A994" s="16" t="s">
        <v>2181</v>
      </c>
      <c r="B994" s="16" t="s">
        <v>2182</v>
      </c>
    </row>
    <row r="995" spans="1:2">
      <c r="A995" s="16" t="s">
        <v>2183</v>
      </c>
      <c r="B995" s="16" t="s">
        <v>1988</v>
      </c>
    </row>
    <row r="996" spans="1:2">
      <c r="A996" s="16" t="s">
        <v>2184</v>
      </c>
      <c r="B996" s="16" t="s">
        <v>2185</v>
      </c>
    </row>
    <row r="997" spans="1:2">
      <c r="A997" s="16" t="s">
        <v>2186</v>
      </c>
      <c r="B997" s="16" t="s">
        <v>2187</v>
      </c>
    </row>
    <row r="998" spans="1:2">
      <c r="A998" s="16" t="s">
        <v>2188</v>
      </c>
      <c r="B998" s="16" t="s">
        <v>2189</v>
      </c>
    </row>
    <row r="999" spans="1:2">
      <c r="A999" s="16" t="s">
        <v>2190</v>
      </c>
      <c r="B999" s="16" t="s">
        <v>2191</v>
      </c>
    </row>
    <row r="1000" spans="1:2">
      <c r="A1000" s="16" t="s">
        <v>2192</v>
      </c>
      <c r="B1000" s="16" t="s">
        <v>2193</v>
      </c>
    </row>
    <row r="1001" spans="1:2">
      <c r="A1001" s="16" t="s">
        <v>2194</v>
      </c>
      <c r="B1001" s="16" t="s">
        <v>2195</v>
      </c>
    </row>
    <row r="1002" spans="1:2">
      <c r="A1002" s="16" t="s">
        <v>2196</v>
      </c>
      <c r="B1002" s="16" t="s">
        <v>2197</v>
      </c>
    </row>
    <row r="1003" spans="1:2">
      <c r="A1003" s="16" t="s">
        <v>2198</v>
      </c>
      <c r="B1003" s="16" t="s">
        <v>2199</v>
      </c>
    </row>
    <row r="1004" spans="1:2">
      <c r="A1004" s="16" t="s">
        <v>2200</v>
      </c>
      <c r="B1004" s="16" t="s">
        <v>2201</v>
      </c>
    </row>
    <row r="1005" spans="1:2">
      <c r="A1005" s="16" t="s">
        <v>2202</v>
      </c>
      <c r="B1005" s="16" t="s">
        <v>2203</v>
      </c>
    </row>
    <row r="1006" spans="1:2">
      <c r="A1006" s="16" t="s">
        <v>2204</v>
      </c>
      <c r="B1006" s="16" t="s">
        <v>2205</v>
      </c>
    </row>
    <row r="1007" spans="1:2">
      <c r="A1007" s="16" t="s">
        <v>2206</v>
      </c>
      <c r="B1007" s="16" t="s">
        <v>2207</v>
      </c>
    </row>
    <row r="1008" spans="1:2">
      <c r="A1008" s="16" t="s">
        <v>2208</v>
      </c>
      <c r="B1008" s="16" t="s">
        <v>2209</v>
      </c>
    </row>
    <row r="1009" spans="1:2">
      <c r="A1009" s="16" t="s">
        <v>2210</v>
      </c>
      <c r="B1009" s="16" t="s">
        <v>2211</v>
      </c>
    </row>
    <row r="1010" spans="1:2">
      <c r="A1010" s="16" t="s">
        <v>2212</v>
      </c>
      <c r="B1010" s="16" t="s">
        <v>2213</v>
      </c>
    </row>
    <row r="1011" spans="1:2">
      <c r="A1011" s="16" t="s">
        <v>2214</v>
      </c>
      <c r="B1011" s="16" t="s">
        <v>2215</v>
      </c>
    </row>
    <row r="1012" spans="1:2">
      <c r="A1012" s="16" t="s">
        <v>2216</v>
      </c>
      <c r="B1012" s="16" t="s">
        <v>2217</v>
      </c>
    </row>
    <row r="1013" spans="1:2">
      <c r="A1013" s="16" t="s">
        <v>2218</v>
      </c>
      <c r="B1013" s="16" t="s">
        <v>2219</v>
      </c>
    </row>
    <row r="1014" spans="1:2">
      <c r="A1014" s="16" t="s">
        <v>2220</v>
      </c>
      <c r="B1014" s="16" t="s">
        <v>2221</v>
      </c>
    </row>
    <row r="1015" spans="1:2">
      <c r="A1015" s="16" t="s">
        <v>2222</v>
      </c>
      <c r="B1015" s="16" t="s">
        <v>2223</v>
      </c>
    </row>
    <row r="1016" spans="1:2">
      <c r="A1016" s="16" t="s">
        <v>2224</v>
      </c>
      <c r="B1016" s="16" t="s">
        <v>2225</v>
      </c>
    </row>
    <row r="1017" spans="1:2">
      <c r="A1017" s="16" t="s">
        <v>2226</v>
      </c>
      <c r="B1017" s="16" t="s">
        <v>2227</v>
      </c>
    </row>
    <row r="1018" spans="1:2">
      <c r="A1018" s="16" t="s">
        <v>2228</v>
      </c>
      <c r="B1018" s="16" t="s">
        <v>2229</v>
      </c>
    </row>
    <row r="1019" spans="1:2">
      <c r="A1019" s="16" t="s">
        <v>2230</v>
      </c>
      <c r="B1019" s="16" t="s">
        <v>2231</v>
      </c>
    </row>
    <row r="1020" spans="1:2">
      <c r="A1020" s="16" t="s">
        <v>2232</v>
      </c>
      <c r="B1020" s="16" t="s">
        <v>2149</v>
      </c>
    </row>
    <row r="1021" spans="1:2">
      <c r="A1021" s="16" t="s">
        <v>2233</v>
      </c>
      <c r="B1021" s="16" t="s">
        <v>2155</v>
      </c>
    </row>
    <row r="1022" spans="1:2">
      <c r="A1022" s="16" t="s">
        <v>2234</v>
      </c>
      <c r="B1022" s="16" t="s">
        <v>1108</v>
      </c>
    </row>
    <row r="1023" spans="1:2">
      <c r="A1023" s="16" t="s">
        <v>2235</v>
      </c>
      <c r="B1023" s="16" t="s">
        <v>2236</v>
      </c>
    </row>
    <row r="1024" spans="1:2">
      <c r="A1024" s="16" t="s">
        <v>2237</v>
      </c>
      <c r="B1024" s="16" t="s">
        <v>2238</v>
      </c>
    </row>
    <row r="1025" spans="1:2">
      <c r="A1025" s="16" t="s">
        <v>2239</v>
      </c>
      <c r="B1025" s="16" t="s">
        <v>2240</v>
      </c>
    </row>
    <row r="1026" spans="1:2">
      <c r="A1026" s="16" t="s">
        <v>2241</v>
      </c>
      <c r="B1026" s="16" t="s">
        <v>2242</v>
      </c>
    </row>
    <row r="1027" spans="1:2">
      <c r="A1027" s="16" t="s">
        <v>2243</v>
      </c>
      <c r="B1027" s="16" t="s">
        <v>2244</v>
      </c>
    </row>
    <row r="1028" spans="1:2">
      <c r="A1028" s="16" t="s">
        <v>2245</v>
      </c>
      <c r="B1028" s="16" t="s">
        <v>2246</v>
      </c>
    </row>
    <row r="1029" spans="1:2">
      <c r="A1029" s="16" t="s">
        <v>2247</v>
      </c>
      <c r="B1029" s="16" t="s">
        <v>2248</v>
      </c>
    </row>
    <row r="1030" spans="1:2">
      <c r="A1030" s="16" t="s">
        <v>2249</v>
      </c>
      <c r="B1030" s="16" t="s">
        <v>2250</v>
      </c>
    </row>
    <row r="1031" spans="1:2">
      <c r="A1031" s="16" t="s">
        <v>2251</v>
      </c>
      <c r="B1031" s="16" t="s">
        <v>2252</v>
      </c>
    </row>
    <row r="1032" spans="1:2">
      <c r="A1032" s="16" t="s">
        <v>2253</v>
      </c>
      <c r="B1032" s="16" t="s">
        <v>2254</v>
      </c>
    </row>
    <row r="1033" spans="1:2">
      <c r="A1033" s="16" t="s">
        <v>2255</v>
      </c>
      <c r="B1033" s="16" t="s">
        <v>2256</v>
      </c>
    </row>
    <row r="1034" spans="1:2">
      <c r="A1034" s="16" t="s">
        <v>2257</v>
      </c>
      <c r="B1034" s="16" t="s">
        <v>2258</v>
      </c>
    </row>
    <row r="1035" spans="1:2">
      <c r="A1035" s="16" t="s">
        <v>2259</v>
      </c>
      <c r="B1035" s="16" t="s">
        <v>2254</v>
      </c>
    </row>
    <row r="1036" spans="1:2">
      <c r="A1036" s="16" t="s">
        <v>2260</v>
      </c>
      <c r="B1036" s="16" t="s">
        <v>671</v>
      </c>
    </row>
    <row r="1037" spans="1:2">
      <c r="A1037" s="16" t="s">
        <v>2261</v>
      </c>
      <c r="B1037" s="16" t="s">
        <v>2262</v>
      </c>
    </row>
    <row r="1038" spans="1:2">
      <c r="A1038" s="16" t="s">
        <v>2263</v>
      </c>
      <c r="B1038" s="16" t="s">
        <v>2264</v>
      </c>
    </row>
    <row r="1039" spans="1:2">
      <c r="A1039" s="16" t="s">
        <v>2265</v>
      </c>
      <c r="B1039" s="16" t="s">
        <v>2266</v>
      </c>
    </row>
    <row r="1040" spans="1:2">
      <c r="A1040" s="16" t="s">
        <v>2267</v>
      </c>
      <c r="B1040" s="16" t="s">
        <v>2268</v>
      </c>
    </row>
    <row r="1041" spans="1:2">
      <c r="A1041" s="16" t="s">
        <v>2269</v>
      </c>
      <c r="B1041" s="16" t="s">
        <v>2270</v>
      </c>
    </row>
    <row r="1042" spans="1:2">
      <c r="A1042" s="16" t="s">
        <v>2271</v>
      </c>
      <c r="B1042" s="16" t="s">
        <v>2272</v>
      </c>
    </row>
    <row r="1043" spans="1:2">
      <c r="A1043" s="16" t="s">
        <v>2273</v>
      </c>
      <c r="B1043" s="16" t="s">
        <v>2274</v>
      </c>
    </row>
    <row r="1044" spans="1:2">
      <c r="A1044" s="16" t="s">
        <v>2275</v>
      </c>
      <c r="B1044" s="16" t="s">
        <v>2276</v>
      </c>
    </row>
    <row r="1045" spans="1:2">
      <c r="A1045" s="16" t="s">
        <v>2277</v>
      </c>
      <c r="B1045" s="16" t="s">
        <v>2278</v>
      </c>
    </row>
    <row r="1046" spans="1:2">
      <c r="A1046" s="16" t="s">
        <v>2279</v>
      </c>
      <c r="B1046" s="16" t="s">
        <v>2280</v>
      </c>
    </row>
    <row r="1047" spans="1:2">
      <c r="A1047" s="16" t="s">
        <v>2281</v>
      </c>
      <c r="B1047" s="16" t="s">
        <v>977</v>
      </c>
    </row>
    <row r="1048" spans="1:2">
      <c r="A1048" s="16" t="s">
        <v>2282</v>
      </c>
      <c r="B1048" s="16" t="s">
        <v>2283</v>
      </c>
    </row>
    <row r="1049" spans="1:2">
      <c r="A1049" s="16" t="s">
        <v>2284</v>
      </c>
      <c r="B1049" s="16" t="s">
        <v>967</v>
      </c>
    </row>
    <row r="1050" spans="1:2">
      <c r="A1050" s="16" t="s">
        <v>2285</v>
      </c>
      <c r="B1050" s="16" t="s">
        <v>2286</v>
      </c>
    </row>
    <row r="1051" spans="1:2">
      <c r="A1051" s="16" t="s">
        <v>2287</v>
      </c>
      <c r="B1051" s="16" t="s">
        <v>2288</v>
      </c>
    </row>
    <row r="1052" spans="1:2">
      <c r="A1052" s="16" t="s">
        <v>2289</v>
      </c>
      <c r="B1052" s="16" t="s">
        <v>2290</v>
      </c>
    </row>
    <row r="1053" spans="1:2">
      <c r="A1053" s="16" t="s">
        <v>2291</v>
      </c>
      <c r="B1053" s="16" t="s">
        <v>2292</v>
      </c>
    </row>
    <row r="1054" spans="1:2">
      <c r="A1054" s="16" t="s">
        <v>2293</v>
      </c>
      <c r="B1054" s="16" t="s">
        <v>2294</v>
      </c>
    </row>
    <row r="1055" spans="1:2">
      <c r="A1055" s="16" t="s">
        <v>2295</v>
      </c>
      <c r="B1055" s="16" t="s">
        <v>2296</v>
      </c>
    </row>
    <row r="1056" spans="1:2">
      <c r="A1056" s="16" t="s">
        <v>2297</v>
      </c>
      <c r="B1056" s="16" t="s">
        <v>2298</v>
      </c>
    </row>
    <row r="1057" spans="1:2">
      <c r="A1057" s="16" t="s">
        <v>2299</v>
      </c>
      <c r="B1057" s="16" t="s">
        <v>2300</v>
      </c>
    </row>
    <row r="1058" spans="1:2">
      <c r="A1058" s="16" t="s">
        <v>2301</v>
      </c>
      <c r="B1058" s="16" t="s">
        <v>2302</v>
      </c>
    </row>
    <row r="1059" spans="1:2">
      <c r="A1059" s="16" t="s">
        <v>2303</v>
      </c>
      <c r="B1059" s="16" t="s">
        <v>2304</v>
      </c>
    </row>
    <row r="1060" spans="1:2">
      <c r="A1060" s="16" t="s">
        <v>2305</v>
      </c>
      <c r="B1060" s="16" t="s">
        <v>2306</v>
      </c>
    </row>
    <row r="1061" spans="1:2">
      <c r="A1061" s="16" t="s">
        <v>2307</v>
      </c>
      <c r="B1061" s="16" t="s">
        <v>2308</v>
      </c>
    </row>
    <row r="1062" spans="1:2">
      <c r="A1062" s="16" t="s">
        <v>2309</v>
      </c>
      <c r="B1062" s="16" t="s">
        <v>2310</v>
      </c>
    </row>
    <row r="1063" spans="1:2">
      <c r="A1063" s="16" t="s">
        <v>2311</v>
      </c>
      <c r="B1063" s="16" t="s">
        <v>2312</v>
      </c>
    </row>
    <row r="1064" spans="1:2">
      <c r="A1064" s="16" t="s">
        <v>2313</v>
      </c>
      <c r="B1064" s="16" t="s">
        <v>2314</v>
      </c>
    </row>
    <row r="1065" spans="1:2">
      <c r="A1065" s="16" t="s">
        <v>2315</v>
      </c>
      <c r="B1065" s="16" t="s">
        <v>2316</v>
      </c>
    </row>
    <row r="1066" spans="1:2">
      <c r="A1066" s="16" t="s">
        <v>2317</v>
      </c>
      <c r="B1066" s="16" t="s">
        <v>2318</v>
      </c>
    </row>
    <row r="1067" spans="1:2">
      <c r="A1067" s="16" t="s">
        <v>2319</v>
      </c>
      <c r="B1067" s="16" t="s">
        <v>2320</v>
      </c>
    </row>
    <row r="1068" spans="1:2">
      <c r="A1068" s="16" t="s">
        <v>2321</v>
      </c>
      <c r="B1068" s="16" t="s">
        <v>2322</v>
      </c>
    </row>
    <row r="1069" spans="1:2">
      <c r="A1069" s="16" t="s">
        <v>2323</v>
      </c>
      <c r="B1069" s="16" t="s">
        <v>2324</v>
      </c>
    </row>
    <row r="1070" spans="1:2">
      <c r="A1070" s="16" t="s">
        <v>2325</v>
      </c>
      <c r="B1070" s="16" t="s">
        <v>2326</v>
      </c>
    </row>
    <row r="1071" spans="1:2">
      <c r="A1071" s="16" t="s">
        <v>2327</v>
      </c>
      <c r="B1071" s="16" t="s">
        <v>2328</v>
      </c>
    </row>
    <row r="1072" spans="1:2">
      <c r="A1072" s="16" t="s">
        <v>2329</v>
      </c>
      <c r="B1072" s="16" t="s">
        <v>2330</v>
      </c>
    </row>
    <row r="1073" spans="1:2">
      <c r="A1073" s="16" t="s">
        <v>2331</v>
      </c>
      <c r="B1073" s="16" t="s">
        <v>2332</v>
      </c>
    </row>
    <row r="1074" spans="1:2">
      <c r="A1074" s="16" t="s">
        <v>2333</v>
      </c>
      <c r="B1074" s="16" t="s">
        <v>2334</v>
      </c>
    </row>
    <row r="1075" spans="1:2">
      <c r="A1075" s="16" t="s">
        <v>2335</v>
      </c>
      <c r="B1075" s="16" t="s">
        <v>2336</v>
      </c>
    </row>
    <row r="1076" spans="1:2">
      <c r="A1076" s="16" t="s">
        <v>2337</v>
      </c>
      <c r="B1076" s="16" t="s">
        <v>708</v>
      </c>
    </row>
    <row r="1077" spans="1:2">
      <c r="A1077" s="16" t="s">
        <v>2338</v>
      </c>
      <c r="B1077" s="16" t="s">
        <v>2339</v>
      </c>
    </row>
    <row r="1078" spans="1:2">
      <c r="A1078" s="16" t="s">
        <v>2340</v>
      </c>
      <c r="B1078" s="16" t="s">
        <v>1517</v>
      </c>
    </row>
    <row r="1079" spans="1:2">
      <c r="A1079" s="16" t="s">
        <v>2341</v>
      </c>
      <c r="B1079" s="16" t="s">
        <v>2342</v>
      </c>
    </row>
    <row r="1080" spans="1:2">
      <c r="A1080" s="16" t="s">
        <v>2343</v>
      </c>
      <c r="B1080" s="16" t="s">
        <v>2344</v>
      </c>
    </row>
    <row r="1081" spans="1:2">
      <c r="A1081" s="16" t="s">
        <v>2345</v>
      </c>
      <c r="B1081" s="16" t="s">
        <v>2346</v>
      </c>
    </row>
    <row r="1082" spans="1:2">
      <c r="A1082" s="16" t="s">
        <v>2347</v>
      </c>
      <c r="B1082" s="16" t="s">
        <v>2348</v>
      </c>
    </row>
    <row r="1083" spans="1:2">
      <c r="A1083" s="16" t="s">
        <v>2349</v>
      </c>
      <c r="B1083" s="16" t="s">
        <v>2350</v>
      </c>
    </row>
    <row r="1084" spans="1:2">
      <c r="A1084" s="16" t="s">
        <v>2351</v>
      </c>
      <c r="B1084" s="16" t="s">
        <v>2352</v>
      </c>
    </row>
    <row r="1085" spans="1:2">
      <c r="A1085" s="16" t="s">
        <v>2353</v>
      </c>
      <c r="B1085" s="16" t="s">
        <v>2354</v>
      </c>
    </row>
    <row r="1086" spans="1:2">
      <c r="A1086" s="16" t="s">
        <v>2355</v>
      </c>
      <c r="B1086" s="16" t="s">
        <v>2356</v>
      </c>
    </row>
    <row r="1087" spans="1:2">
      <c r="A1087" s="16" t="s">
        <v>2357</v>
      </c>
      <c r="B1087" s="16" t="s">
        <v>2358</v>
      </c>
    </row>
    <row r="1088" spans="1:2">
      <c r="A1088" s="16" t="s">
        <v>2359</v>
      </c>
      <c r="B1088" s="16" t="s">
        <v>2360</v>
      </c>
    </row>
    <row r="1089" spans="1:2">
      <c r="A1089" s="16" t="s">
        <v>2361</v>
      </c>
      <c r="B1089" s="16" t="s">
        <v>2362</v>
      </c>
    </row>
    <row r="1090" spans="1:2">
      <c r="A1090" s="16" t="s">
        <v>2363</v>
      </c>
      <c r="B1090" s="16" t="s">
        <v>2364</v>
      </c>
    </row>
    <row r="1091" spans="1:2">
      <c r="A1091" s="16" t="s">
        <v>2365</v>
      </c>
      <c r="B1091" s="16" t="s">
        <v>2366</v>
      </c>
    </row>
    <row r="1092" spans="1:2">
      <c r="A1092" s="16" t="s">
        <v>2367</v>
      </c>
      <c r="B1092" s="16" t="s">
        <v>2368</v>
      </c>
    </row>
    <row r="1093" spans="1:2">
      <c r="A1093" s="16" t="s">
        <v>0</v>
      </c>
      <c r="B1093" s="16" t="s">
        <v>320</v>
      </c>
    </row>
    <row r="1094" spans="1:2">
      <c r="A1094" s="16" t="s">
        <v>0</v>
      </c>
      <c r="B1094" s="16" t="s">
        <v>2143</v>
      </c>
    </row>
  </sheetData>
  <sheetProtection algorithmName="SHA-512" hashValue="lpy046XUPmuGKnOiALVsRVpDbjqaNvqihlwjmrNy+WicQOuPng/JACk+tQB4EAleJBohtwZAx0BGUxnCwC43Rw==" saltValue="Ykc6m92522OSjgjVsUlUMA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2369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292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292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oMCSWy0HSFbJsRb9qDCjg1oPl1cBtccRIyjiNrvlKfKR3nw8cjqBS7tuclwJFKxRRqQNq/BzB1S242tamTTwQA==" saltValue="HGrQXUT1rWpHLZfOJlba+Q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6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5.42578125" bestFit="1" customWidth="1"/>
    <col min="3" max="3" width="18.42578125" bestFit="1" customWidth="1"/>
    <col min="4" max="4" width="14.28515625" bestFit="1" customWidth="1"/>
    <col min="5" max="5" width="28.710937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290</v>
      </c>
      <c r="G2" t="s">
        <v>291</v>
      </c>
      <c r="H2" s="124"/>
      <c r="I2" s="127" t="s">
        <v>292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5" si="0">ROUND(J2+K2,2)</f>
        <v>0</v>
      </c>
      <c r="M2" s="127" t="s">
        <v>292</v>
      </c>
      <c r="N2" s="124">
        <f>IF(Rückbehalt,ROUND(L2*IFERROR(VALUE(M2),VALUE(SUBSTITUTE(M2,".",",")))%,2),0)</f>
        <v>0</v>
      </c>
      <c r="O2" s="124" t="s">
        <v>293</v>
      </c>
      <c r="P2" s="127">
        <f>ROUND(IF(Rückbehalt,(IF(IFERROR(Schlussrechnung="JA",FALSE),L2+N2,L2-N2)),L2)*(100+IFERROR(VALUE(O2),VALUE(SUBSTITUTE(O2,".",","))))%,2)</f>
        <v>0</v>
      </c>
      <c r="Q2" s="127" t="s">
        <v>292</v>
      </c>
      <c r="R2" s="127">
        <f t="shared" ref="R2:R5" si="1">ROUND(P2*IFERROR(VALUE(Q2),VALUE(SUBSTITUTE(Q2,".",",")))%,2)</f>
        <v>0</v>
      </c>
      <c r="S2" s="127">
        <f t="shared" ref="S2:S5" si="2">ROUND(P2-R2,2)</f>
        <v>0</v>
      </c>
      <c r="T2" s="127" t="s">
        <v>289</v>
      </c>
      <c r="U2" s="127">
        <f t="shared" ref="U2:U5" si="3">ROUND(L2+(L2*O2)/100,2)</f>
        <v>0</v>
      </c>
      <c r="V2" s="127">
        <f>IF(IFERROR(Schlussrechnung="JA",FALSE),P2-U2, U2-P2)</f>
        <v>0</v>
      </c>
    </row>
    <row r="3" spans="1:22">
      <c r="A3" s="16" t="s">
        <v>284</v>
      </c>
      <c r="B3" s="16" t="s">
        <v>285</v>
      </c>
      <c r="C3" s="16" t="s">
        <v>286</v>
      </c>
      <c r="D3" s="16" t="s">
        <v>287</v>
      </c>
      <c r="E3" s="16" t="s">
        <v>288</v>
      </c>
      <c r="F3" s="16" t="s">
        <v>294</v>
      </c>
      <c r="G3" s="16" t="s">
        <v>295</v>
      </c>
      <c r="H3" s="124"/>
      <c r="I3" s="127" t="s">
        <v>292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292</v>
      </c>
      <c r="N3" s="124">
        <f>IF(Rückbehalt,ROUND(L3*IFERROR(VALUE(M3),VALUE(SUBSTITUTE(M3,".",",")))%,2),0)</f>
        <v>0</v>
      </c>
      <c r="O3" s="124" t="s">
        <v>293</v>
      </c>
      <c r="P3" s="127">
        <f>ROUND(IF(Rückbehalt,(IF(IFERROR(Schlussrechnung="JA",FALSE),L3+N3,L3-N3)),L3)*(100+IFERROR(VALUE(O3),VALUE(SUBSTITUTE(O3,".",","))))%,2)</f>
        <v>0</v>
      </c>
      <c r="Q3" s="127" t="s">
        <v>292</v>
      </c>
      <c r="R3" s="127">
        <f t="shared" si="1"/>
        <v>0</v>
      </c>
      <c r="S3" s="127">
        <f t="shared" si="2"/>
        <v>0</v>
      </c>
      <c r="T3" s="127" t="s">
        <v>289</v>
      </c>
      <c r="U3" s="127">
        <f t="shared" si="3"/>
        <v>0</v>
      </c>
      <c r="V3" s="127">
        <f>IF(IFERROR(Schlussrechnung="JA",FALSE),P3-U3, U3-P3)</f>
        <v>0</v>
      </c>
    </row>
    <row r="4" spans="1:22" ht="14.25">
      <c r="A4" s="122" t="s">
        <v>284</v>
      </c>
      <c r="B4" s="122" t="s">
        <v>0</v>
      </c>
      <c r="C4" s="122" t="s">
        <v>296</v>
      </c>
      <c r="D4" s="122" t="s">
        <v>0</v>
      </c>
      <c r="E4" s="122" t="s">
        <v>296</v>
      </c>
      <c r="F4" s="122" t="s">
        <v>0</v>
      </c>
      <c r="G4" s="122" t="s">
        <v>296</v>
      </c>
      <c r="H4" s="125"/>
      <c r="I4" s="128" t="s">
        <v>292</v>
      </c>
      <c r="J4" s="128">
        <f>IF(AND(ISERROR(SEARCH({"Teuerung","Renchérissement","Rincaro"},G4)),NOT(IFERROR(Rechnungsart,"")="TE")),ROUND(H4-(H4*IFERROR(VALUE(I4),VALUE(SUBSTITUTE(I4,".",","))))%,2),ROUND(H4,2))</f>
        <v>0</v>
      </c>
      <c r="K4" s="125"/>
      <c r="L4" s="128">
        <f t="shared" si="0"/>
        <v>0</v>
      </c>
      <c r="M4" s="128" t="s">
        <v>292</v>
      </c>
      <c r="N4" s="125">
        <f>IF(Rückbehalt,ROUND(L4*IFERROR(VALUE(M4),VALUE(SUBSTITUTE(M4,".",",")))%,2),0)</f>
        <v>0</v>
      </c>
      <c r="O4" s="125" t="s">
        <v>297</v>
      </c>
      <c r="P4" s="128">
        <f>ROUND(IF(Rückbehalt,(IF(IFERROR(Schlussrechnung="JA",FALSE),L4+N4,L4-N4)),L4)*(100+IFERROR(VALUE(O4),VALUE(SUBSTITUTE(O4,".",","))))%,2)</f>
        <v>0</v>
      </c>
      <c r="Q4" s="128" t="s">
        <v>292</v>
      </c>
      <c r="R4" s="128">
        <f t="shared" si="1"/>
        <v>0</v>
      </c>
      <c r="S4" s="128">
        <f t="shared" si="2"/>
        <v>0</v>
      </c>
      <c r="T4" s="128" t="s">
        <v>0</v>
      </c>
      <c r="U4" s="128">
        <f t="shared" si="3"/>
        <v>0</v>
      </c>
      <c r="V4" s="128">
        <f>IF(IFERROR(Schlussrechnung="JA",FALSE),P4-U4, U4-P4)</f>
        <v>0</v>
      </c>
    </row>
    <row r="5" spans="1:22" ht="15.75" thickBot="1">
      <c r="A5" s="123" t="s">
        <v>0</v>
      </c>
      <c r="B5" s="123" t="s">
        <v>0</v>
      </c>
      <c r="C5" s="123" t="s">
        <v>296</v>
      </c>
      <c r="D5" s="123" t="s">
        <v>0</v>
      </c>
      <c r="E5" s="123" t="s">
        <v>296</v>
      </c>
      <c r="F5" s="123" t="s">
        <v>0</v>
      </c>
      <c r="G5" s="123" t="s">
        <v>296</v>
      </c>
      <c r="H5" s="126"/>
      <c r="I5" s="129" t="s">
        <v>292</v>
      </c>
      <c r="J5" s="129">
        <f>IF(AND(ISERROR(SEARCH({"Teuerung","Renchérissement","Rincaro"},G5)),NOT(IFERROR(Rechnungsart,"")="TE")),ROUND(H5-(H5*IFERROR(VALUE(I5),VALUE(SUBSTITUTE(I5,".",","))))%,2),ROUND(H5,2))</f>
        <v>0</v>
      </c>
      <c r="K5" s="126"/>
      <c r="L5" s="129">
        <f t="shared" si="0"/>
        <v>0</v>
      </c>
      <c r="M5" s="129" t="s">
        <v>292</v>
      </c>
      <c r="N5" s="126">
        <f>IF(Rückbehalt,ROUND(L5*IFERROR(VALUE(M5),VALUE(SUBSTITUTE(M5,".",",")))%,2),0)</f>
        <v>0</v>
      </c>
      <c r="O5" s="126" t="s">
        <v>297</v>
      </c>
      <c r="P5" s="129">
        <f>ROUND(IF(Rückbehalt,(IF(IFERROR(Schlussrechnung="JA",FALSE),L5+N5,L5-N5)),L5)*(100+IFERROR(VALUE(O5),VALUE(SUBSTITUTE(O5,".",","))))%,2)</f>
        <v>0</v>
      </c>
      <c r="Q5" s="129" t="s">
        <v>292</v>
      </c>
      <c r="R5" s="129">
        <f t="shared" si="1"/>
        <v>0</v>
      </c>
      <c r="S5" s="129">
        <f t="shared" si="2"/>
        <v>0</v>
      </c>
      <c r="T5" s="129" t="s">
        <v>0</v>
      </c>
      <c r="U5" s="129">
        <f t="shared" si="3"/>
        <v>0</v>
      </c>
      <c r="V5" s="129">
        <f>IF(IFERROR(Schlussrechnung="JA",FALSE),P5-U5, U5-P5)</f>
        <v>0</v>
      </c>
    </row>
    <row r="6" spans="1:22" ht="13.5" thickTop="1"/>
  </sheetData>
  <sheetProtection algorithmName="SHA-512" hashValue="dLay/uXE+NC/HLemd9487jSeRn7Zz7Remu0j1bpnCD6xAZH6N9DVDjHeN+QmHXjJpXZ5PjBSf87vIas/uLdjOA==" saltValue="FNshPHwLtWxOJUULaEdvwQ==" spinCount="100000" sheet="1" objects="1" scenarios="1"/>
  <phoneticPr fontId="48" type="noConversion"/>
  <dataValidations count="4">
    <dataValidation type="decimal" allowBlank="1" showDropDown="1" showInputMessage="1" showErrorMessage="1" errorTitle="nur positive Werte möglich" error="Für Gutschriften bitte Rechnungsart &quot;Gutschrift&quot; verwenden." sqref="H2:H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K2:K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N2:N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O2:O5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17.8554687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7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301</v>
      </c>
      <c r="B2" t="s">
        <v>302</v>
      </c>
      <c r="C2" t="s">
        <v>303</v>
      </c>
      <c r="D2" t="s">
        <v>304</v>
      </c>
      <c r="E2" t="s">
        <v>305</v>
      </c>
      <c r="F2" t="s">
        <v>31</v>
      </c>
      <c r="G2" t="s">
        <v>306</v>
      </c>
      <c r="H2" t="s">
        <v>307</v>
      </c>
      <c r="I2" t="s">
        <v>308</v>
      </c>
      <c r="J2" t="s">
        <v>0</v>
      </c>
      <c r="K2" t="s">
        <v>0</v>
      </c>
      <c r="L2" t="s">
        <v>309</v>
      </c>
      <c r="M2" t="s">
        <v>310</v>
      </c>
      <c r="N2" t="s">
        <v>0</v>
      </c>
      <c r="O2" t="s">
        <v>0</v>
      </c>
      <c r="P2" t="s">
        <v>0</v>
      </c>
      <c r="Q2" t="s">
        <v>0</v>
      </c>
      <c r="R2" t="s">
        <v>31</v>
      </c>
      <c r="S2" t="s">
        <v>311</v>
      </c>
      <c r="T2" t="s">
        <v>312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313</v>
      </c>
      <c r="AB2" t="s">
        <v>314</v>
      </c>
      <c r="AC2" t="s">
        <v>315</v>
      </c>
      <c r="AD2" t="s">
        <v>316</v>
      </c>
      <c r="AE2" t="s">
        <v>317</v>
      </c>
      <c r="AF2" t="s">
        <v>0</v>
      </c>
      <c r="AG2" t="s">
        <v>0</v>
      </c>
      <c r="AH2" t="s">
        <v>318</v>
      </c>
      <c r="AI2" t="s">
        <v>315</v>
      </c>
      <c r="AJ2" t="s">
        <v>319</v>
      </c>
      <c r="AK2" t="s">
        <v>320</v>
      </c>
      <c r="AL2" t="s">
        <v>321</v>
      </c>
      <c r="AM2" t="s">
        <v>321</v>
      </c>
      <c r="AN2" t="s">
        <v>284</v>
      </c>
      <c r="AO2" t="s">
        <v>285</v>
      </c>
      <c r="AP2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329</v>
      </c>
      <c r="BH2" t="s">
        <v>292</v>
      </c>
      <c r="BI2" t="s">
        <v>320</v>
      </c>
      <c r="BJ2" t="s">
        <v>0</v>
      </c>
      <c r="BK2" t="s">
        <v>330</v>
      </c>
      <c r="BL2" t="s">
        <v>331</v>
      </c>
      <c r="BM2" t="s">
        <v>1</v>
      </c>
      <c r="BN2" t="s">
        <v>292</v>
      </c>
      <c r="BO2" t="s">
        <v>0</v>
      </c>
      <c r="BP2" t="s">
        <v>0</v>
      </c>
      <c r="BQ2" t="s">
        <v>332</v>
      </c>
      <c r="BR2" t="s">
        <v>333</v>
      </c>
      <c r="BS2" t="s">
        <v>5</v>
      </c>
      <c r="BT2" t="s">
        <v>334</v>
      </c>
      <c r="BU2" t="s">
        <v>292</v>
      </c>
      <c r="BV2" t="s">
        <v>335</v>
      </c>
      <c r="BW2" t="s">
        <v>1</v>
      </c>
      <c r="BX2" t="s">
        <v>292</v>
      </c>
      <c r="BY2" t="s">
        <v>336</v>
      </c>
      <c r="BZ2" t="s">
        <v>292</v>
      </c>
      <c r="CA2" t="s">
        <v>335</v>
      </c>
      <c r="CB2" t="s">
        <v>1</v>
      </c>
    </row>
  </sheetData>
  <sheetProtection algorithmName="SHA-512" hashValue="SpaAPPrLMcj7naQ1/ri+UJtbIZBwYDGJ6RaSFaB8x7WTSpWZ3rnK1LDvxfFci28wmROU0kwHVSlvYeyU6OGsRg==" saltValue="w9cExRzY/nmG7YFnZ8WAK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44875.621724537035</v>
      </c>
    </row>
    <row r="2" spans="1:5">
      <c r="A2" t="s">
        <v>272</v>
      </c>
      <c r="C2" s="109">
        <v>44875.621747685182</v>
      </c>
      <c r="D2">
        <f t="shared" ref="D2:D16" si="0">SECOND(C2-C1)</f>
        <v>2</v>
      </c>
      <c r="E2" s="16"/>
    </row>
    <row r="3" spans="1:5">
      <c r="A3" t="s">
        <v>273</v>
      </c>
      <c r="C3" s="109">
        <v>44875.621747685182</v>
      </c>
      <c r="D3">
        <f t="shared" si="0"/>
        <v>0</v>
      </c>
      <c r="E3" s="16"/>
    </row>
    <row r="4" spans="1:5">
      <c r="A4" t="s">
        <v>274</v>
      </c>
      <c r="C4" s="109">
        <v>44875.621747685182</v>
      </c>
      <c r="D4">
        <f t="shared" si="0"/>
        <v>0</v>
      </c>
      <c r="E4" s="16"/>
    </row>
    <row r="5" spans="1:5">
      <c r="A5" t="s">
        <v>275</v>
      </c>
      <c r="C5" s="109">
        <v>44875.621747685182</v>
      </c>
      <c r="D5">
        <f t="shared" si="0"/>
        <v>0</v>
      </c>
      <c r="E5" s="16"/>
    </row>
    <row r="6" spans="1:5">
      <c r="A6" t="s">
        <v>276</v>
      </c>
      <c r="C6" s="109">
        <v>44875.621759259258</v>
      </c>
      <c r="D6">
        <f t="shared" si="0"/>
        <v>1</v>
      </c>
      <c r="E6" s="16"/>
    </row>
    <row r="7" spans="1:5">
      <c r="A7" t="s">
        <v>277</v>
      </c>
      <c r="C7" s="109">
        <v>44875.621759259258</v>
      </c>
      <c r="D7">
        <f t="shared" si="0"/>
        <v>0</v>
      </c>
      <c r="E7" s="16"/>
    </row>
    <row r="8" spans="1:5">
      <c r="A8" t="s">
        <v>278</v>
      </c>
      <c r="C8" s="109">
        <v>44875.621759259258</v>
      </c>
      <c r="D8">
        <f t="shared" si="0"/>
        <v>0</v>
      </c>
      <c r="E8" s="16"/>
    </row>
    <row r="9" spans="1:5">
      <c r="A9" t="s">
        <v>279</v>
      </c>
      <c r="C9" s="109">
        <v>44875.621759259258</v>
      </c>
      <c r="D9">
        <f t="shared" si="0"/>
        <v>0</v>
      </c>
      <c r="E9" s="16"/>
    </row>
    <row r="10" spans="1:5">
      <c r="A10" t="s">
        <v>280</v>
      </c>
      <c r="C10" s="109">
        <v>44875.621759259258</v>
      </c>
      <c r="D10">
        <f t="shared" si="0"/>
        <v>0</v>
      </c>
      <c r="E10" s="16"/>
    </row>
    <row r="11" spans="1:5">
      <c r="A11" t="s">
        <v>281</v>
      </c>
      <c r="C11" s="109">
        <v>44875.621759259258</v>
      </c>
      <c r="D11">
        <f t="shared" si="0"/>
        <v>0</v>
      </c>
      <c r="E11" s="16"/>
    </row>
    <row r="12" spans="1:5">
      <c r="A12" t="s">
        <v>282</v>
      </c>
      <c r="B12" t="s">
        <v>283</v>
      </c>
      <c r="C12" s="109">
        <v>44875.621759259258</v>
      </c>
      <c r="D12">
        <f t="shared" si="0"/>
        <v>0</v>
      </c>
      <c r="E12" s="16"/>
    </row>
    <row r="13" spans="1:5">
      <c r="A13" t="s">
        <v>298</v>
      </c>
      <c r="C13" s="109">
        <v>44875.621828703705</v>
      </c>
      <c r="D13">
        <f t="shared" si="0"/>
        <v>6</v>
      </c>
      <c r="E13" s="16"/>
    </row>
    <row r="14" spans="1:5">
      <c r="A14" t="s">
        <v>281</v>
      </c>
      <c r="C14" s="109">
        <v>44875.621874999997</v>
      </c>
      <c r="D14">
        <f t="shared" si="0"/>
        <v>4</v>
      </c>
      <c r="E14" s="16"/>
    </row>
    <row r="15" spans="1:5">
      <c r="A15" t="s">
        <v>299</v>
      </c>
      <c r="B15" t="s">
        <v>300</v>
      </c>
      <c r="C15" s="109">
        <v>44875.621874999997</v>
      </c>
      <c r="D15">
        <f t="shared" si="0"/>
        <v>0</v>
      </c>
      <c r="E15" s="16"/>
    </row>
    <row r="16" spans="1:5">
      <c r="A16" t="s">
        <v>337</v>
      </c>
      <c r="B16" t="s">
        <v>338</v>
      </c>
      <c r="C16" s="109">
        <v>44875.62195601852</v>
      </c>
      <c r="D16">
        <f t="shared" si="0"/>
        <v>7</v>
      </c>
      <c r="E16" s="16"/>
    </row>
    <row r="17" spans="3:5">
      <c r="C17" s="109"/>
      <c r="E17" s="16"/>
    </row>
    <row r="18" spans="3:5">
      <c r="C18" s="109"/>
      <c r="E18" s="16"/>
    </row>
    <row r="19" spans="3:5">
      <c r="C19" s="109"/>
    </row>
    <row r="20" spans="3:5">
      <c r="C20" s="109"/>
      <c r="E20" s="11"/>
    </row>
    <row r="21" spans="3:5">
      <c r="C21" s="109"/>
    </row>
    <row r="22" spans="3:5">
      <c r="C22" s="109"/>
    </row>
    <row r="23" spans="3:5">
      <c r="C23" s="109"/>
    </row>
    <row r="24" spans="3:5">
      <c r="C24" s="109"/>
    </row>
    <row r="25" spans="3:5">
      <c r="C25" s="109"/>
    </row>
    <row r="26" spans="3:5">
      <c r="C26" s="109"/>
    </row>
    <row r="27" spans="3:5">
      <c r="C27" s="109"/>
    </row>
    <row r="28" spans="3:5">
      <c r="C28" s="109"/>
    </row>
    <row r="29" spans="3:5">
      <c r="C29" s="109"/>
    </row>
    <row r="30" spans="3:5">
      <c r="C30" s="109"/>
    </row>
    <row r="31" spans="3:5">
      <c r="C31" s="109"/>
    </row>
    <row r="32" spans="3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M6vEQGXSgOVKz3j1UYoeG6S3MVYcAG4mNr+RKpezlvfKZTlyjCGLtlrZ6TXgvGhZt/JIdYdsbV8eSeTcTCupYw==" saltValue="+VK1OgqHEvhhgh38QpCKKw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<?xml version="1.0" encoding="utf-8"?>
<Application xmlns="http://www.sap.com/cof/excel/application">
  <Version>2</Version>
  <Revision>2.8.700.95947</Revision>
</Application>
</file>

<file path=customXml/item3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25F21F2-6B9C-4E1A-966F-C02F44CF5AAE}">
  <ds:schemaRefs/>
</ds:datastoreItem>
</file>

<file path=customXml/itemProps2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4788E498-3DD4-476C-BB6D-EFF1872BDF52}">
  <ds:schemaRefs/>
</ds:datastoreItem>
</file>

<file path=customXml/itemProps4.xml><?xml version="1.0" encoding="utf-8"?>
<ds:datastoreItem xmlns:ds="http://schemas.openxmlformats.org/officeDocument/2006/customXml" ds:itemID="{E912B1E7-C806-4E50-9A3F-81B488B2B5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Martin Noelle</cp:lastModifiedBy>
  <cp:lastPrinted>2022-12-06T15:19:43Z</cp:lastPrinted>
  <dcterms:created xsi:type="dcterms:W3CDTF">2014-11-14T14:19:05Z</dcterms:created>
  <dcterms:modified xsi:type="dcterms:W3CDTF">2022-12-08T17:21:40Z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