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2\"/>
    </mc:Choice>
  </mc:AlternateContent>
  <bookViews>
    <workbookView xWindow="-120" yWindow="-120" windowWidth="29040" windowHeight="1584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5" i="17"/>
  <c r="D14" i="17"/>
  <c r="B59" i="7"/>
  <c r="K58" i="7"/>
  <c r="K59" i="7" s="1"/>
  <c r="H58" i="7"/>
  <c r="H59" i="7" s="1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O2" i="10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<sst xmlns="http://schemas.openxmlformats.org/spreadsheetml/2006/main" count="2660" uniqueCount="2375">
  <si>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</si>
  <si>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</si>
  <si>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</si>
  <si>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</si>
  <si>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</si>
  <si>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</si>
  <si>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</si>
  <si>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</si>
  <si>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</si>
  <si>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</si>
  <si>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</si>
  <si>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</si>
  <si>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</si>
  <si>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</si>
  <si>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</si>
  <si>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</si>
  <si>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</si>
  <si>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</si>
  <si>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</si>
  <si>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</si>
  <si>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</si>
  <si>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</si>
  <si>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</si>
  <si>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</si>
  <si>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</si>
  <si>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</si>
  <si>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</si>
  <si>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</si>
  <si>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</si>
  <si>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</si>
  <si>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</si>
  <si>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</si>
  <si>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</si>
  <si>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</si>
  <si>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</si>
  <si>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</si>
  <si>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</si>
  <si>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</si>
  <si>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</si>
  <si>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</si>
  <si>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</si>
  <si>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</si>
  <si>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</si>
  <si>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</si>
  <si>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</si>
  <si>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</si>
  <si>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</si>
  <si>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</si>
  <si>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</si>
  <si>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</si>
  <si>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</si>
  <si>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</si>
  <si>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</si>
  <si>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</si>
  <si>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</si>
  <si>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</si>
  <si>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</si>
  <si>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</si>
  <si>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</si>
  <si>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</si>
  <si>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</si>
  <si>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</si>
  <si>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</si>
  <si>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</si>
  <si>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</si>
  <si>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</si>
  <si>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</si>
  <si>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</si>
  <si>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</si>
  <si>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</si>
  <si>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</si>
  <si>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</si>
  <si>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</si>
  <si>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</si>
  <si>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</si>
  <si>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</si>
  <si>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</si>
  <si>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</si>
  <si>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</si>
  <si>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</si>
  <si>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</si>
  <si>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</si>
  <si>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</si>
  <si>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</si>
  <si>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</si>
  <si>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</si>
  <si>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</si>
  <si>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</si>
  <si>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</si>
  <si>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</si>
  <si>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</si>
  <si>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</si>
  <si>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</si>
  <si>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</si>
  <si>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</si>
  <si>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</si>
  <si>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</si>
  <si>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</si>
  <si>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</si>
  <si>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</si>
  <si>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</si>
  <si>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</si>
  <si>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</si>
  <si>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</si>
  <si>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</si>
  <si>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</si>
  <si>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</si>
  <si>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</si>
  <si>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</si>
  <si>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</si>
  <si>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</si>
  <si>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</si>
  <si>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</si>
  <si>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</si>
  <si>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</si>
  <si>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</si>
  <si>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</si>
  <si>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</si>
  <si>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</si>
  <si>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</si>
  <si>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</si>
  <si>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</si>
  <si>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</si>
  <si>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</si>
  <si>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</si>
  <si>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</si>
  <si>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</si>
  <si>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</si>
  <si>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</si>
  <si>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</si>
  <si>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</si>
  <si>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</si>
  <si>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</si>
  <si>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</si>
  <si>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</si>
  <si>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</si>
  <si>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</si>
  <si>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</si>
  <si>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</si>
  <si>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</si>
  <si>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</si>
  <si>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</si>
  <si>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</si>
  <si>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</si>
  <si>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</si>
  <si>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</si>
  <si>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</si>
  <si>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</si>
  <si>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</si>
  <si>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</si>
  <si>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</si>
  <si>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</si>
  <si>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</si>
  <si>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</si>
  <si>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</si>
  <si>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</si>
  <si>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</si>
  <si>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</si>
  <si>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</si>
  <si>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</si>
  <si>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</si>
  <si>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</si>
  <si>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</si>
  <si>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</si>
  <si>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</si>
  <si>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</si>
  <si>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</si>
  <si>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</si>
  <si>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</si>
  <si>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</si>
  <si>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</si>
  <si>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</si>
  <si>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</si>
  <si>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</si>
  <si>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</si>
  <si>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</si>
  <si>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</si>
  <si>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</si>
  <si>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</si>
  <si>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</si>
  <si>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</si>
  <si>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</si>
  <si>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</si>
  <si>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</si>
  <si>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</si>
  <si>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</si>
  <si>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</si>
  <si>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</si>
  <si>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</si>
  <si>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</si>
  <si>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</si>
  <si>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</si>
  <si>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</si>
  <si>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</si>
  <si>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</si>
  <si>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</si>
  <si>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</si>
  <si>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</si>
  <si>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</si>
  <si>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</si>
  <si>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</si>
  <si>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</si>
  <si>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</si>
  <si>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</si>
  <si>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</si>
  <si>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</si>
  <si>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</si>
  <si>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</si>
  <si>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</si>
  <si>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</si>
  <si>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</si>
  <si>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</si>
  <si>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</si>
  <si>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</si>
  <si>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</si>
  <si>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</si>
  <si>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</si>
  <si>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</si>
  <si>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</si>
  <si>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</si>
  <si>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</si>
  <si>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</si>
  <si>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</si>
  <si>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</si>
  <si>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</si>
  <si>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</si>
  <si>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</si>
  <si>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</si>
  <si>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</si>
  <si>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</si>
  <si>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</si>
  <si>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</si>
  <si>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</si>
  <si>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</si>
  <si>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</si>
  <si>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</si>
  <si>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</si>
  <si>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</si>
  <si>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</si>
  <si>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</si>
  <si>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</si>
  <si>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</si>
  <si>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</si>
  <si>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</si>
  <si>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</si>
  <si>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</si>
  <si>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</si>
  <si>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</si>
  <si>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</si>
  <si>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</si>
  <si>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</si>
  <si>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</si>
  <si>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</si>
  <si>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</si>
  <si>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</si>
  <si>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</si>
  <si>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</si>
  <si>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</si>
  <si>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</si>
  <si>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</si>
  <si>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</si>
  <si>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</si>
  <si>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</si>
  <si>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</si>
  <si>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</si>
  <si>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</si>
  <si>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</si>
  <si>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</si>
  <si>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</si>
  <si>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</si>
  <si>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</si>
  <si>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</si>
  <si>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</si>
  <si>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</si>
  <si>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</si>
  <si>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</si>
  <si>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</si>
  <si>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</si>
  <si>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</si>
  <si>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</si>
  <si>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</si>
  <si>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</si>
  <si>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</si>
  <si>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</si>
  <si>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</si>
  <si>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</si>
  <si>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</si>
  <si>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</si>
  <si>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</si>
  <si>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</si>
  <si>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</si>
  <si>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</si>
  <si>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</si>
  <si>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</si>
  <si>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</si>
  <si>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</si>
  <si>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</si>
  <si>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</si>
  <si>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</si>
  <si>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</si>
  <si>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</si>
  <si>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</si>
  <si>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</si>
  <si>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</si>
  <si>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</si>
  <si>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</si>
  <si>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</si>
  <si>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</si>
  <si>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</si>
  <si>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</si>
  <si>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</si>
  <si>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</si>
  <si>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</si>
  <si>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</si>
  <si>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</si>
  <si>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</si>
  <si>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</si>
  <si>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</si>
  <si>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</si>
  <si>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</si>
  <si>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</si>
  <si>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</si>
  <si>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</si>
  <si>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</si>
  <si>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</si>
  <si>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</si>
  <si>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</si>
  <si>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</si>
  <si>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</si>
  <si>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</si>
  <si>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</si>
  <si>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</si>
  <si>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</si>
  <si>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</si>
  <si>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</si>
  <si>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</si>
  <si>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</si>
  <si>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</si>
  <si>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</si>
  <si>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</si>
  <si>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</si>
  <si>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</si>
  <si>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</si>
  <si>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</si>
  <si>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</si>
  <si>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</si>
  <si>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</si>
  <si>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</si>
  <si>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</si>
  <si>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</si>
  <si>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</si>
  <si>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</si>
  <si>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</si>
  <si>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</si>
  <si>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</si>
  <si>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</si>
  <si>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</si>
  <si>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</si>
  <si>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</si>
  <si>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</si>
  <si>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</si>
  <si>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</si>
  <si>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</si>
  <si>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</si>
  <si>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</si>
  <si>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</si>
  <si>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</si>
  <si>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</si>
  <si>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</si>
  <si>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</si>
  <si>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</si>
  <si>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</si>
  <si>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</si>
  <si>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</si>
  <si>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</si>
  <si>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</si>
  <si>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</si>
  <si>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</si>
  <si>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</si>
  <si>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</si>
  <si>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</si>
  <si>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</si>
  <si>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</si>
  <si>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</si>
  <si>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</si>
  <si>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</si>
  <si>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</si>
  <si>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</si>
  <si>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</si>
  <si>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</si>
  <si>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</si>
  <si>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</si>
  <si>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</si>
  <si>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</si>
  <si>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</si>
  <si>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</si>
  <si>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</si>
  <si>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</si>
  <si>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</si>
  <si>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</si>
  <si>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</si>
  <si>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</si>
  <si>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</si>
  <si>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</si>
  <si>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</si>
  <si>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</si>
  <si>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</si>
  <si>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</si>
  <si>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</si>
  <si>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</si>
  <si>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</si>
  <si>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</si>
  <si>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</si>
  <si>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</si>
  <si>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</si>
  <si>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</si>
  <si>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</si>
  <si>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</si>
  <si>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</si>
  <si>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</si>
  <si>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</si>
  <si>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</si>
  <si>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</si>
  <si>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</si>
  <si>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</si>
  <si>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</si>
  <si>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</si>
  <si>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</si>
  <si>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</si>
  <si>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</si>
  <si>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</si>
  <si>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</si>
  <si>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</si>
  <si>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</si>
  <si>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</si>
  <si>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</si>
  <si>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</si>
  <si>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</si>
  <si>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</si>
  <si>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</si>
  <si>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</si>
  <si>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</si>
  <si>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</si>
  <si>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</si>
  <si>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</si>
  <si>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</si>
  <si>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</si>
  <si>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</si>
  <si>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</si>
  <si>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</si>
  <si>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</si>
  <si>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</si>
  <si>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</si>
  <si>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</si>
  <si>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</si>
  <si>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</si>
  <si>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</si>
  <si>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</si>
  <si>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</si>
  <si>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</si>
  <si>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</si>
  <si>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</si>
  <si>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</si>
  <si>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</si>
  <si>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</si>
  <si>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</si>
  <si>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</si>
  <si>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</si>
  <si>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</si>
  <si>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</si>
  <si>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</si>
  <si>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</si>
  <si>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</si>
  <si>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</si>
  <si>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</si>
  <si>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</si>
  <si>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</si>
  <si>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</si>
  <si>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</si>
  <si>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</si>
  <si>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</si>
  <si>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</si>
  <si>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</si>
  <si>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</si>
  <si>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</si>
  <si>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</si>
  <si>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</si>
  <si>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</si>
  <si>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</si>
  <si>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</si>
  <si>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</si>
  <si>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</si>
  <si>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</si>
  <si>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</si>
  <si>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</si>
  <si>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</si>
  <si>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</si>
  <si>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</si>
  <si>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</si>
  <si>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</si>
  <si>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</si>
  <si>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</si>
  <si>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</si>
  <si>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</si>
  <si>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</si>
  <si>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</si>
  <si>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</si>
  <si>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</si>
  <si>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</si>
  <si>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</si>
  <si>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</si>
  <si>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</si>
  <si>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</si>
  <si>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</si>
  <si>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</si>
  <si>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</si>
  <si>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</si>
  <si>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</si>
  <si>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</si>
  <si>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</si>
  <si>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</si>
  <si>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</si>
  <si>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</si>
  <si>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</si>
  <si>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</si>
  <si>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</si>
  <si>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</si>
  <si>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</si>
  <si>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</si>
  <si>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</si>
  <si>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</si>
  <si>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</si>
  <si>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</si>
  <si>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</si>
  <si>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</si>
  <si>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</si>
  <si>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</si>
  <si>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</si>
  <si>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</si>
  <si>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</si>
  <si>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</si>
  <si>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</si>
  <si>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</si>
  <si>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</si>
  <si>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</si>
  <si>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</si>
  <si>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</si>
  <si>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</si>
  <si>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</si>
  <si>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</si>
  <si>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</si>
  <si>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</si>
  <si>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</si>
  <si>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</si>
  <si>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</si>
  <si>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</si>
  <si>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</si>
  <si>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</si>
  <si>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</si>
  <si>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</si>
  <si>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</si>
  <si>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</si>
  <si>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</si>
  <si>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</si>
  <si>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</si>
  <si>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</si>
  <si>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</si>
  <si>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</si>
  <si>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</si>
  <si>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</si>
  <si>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</si>
  <si>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</si>
  <si>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</si>
  <si>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</si>
  <si>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</si>
  <si>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</si>
  <si>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</si>
  <si>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</si>
  <si>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</si>
  <si>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</si>
  <si>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</si>
  <si>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</si>
  <si>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</si>
  <si>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</si>
  <si>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</si>
  <si>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</si>
  <si>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</si>
  <si>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</si>
  <si>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</si>
  <si>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</si>
  <si>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</si>
  <si>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</si>
  <si>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</si>
  <si>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</si>
  <si>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</si>
  <si>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</si>
  <si>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</si>
  <si>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</si>
  <si>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</si>
  <si>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</si>
  <si>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</si>
  <si>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</si>
  <si>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</si>
  <si>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</si>
  <si>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</si>
  <si>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</si>
  <si>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</si>
  <si>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</si>
  <si>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</si>
  <si>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</si>
  <si>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</si>
  <si>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</si>
  <si>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</si>
  <si>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</si>
  <si>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</si>
  <si>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</si>
  <si>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</si>
  <si>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</si>
  <si>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</si>
  <si>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</si>
  <si>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</si>
  <si>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</si>
  <si>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</si>
  <si>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</si>
  <si>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</si>
  <si>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</si>
  <si>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</si>
  <si>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</si>
  <si>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</si>
  <si>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</si>
  <si>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</si>
  <si>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</si>
  <si>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</si>
  <si>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</si>
  <si>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</si>
  <si>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</si>
  <si>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</si>
  <si>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</si>
  <si>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</si>
  <si>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</si>
  <si>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</si>
  <si>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</si>
  <si>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</si>
  <si>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</si>
  <si>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</si>
  <si>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</si>
  <si>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</si>
  <si>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</si>
  <si>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</si>
  <si>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</si>
  <si>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</si>
  <si>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</si>
  <si>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</si>
  <si>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</si>
  <si>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</si>
  <si>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</si>
  <si>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</si>
  <si>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</si>
  <si>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</si>
  <si>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</si>
  <si>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</si>
  <si>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</si>
  <si>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</si>
  <si>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</si>
  <si>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</si>
  <si>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</si>
  <si>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</si>
  <si>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</si>
  <si>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</si>
  <si>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</si>
  <si>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</si>
  <si>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</si>
  <si>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</si>
  <si>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</si>
  <si>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</si>
  <si>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</si>
  <si>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</si>
  <si>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</si>
  <si>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</si>
  <si>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</si>
  <si>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</si>
  <si>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</si>
  <si>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</si>
  <si>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</si>
  <si>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</si>
  <si>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</si>
  <si>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</si>
  <si>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</si>
  <si>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</si>
  <si>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</si>
  <si>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</si>
  <si>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</si>
  <si>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</si>
  <si>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</si>
  <si>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</si>
  <si>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</si>
  <si>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</si>
  <si>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</si>
  <si>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</si>
  <si>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</si>
  <si>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</si>
  <si>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</si>
  <si>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</si>
  <si>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</si>
  <si>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</si>
  <si>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</si>
  <si>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</si>
  <si>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</si>
  <si>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</si>
  <si>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</si>
  <si>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</si>
  <si>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</si>
  <si>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</si>
  <si>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</si>
  <si>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</si>
  <si>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</si>
  <si>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</si>
  <si>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</si>
  <si>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</si>
  <si>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</si>
  <si>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</si>
  <si>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</si>
  <si>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</si>
  <si>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</si>
  <si>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</si>
  <si>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</si>
  <si>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</si>
  <si>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</si>
  <si>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</si>
  <si>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</si>
  <si>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</si>
  <si>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</si>
  <si>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</si>
  <si>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</si>
  <si>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</si>
  <si>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</si>
  <si>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</si>
  <si>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</si>
  <si>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</si>
  <si>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</si>
  <si>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</si>
  <si>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</si>
  <si>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</si>
  <si>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</si>
  <si>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</si>
  <si>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</si>
  <si>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</si>
  <si>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</si>
  <si>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</si>
  <si>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</si>
  <si>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</si>
  <si>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</si>
  <si>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</si>
  <si>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</si>
  <si>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</si>
  <si>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</si>
  <si>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</si>
  <si>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</si>
  <si>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</si>
  <si>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</si>
  <si>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</si>
  <si>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</si>
  <si>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</si>
  <si>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</si>
  <si>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</si>
  <si>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</si>
  <si>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</si>
  <si>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</si>
  <si>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</si>
  <si>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</si>
  <si>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</si>
  <si>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</si>
  <si>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</si>
  <si>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</si>
  <si>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</si>
  <si>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</si>
  <si>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</si>
  <si>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</si>
  <si>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</si>
  <si>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</si>
  <si>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</si>
  <si>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</si>
  <si>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</si>
  <si>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</si>
  <si>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</si>
  <si>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</si>
  <si>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</si>
  <si>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</si>
  <si>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</si>
  <si>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</si>
  <si>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</si>
  <si>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</si>
  <si>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</si>
  <si>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</si>
  <si>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</si>
  <si>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</si>
  <si>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</si>
  <si>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</si>
  <si>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</si>
  <si>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</si>
  <si>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</si>
  <si>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</si>
  <si>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</si>
  <si>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</si>
  <si>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</si>
  <si>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</si>
  <si>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</si>
  <si>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</si>
  <si>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</si>
  <si>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</si>
  <si>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</si>
  <si>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</si>
  <si>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</si>
  <si>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</si>
  <si>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</si>
  <si>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</si>
  <si>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</si>
  <si>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</si>
  <si>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</si>
  <si>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</si>
  <si>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</si>
  <si>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</si>
  <si>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</si>
  <si>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</si>
  <si>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</si>
  <si>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</si>
  <si>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</si>
  <si>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</si>
  <si>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</si>
  <si>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</si>
  <si>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</si>
  <si>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</si>
  <si>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</si>
  <si>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</si>
  <si>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</si>
  <si>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</si>
  <si>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</si>
  <si>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</si>
  <si>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</si>
  <si>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</si>
  <si>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</si>
  <si>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</si>
  <si>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</si>
  <si>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</si>
  <si>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</si>
  <si>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</si>
  <si>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</si>
  <si>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</si>
  <si>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</si>
  <si>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</si>
  <si>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</si>
  <si>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</si>
  <si>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</si>
  <si>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</si>
  <si>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</si>
  <si>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</si>
  <si>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</si>
  <si>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</si>
  <si>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</si>
  <si>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</si>
  <si>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</si>
  <si>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</si>
  <si>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</si>
  <si>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</si>
  <si>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</si>
  <si>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</si>
  <si>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</si>
  <si>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</si>
  <si>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</si>
  <si>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</si>
  <si>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</si>
  <si>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</si>
  <si>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</si>
  <si>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</si>
  <si>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</si>
  <si>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</si>
  <si>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</si>
  <si>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</si>
  <si>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</si>
  <si>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</si>
  <si>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</si>
  <si>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</si>
  <si>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</si>
  <si>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</si>
  <si>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</si>
  <si>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</si>
  <si>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</si>
  <si>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</si>
  <si>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</si>
  <si>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</si>
  <si>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</si>
  <si>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</si>
  <si>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</si>
  <si>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</si>
  <si>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</si>
  <si>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</si>
  <si>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</si>
  <si>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</si>
  <si>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</si>
  <si>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</si>
  <si>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</si>
  <si>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</si>
  <si>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</si>
  <si>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</si>
  <si>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</si>
  <si>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</si>
  <si>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</si>
  <si>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</si>
  <si>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</si>
  <si>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</si>
  <si>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</si>
  <si>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</si>
  <si>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</si>
  <si>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</si>
  <si>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</si>
  <si>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</si>
  <si>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</si>
  <si>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</si>
  <si>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</si>
  <si>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</si>
  <si>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</si>
  <si>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</si>
  <si>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</si>
  <si>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</si>
  <si>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</si>
  <si>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</si>
  <si>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</si>
  <si>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</si>
  <si>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</si>
  <si>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</si>
  <si>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</si>
  <si>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</si>
  <si>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</si>
  <si>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</si>
  <si>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</si>
  <si>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</si>
  <si>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</si>
  <si>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</si>
  <si>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</si>
  <si>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</si>
  <si>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</si>
  <si>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</si>
  <si>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</si>
  <si>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</si>
  <si>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</si>
  <si>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</si>
  <si>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</si>
  <si>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</si>
  <si>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</si>
  <si>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</si>
  <si>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</si>
  <si>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</si>
  <si>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</si>
  <si>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</si>
  <si>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</si>
  <si>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</si>
  <si>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</si>
  <si>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</si>
  <si>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</si>
  <si>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</si>
  <si>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</si>
  <si>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</si>
  <si>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</si>
  <si>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</si>
  <si>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</si>
  <si>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</si>
  <si>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</si>
  <si>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</si>
  <si>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</si>
  <si>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</si>
  <si>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</si>
  <si>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</si>
  <si>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</si>
  <si>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</si>
  <si>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</si>
  <si>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</si>
  <si>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</si>
  <si>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</si>
  <si>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</si>
  <si>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</si>
  <si>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</si>
  <si>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</si>
  <si>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</si>
  <si>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</si>
  <si>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</si>
  <si>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</si>
  <si>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</si>
  <si>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</si>
  <si>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</si>
  <si>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</si>
  <si>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</si>
  <si>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</si>
  <si>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</si>
  <si>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</si>
  <si>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</si>
  <si>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</si>
  <si>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</si>
  <si>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</si>
  <si>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</si>
  <si>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</si>
  <si>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</si>
  <si>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</si>
  <si>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</si>
  <si>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</si>
  <si>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</si>
  <si>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</si>
  <si>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</si>
  <si>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</si>
  <si>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</si>
  <si>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</si>
  <si>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</si>
  <si>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</si>
  <si>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</si>
  <si>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</si>
  <si>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</si>
  <si>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</si>
  <si>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</si>
  <si>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</si>
  <si>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</si>
  <si>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</si>
  <si>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</si>
  <si>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</si>
  <si>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</si>
  <si>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</si>
  <si>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</si>
  <si>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</si>
  <si>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</si>
  <si>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</si>
  <si>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</si>
  <si>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</si>
  <si>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</si>
  <si>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</si>
  <si>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</si>
  <si>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</si>
  <si>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</si>
  <si>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</si>
  <si>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</si>
  <si>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</si>
  <si>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</si>
  <si>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</si>
  <si>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</si>
  <si>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</si>
  <si>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</si>
  <si>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</si>
  <si>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</si>
  <si>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</si>
  <si>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</si>
  <si>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</si>
  <si>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</si>
  <si>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</si>
  <si>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</si>
  <si>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</si>
  <si>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</si>
  <si>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</si>
  <si>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</si>
  <si>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</si>
  <si>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</si>
  <si>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</si>
  <si>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</si>
  <si>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</si>
  <si>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</si>
  <si>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</si>
  <si>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</si>
  <si>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</si>
  <si>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</si>
  <si>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</si>
  <si>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</si>
  <si>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</si>
  <si>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</si>
  <si>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</si>
  <si>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</si>
  <si>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</si>
  <si>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</si>
  <si>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</si>
  <si>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</si>
  <si>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</si>
  <si>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</si>
  <si>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</si>
  <si>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</si>
  <si>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</si>
  <si>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</si>
  <si>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</si>
  <si>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</si>
  <si>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</si>
  <si>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</si>
  <si>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</si>
  <si>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</si>
  <si>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</si>
  <si>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</si>
  <si>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</si>
  <si>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</si>
  <si>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</si>
  <si>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</si>
  <si>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</si>
  <si>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</si>
  <si>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</si>
  <si>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</si>
  <si>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</si>
  <si>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</si>
  <si>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</si>
  <si>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</si>
  <si>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</si>
  <si>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</si>
  <si>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</si>
  <si>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</si>
  <si>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</si>
  <si>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</si>
  <si>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</si>
  <si>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</si>
  <si>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</si>
  <si>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</si>
  <si>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</si>
  <si>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</si>
  <si>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</si>
  <si>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</si>
  <si>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</si>
  <si>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</si>
  <si>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</si>
  <si>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</si>
  <si>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</si>
  <si>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</si>
  <si>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</si>
  <si>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</si>
  <si>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</si>
  <si>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</si>
  <si>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</si>
  <si>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</si>
  <si>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</si>
  <si>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</si>
  <si>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</si>
  <si>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</si>
  <si>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</si>
  <si>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</si>
  <si>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</si>
  <si>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</si>
  <si>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</si>
  <si>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</si>
  <si>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</si>
  <si>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</si>
  <si>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</si>
  <si>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</si>
  <si>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</si>
  <si>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</si>
  <si>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</si>
  <si>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</si>
  <si>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</si>
  <si>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</si>
  <si>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</si>
  <si>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</si>
  <si>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</si>
  <si>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</si>
  <si>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</si>
  <si>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</si>
  <si>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</si>
  <si>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</si>
  <si>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</si>
  <si>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</si>
  <si>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</si>
  <si>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</si>
  <si>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</si>
  <si>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</si>
  <si>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</si>
  <si>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</si>
  <si>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</si>
  <si>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</si>
  <si>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</si>
  <si>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</si>
  <si>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</si>
  <si>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</si>
  <si>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</si>
  <si>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</si>
  <si>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</si>
  <si>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</si>
  <si>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</si>
  <si>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</si>
  <si>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</si>
  <si>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</si>
  <si>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</si>
  <si>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</si>
  <si>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</si>
  <si>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</si>
  <si>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</si>
  <si>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</si>
  <si>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</si>
  <si>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</si>
  <si>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</si>
  <si>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</si>
  <si>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</si>
  <si>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</si>
  <si>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</si>
  <si>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</si>
  <si>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</si>
  <si>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</si>
  <si>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</si>
  <si>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</si>
  <si>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</si>
  <si>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</si>
  <si>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</si>
  <si>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</si>
  <si>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</si>
  <si>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</si>
  <si>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</si>
  <si>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</si>
  <si>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</si>
  <si>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</si>
  <si>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</si>
  <si>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</si>
  <si>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</si>
  <si>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</si>
  <si>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</si>
  <si>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</si>
  <si>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</si>
  <si>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</si>
  <si>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</si>
  <si>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</si>
  <si>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</si>
  <si>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</si>
  <si>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</si>
  <si>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</si>
  <si>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</si>
  <si>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</si>
  <si>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</si>
  <si>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</si>
  <si>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</si>
  <si>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</si>
  <si>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</si>
  <si>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</si>
  <si>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</si>
  <si>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</si>
  <si>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</si>
  <si>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</si>
  <si>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</si>
  <si>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</si>
  <si>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</si>
  <si>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</si>
  <si>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</si>
  <si>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</si>
  <si>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</si>
  <si>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</si>
  <si>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</si>
  <si>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</si>
  <si>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</si>
  <si>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</si>
  <si>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</si>
  <si>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</si>
  <si>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</si>
  <si>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</si>
  <si>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</si>
  <si>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</si>
  <si>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</si>
  <si>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</si>
  <si>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</si>
  <si>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</si>
  <si>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</si>
  <si>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</si>
  <si>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</si>
  <si>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</si>
  <si>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</si>
  <si>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</si>
  <si>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</si>
  <si>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</si>
  <si>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</si>
  <si>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</si>
  <si>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</si>
  <si>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</si>
  <si>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</si>
  <si>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</si>
  <si>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</si>
  <si>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</si>
  <si>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</si>
  <si>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</si>
  <si>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</si>
  <si>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</si>
  <si>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</si>
  <si>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</si>
  <si>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</si>
  <si>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</si>
  <si>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</si>
  <si>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</si>
  <si>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</si>
  <si>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</si>
  <si>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</si>
  <si>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</si>
  <si>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</si>
  <si>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</si>
  <si>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</si>
  <si>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</si>
  <si>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</si>
  <si>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</si>
  <si>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</si>
  <si>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</si>
  <si>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</si>
  <si>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</si>
  <si>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</si>
  <si>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</si>
  <si>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</si>
  <si>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</si>
  <si>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</si>
  <si>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</si>
  <si>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</si>
  <si>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</si>
  <si>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</si>
  <si>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</si>
  <si>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</si>
  <si>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</si>
  <si>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</si>
  <si>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</si>
  <si>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</si>
  <si>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</si>
  <si>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</si>
  <si>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</si>
  <si>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</si>
  <si>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</si>
  <si>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</si>
  <si>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</si>
  <si>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</si>
  <si>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</si>
  <si>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</si>
  <si>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</si>
  <si>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</si>
  <si>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</si>
  <si>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</si>
  <si>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</si>
  <si>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</si>
  <si>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</si>
  <si>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</si>
  <si>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</si>
  <si>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</si>
  <si>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</si>
  <si>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</si>
  <si>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</si>
  <si>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</si>
  <si>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</si>
  <si>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</si>
  <si>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</si>
  <si>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</si>
  <si>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</si>
  <si>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</si>
  <si>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</si>
  <si>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</si>
  <si>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</si>
  <si>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</si>
  <si>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</si>
  <si>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</si>
  <si>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</si>
  <si>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</si>
  <si>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</si>
  <si>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</si>
  <si>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</si>
  <si>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</si>
  <si>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</si>
  <si>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</si>
  <si>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</si>
  <si>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</si>
  <si>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</si>
  <si>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</si>
  <si>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</si>
  <si>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</si>
  <si>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</si>
  <si>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</si>
  <si>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</si>
  <si>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</si>
  <si>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</si>
  <si>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</si>
  <si>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</si>
  <si>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</si>
  <si>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</si>
  <si>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</si>
  <si>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</si>
  <si>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</si>
  <si>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</si>
  <si>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</si>
  <si>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</si>
  <si>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</si>
  <si>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</si>
  <si>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</si>
  <si>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</si>
  <si>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</si>
  <si>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</si>
  <si>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</si>
  <si>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</si>
  <si>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</si>
  <si>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</si>
  <si>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</si>
  <si>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</si>
  <si>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</si>
  <si>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</si>
  <si>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</si>
  <si>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</si>
  <si>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</si>
  <si>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</si>
  <si>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</si>
  <si>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</si>
  <si>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</si>
  <si>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</si>
  <si>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</si>
  <si>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</si>
  <si>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</si>
  <si>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</si>
  <si>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</si>
  <si>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</si>
  <si>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</si>
  <si>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</si>
  <si>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</si>
  <si>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</si>
  <si>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</si>
  <si>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</si>
  <si>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</si>
  <si>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</si>
  <si>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</si>
  <si>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</si>
  <si>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</si>
  <si>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</si>
  <si>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</si>
  <si>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</si>
  <si>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</si>
  <si>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</si>
  <si>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</si>
  <si>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</si>
  <si>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</si>
  <si>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</si>
  <si>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</si>
  <si>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</si>
  <si>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</si>
  <si>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</si>
  <si>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</si>
  <si>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</si>
  <si>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</si>
  <si>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</si>
  <si>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</si>
  <si>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</si>
  <si>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</si>
  <si>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</si>
  <si>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</si>
  <si>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</si>
  <si>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</si>
  <si>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</si>
  <si>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</si>
  <si>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</si>
  <si>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</si>
  <si>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</si>
  <si>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</si>
  <si>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</si>
  <si>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</si>
  <si>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</si>
  <si>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</si>
  <si>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</si>
  <si>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</si>
  <si>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</si>
  <si>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</si>
  <si>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</si>
  <si>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</si>
  <si>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</si>
  <si>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</si>
  <si>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</si>
  <si>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</si>
  <si>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</si>
  <si>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</si>
  <si>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</si>
  <si>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</si>
  <si>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</si>
  <si>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</si>
  <si>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</si>
  <si>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</si>
  <si>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</si>
  <si>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</si>
  <si>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</si>
  <si>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</si>
  <si>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</si>
  <si>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</si>
  <si>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</si>
  <si>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</si>
  <si>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</si>
  <si>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</si>
  <si>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</si>
  <si>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</si>
  <si>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</si>
  <si>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</si>
  <si>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</si>
  <si>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</si>
  <si>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</si>
  <si>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</si>
  <si>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</si>
  <si>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</si>
  <si>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</si>
  <si>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</si>
  <si>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</si>
  <si>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</si>
  <si>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</si>
  <si>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</si>
  <si>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</si>
  <si>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</si>
  <si>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</si>
  <si>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</si>
  <si>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</si>
  <si>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</si>
  <si>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</si>
  <si>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</si>
  <si>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</si>
  <si>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</si>
  <si>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</si>
  <si>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</si>
  <si>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</si>
  <si>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</si>
  <si>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</si>
  <si>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</si>
  <si>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</si>
  <si>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</si>
  <si>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</si>
  <si>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</si>
  <si>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</si>
  <si>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</si>
  <si>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</si>
  <si>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</si>
  <si>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</si>
  <si>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</si>
  <si>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</si>
  <si>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</si>
  <si>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</si>
  <si>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</si>
  <si>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</si>
  <si>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</si>
  <si>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</si>
  <si>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</si>
  <si>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</si>
  <si>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</si>
  <si>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</si>
  <si>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</si>
  <si>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</si>
  <si>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</si>
  <si>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</si>
  <si>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</si>
  <si>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</si>
  <si>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</si>
  <si>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</si>
  <si>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</si>
  <si>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</si>
  <si>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</si>
  <si>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</si>
  <si>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</si>
  <si>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</si>
  <si>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</si>
  <si>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</si>
  <si>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</si>
  <si>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</si>
  <si>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</si>
  <si>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</si>
  <si>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</si>
  <si>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</si>
  <si>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</si>
  <si>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</si>
  <si>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</si>
  <si>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</si>
  <si>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</si>
  <si>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</si>
  <si>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</si>
  <si>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</si>
  <si>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</si>
  <si>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</si>
  <si>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</si>
  <si>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</si>
  <si>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</si>
  <si>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</si>
  <si>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</si>
  <si>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</si>
  <si>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</si>
  <si>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</si>
  <si>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</si>
  <si>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</si>
  <si>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</si>
  <si>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</si>
  <si>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</si>
  <si>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</si>
  <si>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</si>
  <si>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</si>
  <si>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</si>
  <si>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</si>
  <si>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</si>
  <si>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</si>
  <si>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</si>
  <si>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</si>
  <si>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</si>
  <si>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</si>
  <si>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</si>
  <si>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</si>
  <si>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</si>
  <si>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</si>
  <si>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</si>
  <si>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</si>
  <si>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</si>
  <si>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</si>
  <si>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</si>
  <si>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</si>
  <si>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</si>
  <si>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</si>
  <si>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</si>
  <si>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</si>
  <si>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</si>
  <si>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</si>
  <si>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</si>
  <si>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</si>
  <si>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</si>
  <si>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</si>
  <si>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</si>
  <si>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</si>
  <si>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</si>
  <si>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</si>
  <si>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</si>
  <si>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</si>
  <si>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</si>
  <si>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</si>
  <si>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</si>
  <si>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</si>
  <si>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</si>
  <si>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</si>
  <si>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</si>
  <si>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</si>
  <si>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</si>
  <si>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</si>
  <si>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</si>
  <si>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</si>
  <si>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</si>
  <si>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</si>
  <si>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</si>
  <si>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</si>
  <si>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</si>
  <si>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</si>
  <si>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</si>
  <si>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</si>
  <si>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</si>
  <si>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</si>
  <si>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</si>
  <si>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</si>
  <si>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</si>
  <si>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</si>
  <si>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</si>
  <si>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</si>
  <si>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</si>
  <si>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</si>
  <si>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</si>
  <si>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</si>
  <si>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</si>
  <si>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</si>
  <si>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</si>
  <si>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</si>
  <si>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</si>
  <si>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</si>
  <si>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</si>
  <si>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</si>
  <si>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</si>
  <si>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</si>
  <si>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</si>
  <si>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</si>
  <si>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</si>
  <si>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</si>
  <si>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</si>
  <si>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</si>
  <si>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</si>
  <si>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</si>
  <si>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</si>
  <si>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</si>
  <si>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</si>
  <si>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</si>
  <si>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</si>
  <si>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</si>
  <si>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</si>
  <si>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</si>
  <si>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</si>
  <si>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</si>
  <si>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</si>
  <si>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</si>
  <si>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</si>
  <si>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</si>
  <si>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</si>
  <si>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</si>
  <si>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</si>
  <si>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</si>
  <si>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</si>
  <si>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</si>
  <si>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</si>
  <si>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</si>
  <si>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</si>
  <si>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</si>
  <si>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</si>
  <si>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</si>
  <si>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</si>
  <si>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</si>
  <si>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</si>
  <si>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</si>
  <si>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</si>
  <si>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</si>
  <si>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</si>
  <si>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</si>
  <si>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</si>
  <si>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</si>
  <si>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</si>
  <si>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</si>
  <si>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</si>
  <si>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</si>
  <si>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</si>
  <si>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</si>
  <si>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</si>
  <si>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</si>
  <si>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</si>
  <si>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</si>
  <si>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</si>
  <si>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</si>
  <si>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</si>
  <si>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</si>
  <si>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</si>
  <si>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</si>
  <si>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</si>
  <si>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</si>
  <si>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</si>
  <si>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</si>
  <si>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</si>
  <si>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</si>
  <si>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</si>
  <si>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</si>
  <si>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</si>
  <si>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</si>
  <si>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</si>
  <si>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</si>
  <si>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</si>
  <si>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</si>
  <si>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</si>
  <si>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</si>
  <si>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</si>
  <si>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</si>
  <si>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</si>
  <si>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</si>
  <si>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</si>
  <si>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</si>
  <si>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</si>
  <si>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</si>
  <si>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</si>
  <si>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</si>
  <si>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</si>
  <si>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</si>
  <si>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</si>
  <si>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</si>
  <si>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</si>
  <si>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</si>
  <si>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</si>
  <si>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</si>
  <si>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</si>
  <si>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</si>
  <si>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</si>
  <si>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</si>
  <si>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</si>
  <si>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</si>
  <si>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</si>
  <si>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</si>
  <si>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</si>
  <si>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</si>
  <si>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</si>
  <si>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</si>
  <si>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</si>
  <si>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</si>
  <si>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</si>
  <si>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</si>
  <si>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</si>
  <si>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</si>
  <si>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</si>
  <si>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</si>
  <si>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</si>
  <si>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</si>
  <si>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</si>
  <si>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</si>
  <si>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</si>
  <si>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</si>
  <si>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</si>
  <si>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</si>
  <si>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</si>
  <si>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</si>
  <si>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</si>
  <si>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</si>
  <si>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</si>
  <si>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</si>
  <si>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</si>
  <si>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</si>
  <si>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</si>
  <si>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</si>
  <si>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</si>
  <si>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</si>
  <si>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</si>
  <si>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</si>
  <si>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</si>
  <si>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</si>
  <si>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</si>
  <si>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</si>
  <si>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</si>
  <si>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</si>
  <si>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</si>
  <si>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</si>
  <si>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</si>
  <si>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</si>
  <si>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</si>
  <si>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</si>
  <si>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</si>
  <si>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</si>
  <si>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</si>
  <si>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</si>
  <si>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</si>
  <si>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</si>
  <si>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</si>
  <si>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</si>
  <si>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</si>
  <si>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</si>
  <si>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</si>
  <si>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</si>
  <si>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</si>
  <si>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</si>
  <si>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</si>
  <si>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</si>
  <si>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</si>
  <si>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</si>
  <si>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</si>
  <si>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</si>
  <si>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</si>
  <si>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</si>
  <si>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</si>
  <si>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</si>
  <si>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</si>
  <si>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</si>
  <si>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</si>
  <si>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</si>
  <si>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</si>
  <si>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</si>
  <si>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</si>
  <si>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</si>
  <si>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</si>
  <si>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</si>
  <si>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</si>
  <si>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</si>
  <si>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</si>
  <si>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</si>
  <si>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</si>
  <si>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</si>
  <si>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</si>
  <si>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</si>
  <si>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</si>
  <si>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</si>
  <si>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</si>
  <si>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</si>
  <si>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</si>
  <si>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</si>
  <si>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</si>
  <si>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</si>
  <si>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</si>
  <si>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</si>
  <si>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</si>
  <si>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</si>
  <si>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</si>
  <si>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</si>
  <si>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</si>
  <si>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</si>
  <si>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</si>
  <si>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</si>
  <si>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</si>
  <si>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</si>
  <si>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</si>
  <si>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</si>
  <si>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</si>
  <si>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</si>
  <si>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</si>
  <si>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</si>
  <si>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</si>
  <si>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</si>
  <si>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</si>
  <si>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</si>
  <si>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</si>
  <si>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</si>
  <si>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</si>
  <si>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</si>
  <si>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</si>
  <si>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</si>
  <si>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</si>
  <si>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</si>
  <si>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</si>
  <si>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</si>
  <si>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</si>
  <si>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</si>
  <si>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</si>
  <si>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</si>
  <si>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</si>
  <si>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</si>
  <si>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</si>
  <si>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</si>
  <si>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</si>
  <si>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</si>
  <si>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</si>
  <si>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</si>
  <si>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</si>
  <si>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</si>
  <si>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</si>
  <si>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</si>
  <si>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</si>
  <si>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</si>
  <si>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</si>
  <si>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</si>
  <si>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</si>
  <si>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</si>
  <si>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</si>
  <si>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</si>
  <si>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</si>
  <si>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</si>
  <si>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</si>
  <si>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</si>
  <si>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</si>
  <si>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</si>
  <si>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</si>
  <si>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</si>
  <si>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</si>
  <si>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</si>
  <si>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</si>
  <si>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</si>
  <si>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</si>
  <si>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</si>
  <si>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</si>
  <si>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</si>
  <si>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</si>
  <si>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</si>
  <si>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</si>
  <si>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</si>
  <si>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</si>
  <si>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</si>
  <si>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</si>
  <si>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</si>
  <si>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</si>
  <si>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</si>
  <si>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</si>
  <si>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</si>
  <si>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</si>
  <si>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</si>
  <si>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</si>
  <si>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</si>
  <si>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</si>
  <si>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</si>
  <si>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</si>
  <si>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</si>
  <si>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</si>
  <si>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</si>
  <si>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</si>
  <si>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</si>
  <si>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</si>
  <si>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</si>
  <si>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</si>
  <si>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</si>
  <si>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</si>
  <si>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</si>
  <si>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</si>
  <si>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</si>
  <si>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</si>
  <si>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</si>
  <si>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</si>
  <si>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</si>
  <si>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</si>
  <si>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</si>
  <si>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</si>
  <si>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</si>
  <si>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</si>
  <si>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</si>
  <si>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</si>
  <si>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</si>
  <si>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</si>
  <si>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</si>
  <si>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</si>
  <si>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</si>
  <si>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</si>
  <si>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</si>
  <si>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</si>
  <si>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</si>
  <si>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</si>
  <si>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</si>
  <si>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</si>
  <si>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</si>
  <si>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</si>
  <si>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</si>
  <si>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</si>
  <si>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</si>
  <si>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</si>
  <si>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</si>
  <si>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</si>
  <si>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</si>
  <si>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</si>
  <si>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</si>
  <si>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</si>
  <si>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</si>
  <si>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</si>
  <si>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</si>
  <si>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</si>
  <si>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</si>
  <si>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</si>
  <si>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</si>
  <si>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</si>
  <si>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</si>
  <si>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</si>
  <si>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</si>
  <si>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</si>
  <si>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</si>
  <si>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</si>
  <si>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</si>
  <si>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</si>
  <si>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</si>
  <si>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</si>
  <si>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</si>
  <si>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</si>
  <si>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</si>
  <si>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</si>
  <si>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</si>
  <si>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</si>
  <si>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</si>
  <si>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</si>
  <si>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</si>
  <si>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</si>
  <si>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</si>
  <si>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</si>
  <si>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</si>
  <si>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</si>
  <si>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</si>
  <si>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</si>
  <si>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</si>
  <si>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</si>
  <si>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</si>
  <si>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</si>
  <si>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</si>
  <si>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</si>
  <si>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</si>
  <si>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</si>
  <si>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</si>
  <si>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</si>
  <si>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</si>
  <si>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</si>
  <si>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</si>
  <si>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</si>
  <si>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</si>
  <si>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</si>
  <si>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</si>
  <si>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</si>
  <si>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</si>
  <si>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</si>
  <si>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</si>
  <si>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</si>
  <si>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</si>
  <si>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</si>
  <si>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</si>
  <si>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</si>
  <si>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</si>
  <si>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</si>
  <si>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</si>
  <si>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</si>
  <si>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</si>
  <si>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</si>
  <si>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</si>
  <si>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</si>
  <si>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</si>
  <si>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</si>
  <si>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</si>
  <si>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</si>
  <si>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</si>
  <si>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</si>
  <si>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</si>
  <si>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</si>
  <si>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</si>
  <si>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</si>
  <si>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</si>
  <si>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</si>
  <si>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</si>
  <si>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</si>
  <si>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</si>
  <si>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</si>
  <si>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</si>
  <si>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</si>
  <si>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</si>
  <si>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</si>
  <si>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</si>
  <si>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</si>
  <si>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</si>
  <si>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</si>
  <si>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</si>
  <si>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</si>
  <si>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</si>
  <si>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</si>
  <si>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</si>
  <si>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</si>
  <si>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</si>
  <si>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</si>
  <si>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</si>
  <si>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</si>
  <si>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</si>
  <si>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</si>
  <si>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</si>
  <si>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</si>
  <si>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</si>
  <si>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</si>
  <si>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</si>
  <si>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</si>
  <si>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</si>
  <si>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</si>
  <si>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</si>
  <si>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</si>
  <si>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</si>
  <si>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</si>
  <si>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</si>
  <si>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</si>
  <si>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</si>
  <si>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</si>
  <si>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</si>
  <si>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</si>
  <si>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</si>
  <si>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</si>
  <si>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</si>
  <si>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</si>
  <si>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</si>
  <si>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</si>
  <si>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</si>
  <si>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</si>
  <si>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</si>
  <si>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</si>
  <si>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</si>
  <si>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</si>
  <si>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</si>
  <si>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</si>
  <si>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</si>
  <si>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</si>
  <si>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</si>
  <si>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</si>
  <si>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</si>
  <si>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</si>
  <si>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</si>
  <si>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</si>
  <si>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</si>
  <si>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</si>
  <si>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</si>
  <si>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</si>
  <si>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</si>
  <si>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</si>
  <si>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</si>
  <si>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</si>
  <si>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</si>
  <si>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</si>
  <si>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</si>
  <si>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</si>
  <si>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</si>
  <si>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</si>
  <si>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</si>
  <si>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</si>
  <si>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</si>
  <si>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</si>
  <si>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</si>
  <si>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</si>
  <si>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</si>
  <si>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</si>
  <si>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</si>
  <si>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</si>
  <si>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</si>
  <si>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</si>
  <si>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</si>
  <si>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</si>
  <si>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</si>
  <si>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</si>
  <si>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</si>
  <si>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</si>
  <si>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</si>
  <si>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</si>
  <si>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</si>
  <si>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</si>
  <si>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</si>
  <si>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</si>
  <si>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</si>
  <si>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</si>
  <si>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</si>
  <si>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</si>
  <si>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</si>
  <si>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</si>
  <si>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</si>
  <si>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</si>
  <si>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</si>
  <si>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</si>
  <si>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</si>
  <si>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</si>
  <si>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</si>
  <si>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</si>
  <si>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</si>
  <si>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</si>
  <si>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</si>
  <si>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</si>
  <si>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</si>
  <si>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</si>
  <si>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</si>
  <si>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</si>
  <si>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</si>
  <si>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</si>
  <si>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</si>
  <si>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</si>
  <si>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</si>
  <si>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</si>
  <si>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</si>
  <si>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</si>
  <si>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</si>
  <si>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</si>
  <si>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</si>
  <si>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</si>
  <si>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</si>
  <si>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</si>
  <si>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</si>
  <si>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</si>
  <si>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</si>
  <si>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</si>
  <si>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</si>
  <si>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</si>
  <si>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</si>
  <si>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</si>
  <si>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</si>
  <si>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</si>
  <si>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</si>
  <si>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</si>
  <si>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</si>
  <si>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</si>
  <si>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</si>
  <si>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</si>
  <si>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</si>
  <si>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</si>
  <si>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</si>
  <si>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</si>
  <si>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</si>
  <si>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</si>
  <si>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</si>
  <si>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</si>
  <si>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</si>
  <si>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</si>
  <si>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</si>
  <si>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</si>
  <si>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</si>
  <si>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</si>
  <si>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</si>
  <si>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</si>
  <si>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</si>
  <si>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</si>
  <si>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</si>
  <si>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</si>
  <si>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</si>
  <si>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</si>
  <si>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</si>
  <si>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</si>
  <si>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</si>
  <si>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</si>
  <si>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</si>
  <si>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</si>
  <si>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</si>
  <si>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</si>
  <si>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</si>
  <si>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</si>
  <si>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</si>
  <si>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</si>
  <si>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</si>
  <si>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</si>
  <si>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</si>
  <si>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</si>
  <si>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</si>
  <si>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</si>
  <si>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</si>
  <si>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</si>
  <si>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</si>
  <si>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</si>
  <si>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</si>
  <si>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</si>
  <si>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</si>
  <si>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</si>
  <si>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</si>
  <si>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</si>
  <si>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</si>
  <si>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</si>
  <si>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</si>
  <si>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</si>
  <si>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</si>
  <si>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</si>
  <si>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</si>
  <si>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</si>
  <si>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</si>
  <si>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</si>
  <si>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</si>
  <si>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</si>
  <si>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</si>
  <si>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</si>
  <si>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</si>
  <si>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</si>
  <si>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</si>
  <si>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</si>
  <si>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</si>
  <si>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</si>
  <si>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</si>
  <si>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</si>
  <si>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</si>
  <si>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</si>
  <si>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</si>
  <si>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</si>
  <si>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</si>
  <si>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</si>
  <si>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</si>
  <si>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</si>
  <si>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</si>
  <si>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</si>
  <si>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</si>
  <si>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</si>
  <si>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</si>
  <si>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</si>
  <si>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</si>
  <si>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</si>
  <si>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</si>
  <si>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</si>
  <si>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</si>
  <si>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</si>
  <si>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</si>
  <si>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</si>
  <si>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</si>
  <si>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</si>
  <si>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</si>
  <si>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</si>
  <si>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</si>
  <si>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</si>
  <si>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</si>
  <si>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</si>
  <si>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</si>
  <si>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</si>
  <si>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</si>
  <si>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</si>
  <si>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</si>
  <si>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</si>
  <si>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</si>
  <si>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</si>
  <si>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</si>
  <si>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</si>
  <si>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</si>
  <si>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</si>
  <si>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</si>
  <si>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</si>
  <si>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</si>
  <si>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</si>
  <si>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</si>
  <si>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</si>
  <si>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</si>
  <si>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</si>
  <si>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</si>
  <si>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</si>
  <si>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</si>
  <si>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</si>
  <si>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</si>
  <si>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</si>
  <si>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</si>
  <si>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</si>
  <si>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</si>
  <si>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</si>
  <si>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</si>
  <si>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</si>
  <si>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</si>
  <si>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</si>
  <si>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</si>
  <si>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</si>
  <si>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</si>
  <si>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</si>
  <si>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</si>
  <si>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</si>
  <si>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</si>
  <si>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</si>
  <si>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</si>
  <si>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</si>
  <si>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</si>
  <si>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</si>
  <si>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</si>
  <si>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</si>
  <si>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</si>
  <si>
    <t>47</t>
  </si>
  <si>
    <t>c.fuchs@aebo.ch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</si>
</sst>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4:55:37" displayName="OData_TranslationData_14_55_37" ref="A1:B1094" tableType="queryTable" totalsRowShown="0">
  <autoFilter ref="A1:B1094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4:55:20" displayName="Mais_Oui_Odata_14_55_20" ref="A2:V5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4:55:30" displayName="OData_MasterData_14_55_30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K57" sqref="K57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2373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44876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2039</v>
      </c>
      <c r="J6" s="151"/>
      <c r="K6" s="151"/>
      <c r="O6" s="93" t="str">
        <f>VLOOKUP("WG_1052_ST_TXT_0018",Translation!A:B,2,FALSE)</f>
        <v>Firma:</v>
      </c>
      <c r="P6" s="94"/>
      <c r="Q6" s="166" t="s">
        <v>2370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44743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2026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2371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44834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2372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45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1881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Schulz Nicole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1355045080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Schulz Nicole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Bau/BSA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1357043803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01.07.2018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31.12.2022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3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2374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>
        <v>84447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84447</v>
      </c>
      <c r="K56" s="131">
        <v>6357.71</v>
      </c>
      <c r="L56" s="74">
        <f t="shared" ref="L56:L57" si="0">ROUND(J56+K56,2)</f>
        <v>90804.71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97796.67</v>
      </c>
      <c r="Q56" s="75" t="s">
        <v>292</v>
      </c>
      <c r="R56" s="75">
        <f t="shared" ref="R56:R57" si="1">ROUND(P56*IFERROR(VALUE(Q56),VALUE(SUBSTITUTE(Q56,".",",")))%,2)</f>
        <v>0</v>
      </c>
      <c r="S56" s="75">
        <f t="shared" ref="S56:S57" si="2">ROUND(P56-R56,2)</f>
        <v>97796.67</v>
      </c>
      <c r="T56" s="140" t="s">
        <v>289</v>
      </c>
      <c r="U56" s="75">
        <f t="shared" ref="U56:U57" si="3">ROUND(L56+(L56*O56)/100,2)</f>
        <v>97796.67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292</v>
      </c>
      <c r="R57" s="75">
        <f t="shared" si="1"/>
        <v>0</v>
      </c>
      <c r="S57" s="75">
        <f t="shared" si="2"/>
        <v>0</v>
      </c>
      <c r="T57" s="75" t="s">
        <v>289</v>
      </c>
      <c r="U57" s="75">
        <f t="shared" si="3"/>
        <v>0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84447</v>
      </c>
      <c r="I58" s="145"/>
      <c r="J58" s="144">
        <f>IFERROR(SUM(J56:J57),0)</f>
        <v>84447</v>
      </c>
      <c r="K58" s="146">
        <f>IFERROR(SUM(K56:K57),0)</f>
        <v>6357.71</v>
      </c>
      <c r="L58" s="145">
        <f>IFERROR(SUM(L56:L57),0)</f>
        <v>90804.71</v>
      </c>
      <c r="M58" s="144"/>
      <c r="N58" s="146">
        <f>IF(Rückbehalt,IFERROR(SUM(N56:N57),0),0)</f>
        <v>0</v>
      </c>
      <c r="O58" s="146"/>
      <c r="P58" s="145">
        <f>IFERROR(SUM(P56:P57),0)</f>
        <v>97796.67</v>
      </c>
      <c r="Q58" s="144"/>
      <c r="R58" s="144">
        <f>IFERROR(SUM(R56:R57),0)</f>
        <v>0</v>
      </c>
      <c r="S58" s="144">
        <f>IFERROR(SUM(S56:S57),0)</f>
        <v>97796.67</v>
      </c>
      <c r="T58" s="144" t="s">
        <v>0</v>
      </c>
      <c r="U58" s="144">
        <f>IFERROR(SUM(U56:U57),0)</f>
        <v>97796.67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84447</v>
      </c>
      <c r="I59" s="77"/>
      <c r="J59" s="78">
        <f>IFERROR(SUM(ROUND(J58,2)),0)</f>
        <v>84447</v>
      </c>
      <c r="K59" s="132">
        <f>IFERROR(SUM(ROUND(K58,2)),0)</f>
        <v>6357.71</v>
      </c>
      <c r="L59" s="77">
        <f>IFERROR(SUM(ROUND(L58,2)),0)</f>
        <v>90804.71</v>
      </c>
      <c r="M59" s="78"/>
      <c r="N59" s="132">
        <f>IFERROR(SUM(ROUND(N58,2)),0)</f>
        <v>0</v>
      </c>
      <c r="O59" s="132"/>
      <c r="P59" s="77">
        <f>IFERROR(SUM(ROUND(P58,2)),0)</f>
        <v>97796.67</v>
      </c>
      <c r="Q59" s="78"/>
      <c r="R59" s="78">
        <f>IFERROR(SUM(ROUND(R58,2)),0)</f>
        <v>0</v>
      </c>
      <c r="S59" s="137">
        <f>IFERROR(SUM(ROUND(S58,2)),0)</f>
        <v>97796.67</v>
      </c>
      <c r="T59" s="78" t="s">
        <v>0</v>
      </c>
      <c r="U59" s="78">
        <f>IFERROR(SUM(ROUND(U58,2)),0)</f>
        <v>97796.67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>
      <formula1>0</formula1>
      <formula2>9.99999999999999E+29</formula2>
    </dataValidation>
  </dataValidations>
  <pageMargins left="0.25" right="0.25" top="0.75" bottom="0.75" header="0.3" footer="0.3"/>
  <pageSetup paperSize="9" scale="44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 t="shared" ref="D2:D16" si="0">SECOND(C2-C1)</f>
        <v>2</v>
      </c>
      <c r="E2" s="16"/>
    </row>
    <row r="3" spans="1:5">
      <c r="A3" t="s">
        <v>273</v>
      </c>
      <c r="C3" s="109">
        <v>44875.621747685182</v>
      </c>
      <c r="D3">
        <f t="shared" si="0"/>
        <v>0</v>
      </c>
      <c r="E3" s="16"/>
    </row>
    <row r="4" spans="1:5">
      <c r="A4" t="s">
        <v>274</v>
      </c>
      <c r="C4" s="109">
        <v>44875.621747685182</v>
      </c>
      <c r="D4">
        <f t="shared" si="0"/>
        <v>0</v>
      </c>
      <c r="E4" s="16"/>
    </row>
    <row r="5" spans="1:5">
      <c r="A5" t="s">
        <v>275</v>
      </c>
      <c r="C5" s="109">
        <v>44875.621747685182</v>
      </c>
      <c r="D5">
        <f t="shared" si="0"/>
        <v>0</v>
      </c>
      <c r="E5" s="16"/>
    </row>
    <row r="6" spans="1:5">
      <c r="A6" t="s">
        <v>276</v>
      </c>
      <c r="C6" s="109">
        <v>44875.621759259258</v>
      </c>
      <c r="D6">
        <f t="shared" si="0"/>
        <v>1</v>
      </c>
      <c r="E6" s="16"/>
    </row>
    <row r="7" spans="1:5">
      <c r="A7" t="s">
        <v>277</v>
      </c>
      <c r="C7" s="109">
        <v>44875.621759259258</v>
      </c>
      <c r="D7">
        <f t="shared" si="0"/>
        <v>0</v>
      </c>
      <c r="E7" s="16"/>
    </row>
    <row r="8" spans="1:5">
      <c r="A8" t="s">
        <v>278</v>
      </c>
      <c r="C8" s="109">
        <v>44875.621759259258</v>
      </c>
      <c r="D8">
        <f t="shared" si="0"/>
        <v>0</v>
      </c>
      <c r="E8" s="16"/>
    </row>
    <row r="9" spans="1:5">
      <c r="A9" t="s">
        <v>279</v>
      </c>
      <c r="C9" s="109">
        <v>44875.621759259258</v>
      </c>
      <c r="D9">
        <f t="shared" si="0"/>
        <v>0</v>
      </c>
      <c r="E9" s="16"/>
    </row>
    <row r="10" spans="1:5">
      <c r="A10" t="s">
        <v>280</v>
      </c>
      <c r="C10" s="109">
        <v>44875.621759259258</v>
      </c>
      <c r="D10">
        <f t="shared" si="0"/>
        <v>0</v>
      </c>
      <c r="E10" s="16"/>
    </row>
    <row r="11" spans="1:5">
      <c r="A11" t="s">
        <v>281</v>
      </c>
      <c r="C11" s="109">
        <v>44875.621759259258</v>
      </c>
      <c r="D11">
        <f t="shared" si="0"/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 t="shared" si="0"/>
        <v>0</v>
      </c>
      <c r="E12" s="16"/>
    </row>
    <row r="13" spans="1:5">
      <c r="A13" t="s">
        <v>298</v>
      </c>
      <c r="C13" s="109">
        <v>44875.621828703705</v>
      </c>
      <c r="D13">
        <f t="shared" si="0"/>
        <v>6</v>
      </c>
      <c r="E13" s="16"/>
    </row>
    <row r="14" spans="1:5">
      <c r="A14" t="s">
        <v>281</v>
      </c>
      <c r="C14" s="109">
        <v>44875.621874999997</v>
      </c>
      <c r="D14">
        <f t="shared" si="0"/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 t="shared" si="0"/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 t="shared" si="0"/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2.8.700.95947</Revision>
</Application>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825F21F2-6B9C-4E1A-966F-C02F44CF5AAE}">
  <ds:schemaRefs/>
</ds:datastoreItem>
</file>

<file path=customXml/itemProps3.xml><?xml version="1.0" encoding="utf-8"?>
<ds:datastoreItem xmlns:ds="http://schemas.openxmlformats.org/officeDocument/2006/customXml" ds:itemID="{E912B1E7-C806-4E50-9A3F-81B488B2B538}">
  <ds:schemaRefs/>
</ds:datastoreItem>
</file>

<file path=customXml/itemProps4.xml><?xml version="1.0" encoding="utf-8"?>
<ds:datastoreItem xmlns:ds="http://schemas.openxmlformats.org/officeDocument/2006/customXml" ds:itemID="{4788E498-3DD4-476C-BB6D-EFF1872BDF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Martin Noelle</cp:lastModifiedBy>
  <cp:lastPrinted>2022-11-11T09:10:06Z</cp:lastPrinted>
  <dcterms:created xsi:type="dcterms:W3CDTF">2014-11-14T14:19:05Z</dcterms:created>
  <dcterms:modified xsi:type="dcterms:W3CDTF">2022-11-11T09:11:39Z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