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1" i="7"/>
  <c r="K60" i="7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<sst xmlns="http://schemas.openxmlformats.org/spreadsheetml/2006/main" count="2948" uniqueCount="2608">
  <si>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</si>
  <si>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</si>
  <si>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</si>
  <si>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</si>
  <si>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</si>
  <si>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</si>
  <si>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</si>
  <si>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</si>
  <si>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</si>
  <si>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</si>
  <si>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</si>
  <si>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</si>
  <si>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</si>
  <si>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</si>
  <si>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</si>
  <si>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</si>
  <si>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</si>
  <si>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</si>
  <si>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</si>
  <si>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</si>
  <si>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</si>
  <si>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</si>
  <si>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</si>
  <si>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</si>
  <si>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</si>
  <si>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</si>
  <si>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</si>
  <si>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</si>
  <si>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</si>
  <si>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</si>
  <si>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</si>
  <si>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</si>
  <si>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</si>
  <si>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</si>
  <si>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</si>
  <si>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</si>
  <si>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</si>
  <si>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</si>
  <si>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</si>
  <si>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</si>
  <si>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</si>
  <si>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</si>
  <si>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</si>
  <si>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</si>
  <si>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</si>
  <si>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</si>
  <si>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</si>
  <si>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</si>
  <si>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</si>
  <si>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</si>
  <si>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</si>
  <si>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</si>
  <si>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</si>
  <si>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</si>
  <si>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</si>
  <si>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</si>
  <si>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</si>
  <si>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</si>
  <si>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</si>
  <si>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</si>
  <si>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</si>
  <si>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</si>
  <si>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</si>
  <si>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</si>
  <si>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</si>
  <si>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</si>
  <si>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</si>
  <si>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</si>
  <si>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</si>
  <si>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</si>
  <si>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</si>
  <si>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</si>
  <si>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</si>
  <si>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</si>
  <si>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</si>
  <si>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</si>
  <si>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</si>
  <si>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</si>
  <si>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</si>
  <si>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</si>
  <si>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</si>
  <si>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</si>
  <si>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</si>
  <si>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</si>
  <si>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</si>
  <si>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</si>
  <si>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</si>
  <si>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</si>
  <si>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</si>
  <si>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</si>
  <si>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</si>
  <si>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</si>
  <si>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</si>
  <si>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</si>
  <si>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</si>
  <si>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</si>
  <si>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</si>
  <si>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</si>
  <si>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</si>
  <si>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</si>
  <si>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</si>
  <si>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</si>
  <si>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</si>
  <si>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</si>
  <si>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</si>
  <si>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</si>
  <si>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</si>
  <si>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</si>
  <si>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</si>
  <si>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</si>
  <si>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</si>
  <si>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</si>
  <si>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</si>
  <si>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</si>
  <si>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</si>
  <si>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</si>
  <si>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</si>
  <si>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</si>
  <si>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</si>
  <si>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</si>
  <si>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</si>
  <si>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</si>
  <si>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</si>
  <si>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</si>
  <si>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</si>
  <si>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</si>
  <si>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</si>
  <si>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</si>
  <si>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</si>
  <si>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</si>
  <si>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</si>
  <si>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</si>
  <si>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</si>
  <si>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</si>
  <si>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</si>
  <si>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</si>
  <si>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</si>
  <si>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</si>
  <si>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</si>
  <si>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</si>
  <si>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</si>
  <si>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</si>
  <si>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</si>
  <si>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</si>
  <si>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</si>
  <si>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</si>
  <si>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</si>
  <si>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</si>
  <si>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</si>
  <si>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</si>
  <si>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</si>
  <si>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</si>
  <si>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</si>
  <si>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</si>
  <si>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</si>
  <si>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</si>
  <si>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</si>
  <si>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</si>
  <si>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</si>
  <si>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</si>
  <si>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</si>
  <si>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</si>
  <si>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</si>
  <si>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</si>
  <si>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</si>
  <si>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</si>
  <si>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</si>
  <si>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</si>
  <si>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</si>
  <si>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</si>
  <si>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</si>
  <si>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</si>
  <si>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</si>
  <si>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</si>
  <si>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</si>
  <si>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</si>
  <si>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</si>
  <si>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</si>
  <si>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</si>
  <si>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</si>
  <si>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</si>
  <si>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</si>
  <si>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</si>
  <si>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</si>
  <si>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</si>
  <si>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</si>
  <si>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</si>
  <si>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</si>
  <si>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</si>
  <si>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</si>
  <si>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</si>
  <si>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</si>
  <si>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</si>
  <si>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</si>
  <si>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</si>
  <si>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</si>
  <si>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</si>
  <si>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</si>
  <si>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</si>
  <si>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</si>
  <si>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</si>
  <si>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</si>
  <si>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</si>
  <si>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</si>
  <si>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</si>
  <si>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</si>
  <si>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</si>
  <si>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</si>
  <si>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</si>
  <si>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</si>
  <si>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</si>
  <si>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</si>
  <si>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</si>
  <si>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</si>
  <si>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</si>
  <si>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</si>
  <si>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</si>
  <si>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</si>
  <si>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</si>
  <si>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</si>
  <si>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</si>
  <si>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</si>
  <si>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</si>
  <si>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</si>
  <si>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</si>
  <si>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</si>
  <si>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</si>
  <si>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</si>
  <si>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</si>
  <si>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</si>
  <si>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</si>
  <si>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</si>
  <si>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</si>
  <si>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</si>
  <si>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</si>
  <si>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</si>
  <si>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</si>
  <si>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</si>
  <si>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</si>
  <si>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</si>
  <si>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</si>
  <si>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</si>
  <si>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</si>
  <si>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</si>
  <si>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</si>
  <si>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</si>
  <si>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</si>
  <si>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</si>
  <si>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</si>
  <si>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</si>
  <si>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</si>
  <si>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</si>
  <si>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</si>
  <si>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</si>
  <si>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</si>
  <si>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</si>
  <si>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</si>
  <si>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</si>
  <si>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</si>
  <si>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</si>
  <si>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</si>
  <si>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</si>
  <si>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</si>
  <si>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</si>
  <si>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</si>
  <si>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</si>
  <si>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</si>
  <si>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</si>
  <si>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</si>
  <si>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</si>
  <si>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</si>
  <si>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</si>
  <si>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</si>
  <si>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</si>
  <si>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</si>
  <si>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</si>
  <si>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</si>
  <si>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</si>
  <si>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</si>
  <si>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</si>
  <si>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</si>
  <si>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</si>
  <si>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</si>
  <si>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</si>
  <si>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</si>
  <si>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</si>
  <si>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</si>
  <si>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</si>
  <si>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</si>
  <si>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</si>
  <si>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</si>
  <si>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</si>
  <si>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</si>
  <si>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</si>
  <si>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</si>
  <si>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</si>
  <si>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</si>
  <si>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</si>
  <si>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</si>
  <si>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</si>
  <si>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</si>
  <si>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</si>
  <si>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</si>
  <si>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</si>
  <si>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</si>
  <si>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</si>
  <si>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</si>
  <si>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</si>
  <si>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</si>
  <si>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</si>
  <si>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</si>
  <si>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</si>
  <si>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</si>
  <si>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</si>
  <si>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</si>
  <si>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</si>
  <si>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</si>
  <si>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</si>
  <si>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</si>
  <si>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</si>
  <si>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</si>
  <si>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</si>
  <si>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</si>
  <si>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</si>
  <si>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</si>
  <si>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</si>
  <si>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</si>
  <si>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</si>
  <si>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</si>
  <si>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</si>
  <si>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</si>
  <si>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</si>
  <si>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</si>
  <si>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</si>
  <si>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</si>
  <si>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</si>
  <si>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</si>
  <si>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</si>
  <si>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</si>
  <si>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</si>
  <si>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</si>
  <si>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</si>
  <si>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</si>
  <si>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</si>
  <si>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</si>
  <si>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</si>
  <si>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</si>
  <si>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</si>
  <si>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</si>
  <si>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</si>
  <si>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</si>
  <si>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</si>
  <si>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</si>
  <si>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</si>
  <si>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</si>
  <si>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</si>
  <si>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</si>
  <si>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</si>
  <si>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</si>
  <si>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</si>
  <si>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</si>
  <si>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</si>
  <si>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</si>
  <si>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</si>
  <si>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</si>
  <si>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</si>
  <si>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</si>
  <si>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</si>
  <si>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</si>
  <si>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</si>
  <si>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</si>
  <si>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</si>
  <si>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</si>
  <si>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</si>
  <si>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</si>
  <si>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</si>
  <si>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</si>
  <si>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</si>
  <si>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</si>
  <si>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</si>
  <si>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</si>
  <si>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</si>
  <si>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</si>
  <si>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</si>
  <si>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</si>
  <si>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</si>
  <si>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</si>
  <si>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</si>
  <si>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</si>
  <si>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</si>
  <si>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</si>
  <si>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</si>
  <si>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</si>
  <si>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</si>
  <si>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</si>
  <si>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</si>
  <si>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</si>
  <si>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</si>
  <si>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</si>
  <si>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</si>
  <si>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</si>
  <si>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</si>
  <si>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</si>
  <si>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</si>
  <si>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</si>
  <si>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</si>
  <si>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</si>
  <si>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</si>
  <si>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</si>
  <si>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</si>
  <si>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</si>
  <si>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</si>
  <si>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</si>
  <si>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</si>
  <si>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</si>
  <si>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</si>
  <si>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</si>
  <si>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</si>
  <si>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</si>
  <si>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</si>
  <si>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</si>
  <si>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</si>
  <si>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</si>
  <si>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</si>
  <si>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</si>
  <si>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</si>
  <si>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</si>
  <si>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</si>
  <si>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</si>
  <si>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</si>
  <si>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</si>
  <si>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</si>
  <si>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</si>
  <si>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</si>
  <si>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</si>
  <si>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</si>
  <si>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</si>
  <si>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</si>
  <si>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</si>
  <si>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</si>
  <si>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</si>
  <si>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</si>
  <si>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</si>
  <si>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</si>
  <si>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</si>
  <si>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</si>
  <si>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</si>
  <si>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</si>
  <si>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</si>
  <si>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</si>
  <si>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</si>
  <si>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</si>
  <si>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</si>
  <si>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</si>
  <si>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</si>
  <si>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</si>
  <si>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</si>
  <si>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</si>
  <si>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</si>
  <si>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</si>
  <si>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</si>
  <si>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</si>
  <si>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</si>
  <si>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</si>
  <si>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</si>
  <si>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</si>
  <si>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</si>
  <si>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</si>
  <si>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</si>
  <si>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</si>
  <si>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</si>
  <si>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</si>
  <si>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</si>
  <si>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</si>
  <si>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</si>
  <si>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</si>
  <si>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</si>
  <si>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</si>
  <si>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</si>
  <si>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</si>
  <si>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</si>
  <si>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</si>
  <si>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</si>
  <si>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</si>
  <si>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</si>
  <si>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</si>
  <si>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</si>
  <si>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</si>
  <si>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</si>
  <si>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</si>
  <si>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</si>
  <si>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</si>
  <si>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</si>
  <si>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</si>
  <si>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</si>
  <si>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</si>
  <si>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</si>
  <si>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</si>
  <si>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</si>
  <si>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</si>
  <si>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</si>
  <si>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</si>
  <si>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</si>
  <si>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</si>
  <si>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</si>
  <si>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</si>
  <si>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</si>
  <si>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</si>
  <si>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</si>
  <si>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</si>
  <si>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</si>
  <si>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</si>
  <si>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</si>
  <si>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</si>
  <si>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</si>
  <si>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</si>
  <si>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</si>
  <si>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</si>
  <si>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</si>
  <si>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</si>
  <si>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</si>
  <si>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</si>
  <si>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</si>
  <si>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</si>
  <si>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</si>
  <si>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</si>
  <si>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</si>
  <si>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</si>
  <si>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</si>
  <si>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</si>
  <si>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</si>
  <si>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</si>
  <si>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</si>
  <si>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</si>
  <si>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</si>
  <si>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</si>
  <si>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</si>
  <si>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</si>
  <si>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</si>
  <si>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</si>
  <si>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</si>
  <si>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</si>
  <si>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</si>
  <si>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</si>
  <si>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</si>
  <si>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</si>
  <si>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</si>
  <si>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</si>
  <si>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</si>
  <si>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</si>
  <si>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</si>
  <si>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</si>
  <si>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</si>
  <si>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</si>
  <si>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</si>
  <si>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</si>
  <si>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</si>
  <si>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</si>
  <si>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</si>
  <si>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</si>
  <si>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</si>
  <si>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</si>
  <si>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</si>
  <si>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</si>
  <si>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</si>
  <si>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</si>
  <si>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</si>
  <si>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</si>
  <si>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</si>
  <si>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</si>
  <si>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</si>
  <si>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</si>
  <si>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</si>
  <si>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</si>
  <si>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</si>
  <si>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</si>
  <si>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</si>
  <si>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</si>
  <si>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</si>
  <si>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</si>
  <si>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</si>
  <si>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</si>
  <si>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</si>
  <si>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</si>
  <si>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</si>
  <si>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</si>
  <si>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</si>
  <si>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</si>
  <si>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</si>
  <si>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</si>
  <si>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</si>
  <si>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</si>
  <si>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</si>
  <si>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</si>
  <si>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</si>
  <si>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</si>
  <si>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</si>
  <si>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</si>
  <si>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</si>
  <si>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</si>
  <si>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</si>
  <si>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</si>
  <si>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</si>
  <si>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</si>
  <si>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</si>
  <si>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</si>
  <si>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</si>
  <si>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</si>
  <si>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</si>
  <si>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</si>
  <si>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</si>
  <si>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</si>
  <si>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</si>
  <si>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</si>
  <si>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</si>
  <si>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</si>
  <si>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</si>
  <si>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</si>
  <si>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</si>
  <si>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</si>
  <si>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</si>
  <si>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</si>
  <si>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</si>
  <si>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</si>
  <si>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</si>
  <si>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</si>
  <si>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</si>
  <si>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</si>
  <si>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</si>
  <si>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</si>
  <si>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</si>
  <si>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</si>
  <si>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</si>
  <si>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</si>
  <si>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</si>
  <si>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</si>
  <si>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</si>
  <si>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</si>
  <si>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</si>
  <si>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</si>
  <si>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</si>
  <si>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</si>
  <si>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</si>
  <si>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</si>
  <si>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</si>
  <si>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</si>
  <si>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</si>
  <si>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</si>
  <si>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</si>
  <si>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</si>
  <si>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</si>
  <si>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</si>
  <si>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</si>
  <si>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</si>
  <si>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</si>
  <si>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</si>
  <si>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</si>
  <si>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</si>
  <si>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</si>
  <si>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</si>
  <si>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</si>
  <si>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</si>
  <si>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</si>
  <si>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</si>
  <si>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</si>
  <si>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</si>
  <si>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</si>
  <si>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</si>
  <si>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</si>
  <si>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</si>
  <si>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</si>
  <si>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</si>
  <si>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</si>
  <si>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</si>
  <si>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</si>
  <si>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</si>
  <si>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</si>
  <si>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</si>
  <si>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</si>
  <si>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</si>
  <si>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</si>
  <si>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</si>
  <si>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</si>
  <si>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</si>
  <si>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</si>
  <si>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</si>
  <si>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</si>
  <si>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</si>
  <si>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</si>
  <si>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</si>
  <si>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</si>
  <si>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</si>
  <si>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</si>
  <si>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</si>
  <si>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</si>
  <si>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</si>
  <si>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</si>
  <si>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</si>
  <si>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</si>
  <si>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</si>
  <si>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</si>
  <si>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</si>
  <si>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</si>
  <si>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</si>
  <si>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</si>
  <si>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</si>
  <si>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</si>
  <si>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</si>
  <si>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</si>
  <si>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</si>
  <si>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</si>
  <si>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</si>
  <si>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</si>
  <si>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</si>
  <si>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</si>
  <si>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</si>
  <si>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</si>
  <si>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</si>
  <si>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</si>
  <si>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</si>
  <si>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</si>
  <si>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</si>
  <si>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</si>
  <si>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</si>
  <si>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</si>
  <si>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</si>
  <si>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</si>
  <si>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</si>
  <si>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</si>
  <si>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</si>
  <si>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</si>
  <si>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</si>
  <si>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</si>
  <si>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</si>
  <si>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</si>
  <si>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</si>
  <si>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</si>
  <si>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</si>
  <si>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</si>
  <si>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</si>
  <si>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</si>
  <si>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</si>
  <si>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</si>
  <si>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</si>
  <si>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</si>
  <si>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</si>
  <si>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</si>
  <si>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</si>
  <si>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</si>
  <si>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</si>
  <si>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</si>
  <si>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</si>
  <si>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</si>
  <si>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</si>
  <si>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</si>
  <si>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</si>
  <si>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</si>
  <si>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</si>
  <si>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</si>
  <si>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</si>
  <si>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</si>
  <si>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</si>
  <si>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</si>
  <si>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</si>
  <si>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</si>
  <si>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</si>
  <si>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</si>
  <si>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</si>
  <si>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</si>
  <si>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</si>
  <si>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</si>
  <si>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</si>
  <si>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</si>
  <si>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</si>
  <si>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</si>
  <si>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</si>
  <si>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</si>
  <si>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</si>
  <si>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</si>
  <si>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</si>
  <si>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</si>
  <si>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</si>
  <si>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</si>
  <si>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</si>
  <si>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</si>
  <si>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</si>
  <si>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</si>
  <si>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</si>
  <si>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</si>
  <si>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</si>
  <si>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</si>
  <si>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</si>
  <si>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</si>
  <si>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</si>
  <si>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</si>
  <si>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</si>
  <si>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</si>
  <si>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</si>
  <si>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</si>
  <si>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</si>
  <si>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</si>
  <si>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</si>
  <si>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</si>
  <si>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</si>
  <si>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</si>
  <si>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</si>
  <si>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</si>
  <si>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</si>
  <si>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</si>
  <si>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</si>
  <si>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</si>
  <si>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</si>
  <si>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</si>
  <si>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</si>
  <si>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</si>
  <si>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</si>
  <si>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</si>
  <si>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</si>
  <si>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</si>
  <si>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</si>
  <si>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</si>
  <si>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</si>
  <si>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</si>
  <si>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</si>
  <si>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</si>
  <si>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</si>
  <si>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</si>
  <si>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</si>
  <si>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</si>
  <si>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</si>
  <si>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</si>
  <si>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</si>
  <si>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</si>
  <si>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</si>
  <si>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</si>
  <si>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</si>
  <si>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</si>
  <si>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</si>
  <si>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</si>
  <si>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</si>
  <si>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</si>
  <si>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</si>
  <si>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</si>
  <si>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</si>
  <si>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</si>
  <si>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</si>
  <si>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</si>
  <si>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</si>
  <si>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</si>
  <si>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</si>
  <si>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</si>
  <si>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</si>
  <si>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</si>
  <si>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</si>
  <si>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</si>
  <si>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</si>
  <si>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</si>
  <si>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</si>
  <si>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</si>
  <si>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</si>
  <si>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</si>
  <si>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</si>
  <si>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</si>
  <si>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</si>
  <si>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</si>
  <si>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</si>
  <si>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</si>
  <si>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</si>
  <si>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</si>
  <si>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</si>
  <si>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</si>
  <si>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</si>
  <si>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</si>
  <si>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</si>
  <si>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</si>
  <si>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</si>
  <si>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</si>
  <si>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</si>
  <si>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</si>
  <si>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</si>
  <si>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</si>
  <si>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</si>
  <si>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</si>
  <si>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</si>
  <si>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</si>
  <si>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</si>
  <si>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</si>
  <si>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</si>
  <si>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</si>
  <si>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</si>
  <si>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</si>
  <si>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</si>
  <si>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</si>
  <si>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</si>
  <si>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</si>
  <si>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</si>
  <si>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</si>
  <si>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</si>
  <si>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</si>
  <si>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</si>
  <si>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</si>
  <si>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</si>
  <si>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</si>
  <si>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</si>
  <si>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</si>
  <si>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</si>
  <si>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</si>
  <si>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</si>
  <si>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</si>
  <si>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</si>
  <si>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</si>
  <si>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</si>
  <si>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</si>
  <si>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</si>
  <si>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</si>
  <si>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</si>
  <si>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</si>
  <si>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</si>
  <si>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</si>
  <si>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</si>
  <si>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</si>
  <si>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</si>
  <si>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</si>
  <si>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</si>
  <si>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</si>
  <si>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</si>
  <si>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</si>
  <si>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</si>
  <si>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</si>
  <si>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</si>
  <si>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</si>
  <si>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</si>
  <si>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</si>
  <si>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</si>
  <si>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</si>
  <si>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</si>
  <si>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</si>
  <si>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</si>
  <si>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</si>
  <si>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</si>
  <si>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</si>
  <si>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</si>
  <si>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</si>
  <si>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</si>
  <si>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</si>
  <si>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</si>
  <si>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</si>
  <si>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</si>
  <si>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</si>
  <si>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</si>
  <si>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</si>
  <si>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</si>
  <si>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</si>
  <si>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</si>
  <si>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</si>
  <si>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</si>
  <si>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</si>
  <si>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</si>
  <si>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</si>
  <si>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</si>
  <si>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</si>
  <si>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</si>
  <si>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</si>
  <si>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</si>
  <si>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</si>
  <si>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</si>
  <si>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</si>
  <si>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</si>
  <si>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</si>
  <si>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</si>
  <si>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</si>
  <si>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</si>
  <si>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</si>
  <si>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</si>
  <si>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</si>
  <si>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</si>
  <si>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</si>
  <si>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</si>
  <si>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</si>
  <si>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</si>
  <si>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</si>
  <si>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</si>
  <si>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</si>
  <si>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</si>
  <si>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</si>
  <si>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</si>
  <si>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</si>
  <si>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</si>
  <si>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</si>
  <si>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</si>
  <si>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</si>
  <si>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</si>
  <si>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</si>
  <si>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</si>
  <si>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</si>
  <si>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</si>
  <si>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</si>
  <si>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</si>
  <si>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</si>
  <si>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</si>
  <si>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</si>
  <si>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</si>
  <si>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</si>
  <si>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</si>
  <si>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</si>
  <si>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</si>
  <si>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</si>
  <si>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</si>
  <si>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</si>
  <si>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</si>
  <si>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</si>
  <si>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</si>
  <si>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</si>
  <si>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</si>
  <si>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</si>
  <si>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</si>
  <si>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</si>
  <si>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</si>
  <si>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</si>
  <si>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</si>
  <si>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</si>
  <si>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</si>
  <si>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</si>
  <si>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</si>
  <si>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</si>
  <si>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</si>
  <si>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</si>
  <si>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</si>
  <si>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</si>
  <si>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</si>
  <si>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</si>
  <si>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</si>
  <si>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</si>
  <si>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</si>
  <si>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</si>
  <si>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</si>
  <si>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</si>
  <si>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</si>
  <si>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</si>
  <si>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</si>
  <si>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</si>
  <si>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</si>
  <si>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</si>
  <si>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</si>
  <si>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</si>
  <si>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</si>
  <si>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</si>
  <si>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</si>
  <si>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</si>
  <si>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</si>
  <si>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</si>
  <si>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</si>
  <si>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</si>
  <si>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</si>
  <si>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</si>
  <si>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</si>
  <si>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</si>
  <si>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</si>
  <si>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</si>
  <si>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</si>
  <si>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</si>
  <si>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</si>
  <si>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</si>
  <si>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</si>
  <si>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</si>
  <si>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</si>
  <si>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</si>
  <si>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</si>
  <si>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</si>
  <si>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</si>
  <si>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</si>
  <si>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</si>
  <si>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</si>
  <si>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</si>
  <si>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</si>
  <si>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</si>
  <si>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</si>
  <si>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</si>
  <si>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</si>
  <si>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</si>
  <si>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</si>
  <si>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</si>
  <si>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</si>
  <si>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</si>
  <si>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</si>
  <si>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</si>
  <si>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</si>
  <si>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</si>
  <si>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</si>
  <si>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</si>
  <si>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</si>
  <si>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</si>
  <si>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</si>
  <si>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</si>
  <si>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</si>
  <si>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</si>
  <si>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</si>
  <si>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</si>
  <si>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</si>
  <si>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</si>
  <si>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</si>
  <si>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</si>
  <si>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</si>
  <si>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</si>
  <si>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</si>
  <si>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</si>
  <si>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</si>
  <si>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</si>
  <si>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</si>
  <si>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</si>
  <si>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</si>
  <si>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</si>
  <si>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</si>
  <si>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</si>
  <si>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</si>
  <si>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</si>
  <si>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</si>
  <si>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</si>
  <si>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</si>
  <si>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</si>
  <si>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</si>
  <si>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</si>
  <si>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</si>
  <si>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</si>
  <si>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</si>
  <si>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</si>
  <si>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</si>
  <si>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</si>
  <si>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</si>
  <si>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</si>
  <si>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</si>
  <si>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</si>
  <si>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</si>
  <si>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</si>
  <si>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</si>
  <si>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</si>
  <si>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</si>
  <si>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</si>
  <si>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</si>
  <si>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</si>
  <si>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</si>
  <si>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</si>
  <si>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</si>
  <si>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</si>
  <si>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</si>
  <si>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</si>
  <si>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</si>
  <si>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</si>
  <si>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</si>
  <si>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</si>
  <si>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</si>
  <si>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</si>
  <si>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</si>
  <si>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</si>
  <si>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</si>
  <si>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</si>
  <si>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</si>
  <si>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</si>
  <si>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</si>
  <si>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</si>
  <si>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</si>
  <si>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</si>
  <si>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</si>
  <si>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</si>
  <si>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</si>
  <si>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</si>
  <si>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</si>
  <si>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</si>
  <si>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</si>
  <si>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</si>
  <si>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</si>
  <si>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</si>
  <si>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</si>
  <si>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</si>
  <si>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</si>
  <si>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</si>
  <si>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</si>
  <si>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</si>
  <si>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</si>
  <si>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</si>
  <si>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</si>
  <si>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</si>
  <si>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</si>
  <si>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</si>
  <si>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</si>
  <si>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</si>
  <si>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</si>
  <si>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</si>
  <si>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</si>
  <si>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</si>
  <si>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</si>
  <si>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</si>
  <si>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</si>
  <si>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</si>
  <si>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</si>
  <si>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</si>
  <si>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</si>
  <si>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</si>
  <si>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</si>
  <si>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</si>
  <si>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</si>
  <si>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</si>
  <si>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</si>
  <si>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</si>
  <si>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</si>
  <si>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</si>
  <si>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</si>
  <si>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</si>
  <si>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</si>
  <si>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</si>
  <si>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</si>
  <si>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</si>
  <si>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</si>
  <si>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</si>
  <si>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</si>
  <si>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</si>
  <si>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</si>
  <si>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</si>
  <si>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</si>
  <si>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</si>
  <si>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</si>
  <si>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</si>
  <si>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</si>
  <si>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</si>
  <si>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</si>
  <si>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</si>
  <si>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</si>
  <si>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</si>
  <si>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</si>
  <si>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</si>
  <si>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</si>
  <si>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</si>
  <si>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</si>
  <si>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</si>
  <si>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</si>
  <si>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</si>
  <si>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</si>
  <si>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</si>
  <si>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</si>
  <si>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</si>
  <si>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</si>
  <si>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</si>
  <si>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</si>
  <si>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</si>
  <si>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</si>
  <si>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</si>
  <si>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</si>
  <si>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</si>
  <si>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</si>
  <si>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</si>
  <si>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</si>
  <si>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</si>
  <si>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</si>
  <si>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</si>
  <si>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</si>
  <si>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</si>
  <si>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</si>
  <si>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</si>
  <si>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</si>
  <si>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</si>
  <si>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</si>
  <si>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</si>
  <si>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</si>
  <si>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</si>
  <si>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</si>
  <si>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</si>
  <si>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</si>
  <si>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</si>
  <si>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</si>
  <si>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</si>
  <si>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</si>
  <si>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</si>
  <si>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</si>
  <si>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</si>
  <si>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</si>
  <si>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</si>
  <si>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</si>
  <si>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</si>
  <si>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</si>
  <si>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</si>
  <si>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</si>
  <si>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</si>
  <si>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</si>
  <si>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</si>
  <si>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</si>
  <si>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</si>
  <si>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</si>
  <si>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</si>
  <si>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</si>
  <si>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</si>
  <si>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</si>
  <si>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</si>
  <si>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</si>
  <si>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</si>
  <si>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</si>
  <si>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</si>
  <si>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</si>
  <si>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</si>
  <si>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</si>
  <si>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</si>
  <si>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</si>
  <si>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</si>
  <si>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</si>
  <si>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</si>
  <si>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</si>
  <si>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</si>
  <si>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</si>
  <si>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</si>
  <si>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</si>
  <si>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</si>
  <si>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</si>
  <si>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</si>
  <si>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</si>
  <si>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</si>
  <si>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</si>
  <si>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</si>
  <si>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</si>
  <si>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</si>
  <si>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</si>
  <si>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</si>
  <si>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</si>
  <si>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</si>
  <si>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</si>
  <si>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</si>
  <si>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</si>
  <si>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</si>
  <si>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</si>
  <si>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</si>
  <si>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</si>
  <si>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</si>
  <si>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</si>
  <si>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</si>
  <si>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</si>
  <si>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</si>
  <si>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</si>
  <si>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</si>
  <si>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</si>
  <si>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</si>
  <si>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</si>
  <si>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</si>
  <si>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</si>
  <si>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</si>
  <si>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</si>
  <si>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</si>
  <si>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</si>
  <si>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</si>
  <si>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</si>
  <si>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</si>
  <si>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</si>
  <si>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</si>
  <si>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</si>
  <si>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</si>
  <si>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</si>
  <si>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</si>
  <si>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</si>
  <si>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</si>
  <si>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</si>
  <si>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</si>
  <si>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</si>
  <si>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</si>
  <si>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</si>
  <si>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</si>
  <si>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</si>
  <si>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</si>
  <si>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</si>
  <si>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</si>
  <si>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</si>
  <si>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</si>
  <si>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</si>
  <si>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</si>
  <si>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</si>
  <si>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</si>
  <si>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</si>
  <si>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</si>
  <si>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</si>
  <si>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</si>
  <si>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</si>
  <si>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</si>
  <si>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</si>
  <si>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</si>
  <si>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</si>
  <si>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</si>
  <si>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</si>
  <si>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</si>
  <si>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</si>
  <si>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</si>
  <si>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</si>
  <si>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</si>
  <si>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</si>
  <si>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</si>
  <si>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</si>
  <si>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</si>
  <si>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</si>
  <si>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</si>
  <si>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</si>
  <si>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</si>
  <si>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</si>
  <si>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</si>
  <si>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</si>
  <si>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</si>
  <si>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</si>
  <si>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</si>
  <si>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</si>
  <si>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</si>
  <si>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</si>
  <si>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</si>
  <si>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</si>
  <si>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</si>
  <si>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</si>
  <si>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</si>
  <si>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</si>
  <si>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</si>
  <si>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</si>
  <si>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</si>
  <si>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</si>
  <si>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</si>
  <si>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</si>
  <si>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</si>
  <si>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</si>
  <si>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</si>
  <si>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</si>
  <si>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</si>
  <si>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</si>
  <si>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</si>
  <si>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</si>
  <si>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</si>
  <si>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</si>
  <si>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</si>
  <si>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</si>
  <si>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</si>
  <si>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</si>
  <si>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</si>
  <si>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</si>
  <si>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</si>
  <si>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</si>
  <si>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</si>
  <si>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</si>
  <si>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</si>
  <si>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</si>
  <si>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</si>
  <si>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</si>
  <si>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</si>
  <si>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</si>
  <si>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</si>
  <si>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</si>
  <si>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</si>
  <si>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</si>
  <si>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</si>
  <si>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</si>
  <si>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</si>
  <si>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</si>
  <si>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</si>
  <si>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</si>
  <si>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</si>
  <si>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</si>
  <si>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</si>
  <si>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</si>
  <si>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</si>
  <si>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</si>
  <si>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</si>
  <si>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</si>
  <si>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</si>
  <si>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</si>
  <si>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</si>
  <si>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</si>
  <si>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</si>
  <si>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</si>
  <si>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</si>
  <si>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</si>
  <si>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</si>
  <si>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</si>
  <si>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</si>
  <si>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</si>
  <si>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</si>
  <si>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</si>
  <si>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</si>
  <si>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</si>
  <si>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</si>
  <si>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</si>
  <si>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</si>
  <si>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</si>
  <si>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</si>
  <si>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</si>
  <si>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</si>
  <si>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</si>
  <si>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</si>
  <si>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</si>
  <si>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</si>
  <si>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</si>
  <si>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</si>
  <si>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</si>
  <si>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</si>
  <si>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</si>
  <si>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</si>
  <si>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</si>
  <si>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</si>
  <si>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</si>
  <si>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</si>
  <si>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</si>
  <si>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</si>
  <si>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</si>
  <si>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</si>
  <si>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</si>
  <si>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</si>
  <si>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</si>
  <si>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</si>
  <si>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</si>
  <si>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</si>
  <si>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</si>
  <si>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</si>
  <si>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</si>
  <si>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</si>
  <si>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</si>
  <si>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</si>
  <si>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</si>
  <si>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</si>
  <si>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</si>
  <si>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</si>
  <si>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</si>
  <si>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</si>
  <si>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</si>
  <si>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</si>
  <si>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</si>
  <si>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</si>
  <si>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</si>
  <si>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</si>
  <si>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</si>
  <si>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</si>
  <si>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</si>
  <si>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</si>
  <si>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</si>
  <si>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</si>
  <si>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</si>
  <si>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</si>
  <si>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</si>
  <si>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</si>
  <si>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</si>
  <si>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</si>
  <si>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</si>
  <si>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</si>
  <si>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</si>
  <si>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</si>
  <si>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</si>
  <si>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</si>
  <si>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</si>
  <si>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</si>
  <si>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</si>
  <si>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</si>
  <si>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</si>
  <si>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</si>
  <si>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</si>
  <si>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</si>
  <si>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</si>
  <si>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</si>
  <si>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</si>
  <si>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</si>
  <si>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</si>
  <si>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</si>
  <si>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</si>
  <si>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</si>
  <si>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</si>
  <si>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</si>
  <si>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</si>
  <si>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</si>
  <si>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</si>
  <si>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</si>
  <si>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</si>
  <si>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</si>
  <si>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</si>
  <si>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</si>
  <si>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</si>
  <si>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</si>
  <si>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</si>
  <si>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</si>
  <si>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</si>
  <si>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</si>
  <si>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</si>
  <si>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</si>
  <si>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</si>
  <si>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</si>
  <si>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</si>
  <si>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</si>
  <si>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</si>
  <si>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</si>
  <si>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</si>
  <si>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</si>
  <si>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</si>
  <si>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</si>
  <si>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</si>
  <si>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</si>
  <si>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</si>
  <si>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</si>
  <si>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</si>
  <si>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</si>
  <si>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</si>
  <si>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</si>
  <si>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</si>
  <si>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</si>
  <si>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</si>
  <si>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</si>
  <si>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</si>
  <si>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</si>
  <si>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</si>
  <si>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</si>
  <si>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</si>
  <si>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</si>
  <si>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</si>
  <si>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</si>
  <si>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</si>
  <si>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</si>
  <si>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</si>
  <si>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</si>
  <si>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</si>
  <si>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</si>
  <si>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</si>
  <si>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</si>
  <si>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</si>
  <si>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</si>
  <si>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</si>
  <si>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</si>
  <si>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</si>
  <si>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</si>
  <si>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</si>
  <si>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</si>
  <si>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</si>
  <si>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</si>
  <si>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</si>
  <si>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</si>
  <si>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</si>
  <si>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</si>
  <si>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</si>
  <si>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</si>
  <si>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</si>
  <si>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</si>
  <si>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</si>
  <si>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</si>
  <si>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</si>
  <si>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</si>
  <si>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</si>
  <si>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</si>
  <si>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</si>
  <si>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</si>
  <si>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</si>
  <si>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</si>
  <si>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</si>
  <si>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</si>
  <si>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</si>
  <si>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</si>
  <si>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</si>
  <si>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</si>
  <si>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</si>
  <si>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</si>
  <si>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</si>
  <si>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</si>
  <si>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</si>
  <si>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</si>
  <si>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</si>
  <si>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</si>
  <si>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</si>
  <si>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</si>
  <si>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</si>
  <si>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</si>
  <si>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</si>
  <si>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</si>
  <si>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</si>
  <si>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</si>
  <si>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</si>
  <si>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</si>
  <si>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</si>
  <si>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</si>
  <si>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</si>
  <si>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</si>
  <si>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</si>
  <si>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</si>
  <si>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</si>
  <si>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</si>
  <si>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</si>
  <si>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</si>
  <si>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</si>
  <si>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</si>
  <si>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</si>
  <si>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</si>
  <si>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</si>
  <si>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</si>
  <si>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</si>
  <si>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</si>
  <si>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</si>
  <si>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</si>
  <si>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</si>
  <si>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</si>
  <si>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</si>
  <si>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</si>
  <si>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</si>
  <si>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</si>
  <si>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</si>
  <si>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</si>
  <si>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</si>
  <si>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</si>
  <si>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</si>
  <si>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</si>
  <si>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</si>
  <si>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</si>
  <si>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</si>
  <si>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</si>
  <si>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</si>
  <si>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</si>
  <si>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</si>
  <si>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</si>
  <si>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</si>
  <si>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</si>
  <si>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</si>
  <si>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</si>
  <si>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</si>
  <si>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</si>
  <si>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</si>
  <si>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</si>
  <si>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</si>
  <si>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</si>
  <si>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</si>
  <si>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</si>
  <si>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</si>
  <si>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</si>
  <si>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</si>
  <si>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</si>
  <si>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</si>
  <si>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</si>
  <si>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</si>
  <si>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</si>
  <si>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</si>
  <si>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</si>
  <si>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</si>
  <si>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</si>
  <si>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</si>
  <si>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</si>
  <si>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</si>
  <si>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</si>
  <si>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</si>
  <si>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</si>
  <si>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</si>
  <si>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</si>
  <si>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</si>
  <si>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</si>
  <si>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</si>
  <si>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</si>
  <si>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</si>
  <si>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</si>
  <si>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</si>
  <si>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</si>
  <si>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</si>
  <si>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</si>
  <si>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</si>
  <si>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</si>
  <si>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</si>
  <si>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</si>
  <si>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</si>
  <si>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</si>
  <si>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</si>
  <si>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</si>
  <si>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</si>
  <si>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</si>
  <si>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</si>
  <si>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</si>
  <si>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</si>
  <si>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</si>
  <si>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</si>
  <si>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</si>
  <si>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</si>
  <si>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</si>
  <si>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</si>
  <si>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</si>
  <si>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</si>
  <si>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</si>
  <si>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</si>
  <si>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</si>
  <si>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</si>
  <si>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</si>
  <si>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</si>
  <si>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</si>
  <si>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</si>
  <si>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</si>
  <si>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</si>
  <si>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</si>
  <si>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</si>
  <si>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</si>
  <si>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</si>
  <si>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</si>
  <si>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</si>
  <si>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</si>
  <si>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</si>
  <si>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</si>
  <si>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</si>
  <si>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</si>
  <si>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</si>
  <si>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</si>
  <si>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</si>
  <si>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</si>
  <si>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</si>
  <si>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</si>
  <si>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</si>
  <si>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</si>
  <si>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</si>
  <si>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</si>
  <si>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</si>
  <si>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</si>
  <si>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</si>
  <si>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</si>
  <si>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</si>
  <si>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</si>
  <si>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</si>
  <si>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</si>
  <si>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</si>
  <si>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</si>
  <si>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</si>
  <si>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</si>
  <si>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</si>
  <si>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</si>
  <si>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</si>
  <si>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</si>
  <si>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</si>
  <si>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</si>
  <si>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</si>
  <si>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</si>
  <si>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</si>
  <si>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</si>
  <si>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</si>
  <si>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</si>
  <si>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</si>
  <si>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</si>
  <si>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</si>
  <si>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</si>
  <si>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</si>
  <si>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</si>
  <si>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</si>
  <si>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</si>
  <si>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</si>
  <si>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</si>
  <si>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</si>
  <si>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</si>
  <si>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</si>
  <si>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</si>
  <si>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</si>
  <si>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</si>
  <si>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</si>
  <si>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</si>
  <si>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</si>
  <si>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</si>
  <si>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</si>
  <si>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</si>
  <si>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</si>
  <si>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</si>
  <si>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</si>
  <si>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</si>
  <si>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</si>
  <si>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</si>
  <si>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</si>
  <si>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</si>
  <si>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</si>
  <si>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</si>
  <si>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</si>
  <si>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</si>
  <si>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</si>
  <si>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</si>
  <si>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</si>
  <si>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</si>
  <si>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</si>
  <si>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</si>
  <si>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</si>
  <si>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</si>
  <si>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</si>
  <si>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</si>
  <si>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</si>
  <si>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</si>
  <si>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</si>
  <si>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</si>
  <si>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</si>
  <si>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</si>
  <si>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</si>
  <si>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</si>
  <si>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</si>
  <si>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</si>
  <si>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</si>
  <si>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</si>
  <si>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</si>
  <si>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</si>
  <si>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</si>
  <si>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</si>
  <si>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</si>
  <si>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</si>
  <si>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</si>
  <si>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</si>
  <si>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</si>
  <si>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</si>
  <si>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</si>
  <si>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</si>
  <si>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</si>
  <si>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</si>
  <si>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</si>
  <si>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</si>
  <si>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</si>
  <si>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</si>
  <si>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</si>
  <si>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</si>
  <si>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</si>
  <si>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</si>
  <si>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</si>
  <si>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</si>
  <si>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</si>
  <si>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</si>
  <si>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</si>
  <si>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</si>
  <si>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</si>
  <si>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</si>
  <si>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</si>
  <si>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</si>
  <si>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</si>
  <si>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</si>
  <si>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</si>
  <si>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</si>
  <si>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</si>
  <si>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</si>
  <si>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</si>
  <si>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</si>
  <si>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</si>
  <si>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</si>
  <si>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</si>
  <si>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</si>
  <si>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</si>
  <si>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</si>
  <si>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</si>
  <si>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</si>
  <si>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</si>
  <si>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</si>
  <si>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</si>
  <si>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</si>
  <si>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</si>
  <si>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</si>
  <si>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</si>
  <si>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</si>
  <si>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</si>
  <si>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</si>
  <si>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</si>
  <si>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</si>
  <si>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</si>
  <si>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</si>
  <si>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</si>
  <si>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</si>
  <si>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</si>
  <si>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</si>
  <si>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</si>
  <si>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</si>
  <si>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</si>
  <si>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</si>
  <si>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</si>
  <si>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</si>
  <si>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</si>
  <si>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</si>
  <si>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</si>
  <si>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</si>
  <si>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</si>
  <si>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</si>
  <si>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</si>
  <si>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</si>
  <si>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</si>
  <si>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</si>
  <si>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</si>
  <si>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</si>
  <si>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</si>
  <si>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</si>
  <si>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</si>
  <si>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</si>
  <si>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</si>
  <si>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</si>
  <si>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</si>
  <si>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</si>
  <si>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</si>
  <si>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</si>
  <si>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</si>
  <si>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</si>
  <si>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</si>
  <si>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</si>
  <si>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</si>
  <si>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</si>
  <si>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</si>
  <si>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</si>
  <si>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</si>
  <si>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</si>
  <si>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</si>
  <si>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</si>
  <si>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</si>
  <si>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</si>
  <si>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</si>
  <si>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</si>
  <si>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</si>
  <si>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</si>
  <si>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</si>
  <si>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</si>
  <si>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</si>
  <si>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</si>
  <si>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</si>
  <si>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</si>
  <si>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</si>
  <si>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</si>
  <si>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</si>
  <si>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</si>
  <si>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</si>
  <si>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</si>
  <si>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</si>
  <si>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</si>
  <si>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</si>
  <si>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</si>
  <si>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</si>
  <si>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</si>
  <si>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</si>
  <si>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</si>
  <si>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</si>
  <si>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</si>
  <si>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</si>
  <si>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</si>
  <si>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</si>
  <si>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</si>
  <si>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</si>
  <si>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</si>
  <si>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</si>
  <si>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</si>
  <si>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</si>
  <si>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</si>
  <si>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</si>
  <si>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</si>
  <si>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</si>
  <si>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</si>
  <si>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</si>
  <si>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</si>
  <si>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</si>
  <si>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</si>
  <si>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</si>
  <si>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</si>
  <si>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</si>
  <si>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</si>
  <si>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</si>
  <si>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</si>
  <si>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</si>
  <si>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</si>
  <si>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</si>
  <si>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</si>
  <si>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</si>
  <si>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</si>
  <si>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</si>
  <si>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</si>
  <si>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</si>
  <si>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</si>
  <si>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</si>
  <si>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</si>
  <si>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</si>
  <si>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</si>
  <si>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</si>
  <si>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</si>
  <si>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</si>
  <si>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</si>
  <si>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</si>
  <si>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</si>
  <si>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</si>
  <si>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</si>
  <si>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</si>
  <si>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</si>
  <si>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</si>
  <si>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</si>
  <si>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</si>
  <si>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</si>
  <si>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</si>
  <si>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</si>
  <si>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</si>
  <si>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</si>
  <si>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</si>
  <si>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</si>
  <si>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</si>
  <si>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</si>
  <si>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</si>
  <si>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</si>
  <si>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</si>
  <si>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</si>
  <si>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</si>
  <si>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</si>
  <si>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</si>
  <si>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</si>
  <si>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</si>
  <si>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</si>
  <si>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</si>
  <si>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</si>
  <si>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</si>
  <si>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</si>
  <si>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</si>
  <si>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</si>
  <si>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</si>
  <si>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</si>
  <si>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</si>
  <si>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</si>
  <si>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</si>
  <si>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</si>
  <si>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</si>
  <si>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</si>
  <si>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</si>
  <si>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</si>
  <si>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</si>
  <si>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</si>
  <si>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</si>
  <si>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</si>
  <si>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</si>
  <si>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</si>
  <si>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</si>
  <si>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</si>
  <si>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</si>
  <si>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</si>
  <si>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</si>
  <si>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</si>
  <si>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</si>
  <si>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</si>
  <si>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</si>
  <si>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</si>
  <si>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</si>
  <si>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</si>
  <si>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</si>
  <si>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</si>
  <si>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</si>
  <si>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</si>
  <si>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</si>
  <si>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</si>
  <si>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</si>
  <si>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</si>
  <si>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</si>
  <si>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</si>
  <si>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</si>
  <si>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</si>
  <si>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</si>
  <si>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</si>
  <si>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</si>
  <si>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</si>
  <si>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</si>
  <si>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</si>
  <si>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</si>
  <si>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</si>
  <si>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</si>
  <si>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</si>
  <si>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</si>
  <si>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</si>
  <si>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</si>
  <si>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</si>
  <si>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</si>
  <si>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</si>
  <si>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</si>
  <si>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</si>
  <si>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</si>
  <si>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</si>
  <si>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</si>
  <si>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</si>
  <si>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</si>
  <si>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</si>
  <si>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</si>
  <si>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</si>
  <si>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</si>
  <si>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</si>
  <si>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</si>
  <si>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</si>
  <si>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</si>
  <si>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</si>
  <si>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</si>
  <si>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</si>
  <si>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</si>
  <si>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</si>
  <si>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</si>
  <si>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</si>
  <si>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</si>
  <si>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</si>
  <si>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</si>
  <si>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</si>
  <si>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</si>
  <si>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</si>
  <si>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</si>
  <si>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</si>
  <si>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</si>
  <si>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</si>
  <si>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</si>
  <si>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</si>
  <si>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</si>
  <si>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</si>
  <si>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</si>
  <si>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</si>
  <si>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</si>
  <si>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</si>
  <si>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</si>
  <si>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</si>
  <si>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</si>
  <si>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</si>
  <si>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</si>
  <si>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</si>
  <si>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</si>
  <si>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</si>
  <si>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</si>
  <si>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</si>
  <si>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</si>
  <si>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</si>
  <si>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</si>
  <si>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</si>
  <si>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</si>
  <si>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</si>
  <si>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</si>
  <si>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</si>
  <si>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</si>
  <si>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</si>
  <si>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</si>
  <si>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</si>
  <si>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</si>
  <si>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</si>
  <si>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</si>
  <si>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</si>
  <si>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</si>
  <si>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</si>
  <si>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</si>
  <si>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</si>
  <si>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</si>
  <si>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</si>
  <si>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</si>
  <si>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</si>
  <si>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</si>
  <si>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</si>
  <si>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</si>
  <si>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</si>
  <si>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</si>
  <si>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</si>
  <si>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</si>
  <si>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</si>
  <si>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</si>
  <si>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</si>
  <si>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</si>
  <si>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</si>
  <si>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</si>
  <si>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</si>
  <si>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</si>
  <si>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</si>
  <si>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</si>
  <si>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</si>
  <si>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</si>
  <si>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</si>
  <si>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</si>
  <si>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</si>
  <si>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</si>
  <si>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</si>
  <si>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</si>
  <si>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</si>
  <si>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</si>
  <si>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</si>
  <si>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</si>
  <si>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</si>
  <si>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</si>
  <si>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</si>
  <si>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</si>
  <si>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</si>
  <si>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</si>
  <si>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</si>
  <si>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</si>
  <si>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</si>
  <si>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</si>
  <si>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</si>
  <si>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</si>
  <si>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</si>
  <si>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</si>
  <si>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</si>
  <si>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</si>
  <si>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</si>
  <si>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</si>
  <si>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</si>
  <si>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</si>
  <si>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</si>
  <si>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</si>
  <si>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</si>
  <si>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</si>
  <si>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</si>
  <si>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</si>
  <si>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</si>
  <si>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</si>
  <si>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</si>
  <si>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</si>
  <si>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</si>
  <si>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</si>
  <si>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</si>
  <si>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</si>
  <si>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</si>
  <si>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</si>
  <si>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</si>
  <si>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</si>
  <si>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</si>
  <si>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</si>
  <si>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</si>
  <si>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</si>
  <si>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</si>
  <si>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</si>
  <si>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</si>
  <si>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</si>
  <si>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</si>
  <si>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</si>
  <si>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</si>
  <si>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</si>
  <si>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</si>
  <si>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</si>
  <si>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</si>
  <si>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</si>
  <si>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</si>
  <si>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</si>
  <si>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</si>
  <si>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</si>
  <si>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</si>
  <si>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</si>
  <si>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</si>
  <si>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</si>
  <si>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</si>
  <si>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</si>
  <si>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</si>
  <si>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</si>
  <si>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</si>
  <si>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</si>
  <si>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</si>
  <si>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</si>
  <si>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</si>
  <si>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</si>
  <si>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</si>
  <si>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</si>
  <si>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</si>
  <si>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</si>
  <si>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</si>
  <si>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</si>
  <si>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</si>
  <si>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</si>
  <si>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</si>
  <si>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</si>
  <si>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</si>
  <si>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</si>
  <si>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</si>
  <si>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</si>
  <si>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</si>
  <si>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</si>
  <si>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</si>
  <si>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</si>
  <si>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</si>
  <si>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</si>
  <si>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</si>
  <si>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</si>
  <si>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</si>
  <si>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</si>
  <si>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</si>
  <si>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</si>
  <si>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</si>
  <si>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</si>
  <si>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</si>
  <si>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</si>
  <si>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</si>
  <si>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</si>
  <si>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</si>
  <si>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</si>
  <si>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</si>
  <si>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</si>
  <si>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</si>
  <si>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</si>
  <si>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</si>
  <si>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</si>
  <si>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</si>
  <si>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</si>
  <si>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</si>
  <si>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</si>
  <si>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</si>
  <si>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</si>
  <si>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</si>
  <si>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</si>
  <si>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</si>
  <si>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</si>
  <si>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</si>
  <si>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</si>
  <si>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</si>
  <si>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</si>
  <si>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</si>
  <si>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</si>
  <si>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</si>
  <si>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</si>
  <si>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</si>
  <si>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</si>
  <si>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</si>
  <si>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</si>
  <si>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</si>
  <si>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</si>
  <si>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</si>
  <si>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</si>
  <si>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</si>
  <si>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</si>
  <si>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</si>
  <si>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</si>
  <si>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</si>
  <si>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</si>
  <si>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</si>
  <si>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</si>
  <si>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</si>
  <si>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</si>
  <si>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</si>
  <si>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</si>
  <si>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</si>
  <si>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</si>
  <si>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</si>
  <si>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</si>
  <si>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</si>
  <si>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</si>
  <si>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</si>
  <si>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</si>
  <si>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</si>
  <si>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</si>
  <si>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</si>
  <si>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</si>
  <si>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</si>
  <si>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</si>
  <si>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</si>
  <si>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</si>
  <si>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</si>
  <si>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</si>
  <si>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</si>
  <si>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</si>
  <si>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</si>
  <si>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</si>
  <si>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</si>
  <si>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</si>
  <si>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</si>
  <si>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</si>
  <si>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</si>
  <si>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</si>
  <si>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</si>
  <si>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</si>
  <si>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</si>
  <si>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</si>
  <si>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</si>
  <si>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</si>
  <si>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</si>
  <si>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</si>
  <si>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</si>
  <si>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</si>
  <si>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</si>
  <si>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</si>
  <si>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</si>
  <si>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</si>
  <si>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</si>
  <si>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</si>
  <si>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</si>
  <si>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</si>
  <si>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</si>
  <si>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</si>
  <si>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</si>
  <si>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</si>
  <si>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</si>
  <si>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</si>
  <si>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</si>
  <si>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</si>
  <si>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</si>
  <si>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</si>
  <si>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</si>
  <si>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</si>
  <si>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</si>
  <si>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</si>
  <si>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</si>
  <si>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</si>
  <si>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</si>
  <si>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</si>
  <si>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</si>
  <si>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</si>
  <si>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</si>
  <si>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</si>
  <si>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</si>
  <si>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</si>
  <si>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</si>
  <si>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</si>
  <si>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</si>
  <si>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</si>
  <si>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</si>
  <si>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</si>
  <si>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</si>
  <si>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</si>
  <si>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</si>
  <si>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</si>
  <si>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</si>
  <si>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</si>
  <si>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</si>
  <si>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</si>
  <si>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</si>
  <si>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</si>
  <si>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</si>
  <si>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</si>
  <si>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</si>
  <si>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</si>
  <si>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</si>
  <si>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</si>
  <si>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</si>
  <si>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</si>
  <si>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</si>
  <si>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</si>
  <si>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</si>
  <si>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</si>
  <si>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</si>
  <si>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</si>
  <si>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</si>
  <si>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</si>
  <si>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</si>
  <si>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</si>
  <si>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</si>
  <si>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</si>
  <si>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</si>
  <si>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</si>
  <si>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</si>
  <si>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</si>
  <si>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</si>
  <si>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</si>
  <si>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</si>
  <si>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</si>
  <si>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</si>
  <si>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</si>
  <si>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</si>
  <si>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</si>
  <si>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</si>
  <si>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</si>
  <si>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</si>
  <si>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</si>
  <si>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</si>
  <si>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</si>
  <si>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</si>
  <si>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</si>
  <si>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</si>
  <si>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</si>
  <si>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</si>
  <si>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</si>
  <si>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</si>
  <si>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</si>
  <si>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</si>
  <si>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</si>
  <si>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</si>
  <si>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</si>
  <si>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</si>
  <si>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</si>
  <si>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</si>
  <si>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</si>
  <si>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</si>
  <si>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</si>
  <si>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</si>
  <si>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</si>
  <si>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</si>
  <si>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</si>
  <si>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</si>
  <si>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</si>
  <si>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</si>
  <si>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</si>
  <si>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</si>
  <si>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</si>
  <si>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</si>
  <si>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</si>
  <si>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</si>
  <si>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</si>
  <si>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</si>
  <si>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</si>
  <si>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</si>
  <si>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</si>
  <si>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</si>
  <si>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</si>
  <si>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</si>
  <si>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</si>
  <si>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</si>
  <si>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</si>
  <si>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</si>
  <si>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</si>
  <si>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</si>
  <si>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</si>
  <si>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</si>
  <si>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</si>
  <si>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</si>
  <si>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</si>
  <si>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</si>
  <si>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</si>
  <si>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</si>
  <si>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</si>
  <si>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</si>
  <si>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</si>
  <si>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</si>
  <si>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</si>
  <si>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</si>
  <si>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</si>
  <si>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</si>
  <si>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</si>
  <si>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</si>
  <si>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</si>
  <si>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</si>
  <si>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</si>
  <si>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</si>
  <si>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</si>
  <si>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</si>
  <si>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</si>
  <si>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</si>
  <si>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</si>
  <si>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</si>
  <si>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</si>
  <si>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</si>
  <si>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</si>
  <si>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</si>
  <si>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</si>
  <si>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</si>
  <si>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Jauslin Stebler AG</t>
  </si>
  <si>
    <t>bhu-muttenz@jauslinstebler.ch</t>
  </si>
  <si>
    <t>B.Boschung@AeBo.ch</t>
  </si>
  <si>
    <t>2230064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</si>
</sst>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topLeftCell="F1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2607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44939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2604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44743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/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44926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2606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19543.23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19543.23</v>
      </c>
      <c r="K56" s="131"/>
      <c r="L56" s="74">
        <f t="shared" ref="L56:L59" si="0">ROUND(J56+K56,2)</f>
        <v>19543.23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21048.06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21048.06</v>
      </c>
      <c r="T56" s="140" t="s">
        <v>290</v>
      </c>
      <c r="U56" s="75">
        <f t="shared" ref="U56:U59" si="3">ROUND(L56+(L56*O56)/100,2)</f>
        <v>21048.06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3722.52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3722.52</v>
      </c>
      <c r="K58" s="131"/>
      <c r="L58" s="74">
        <f t="shared" si="0"/>
        <v>3722.52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4009.15</v>
      </c>
      <c r="Q58" s="75" t="s">
        <v>293</v>
      </c>
      <c r="R58" s="75">
        <f t="shared" si="1"/>
        <v>0</v>
      </c>
      <c r="S58" s="75">
        <f t="shared" si="2"/>
        <v>4009.15</v>
      </c>
      <c r="T58" s="75" t="s">
        <v>299</v>
      </c>
      <c r="U58" s="75">
        <f t="shared" si="3"/>
        <v>4009.15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23265.75</v>
      </c>
      <c r="I60" s="145"/>
      <c r="J60" s="144">
        <f>IFERROR(SUM(J56:J59),0)</f>
        <v>23265.75</v>
      </c>
      <c r="K60" s="146">
        <f>IFERROR(SUM(K56:K59),0)</f>
        <v>0</v>
      </c>
      <c r="L60" s="145">
        <f>IFERROR(SUM(L56:L59),0)</f>
        <v>23265.75</v>
      </c>
      <c r="M60" s="144"/>
      <c r="N60" s="146">
        <f>IF(Rückbehalt,IFERROR(SUM(N56:N59),0),0)</f>
        <v>0</v>
      </c>
      <c r="O60" s="146"/>
      <c r="P60" s="145">
        <f>IFERROR(SUM(P56:P59),0)</f>
        <v>25057.210000000003</v>
      </c>
      <c r="Q60" s="144"/>
      <c r="R60" s="144">
        <f>IFERROR(SUM(R56:R59),0)</f>
        <v>0</v>
      </c>
      <c r="S60" s="144">
        <f>IFERROR(SUM(S56:S59),0)</f>
        <v>25057.210000000003</v>
      </c>
      <c r="T60" s="144" t="s">
        <v>0</v>
      </c>
      <c r="U60" s="144">
        <f>IFERROR(SUM(U56:U59),0)</f>
        <v>25057.210000000003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23265.75</v>
      </c>
      <c r="I61" s="77"/>
      <c r="J61" s="78">
        <f>IFERROR(SUM(ROUND(J60,2)),0)</f>
        <v>23265.75</v>
      </c>
      <c r="K61" s="132">
        <f>IFERROR(SUM(ROUND(K60,2)),0)</f>
        <v>0</v>
      </c>
      <c r="L61" s="77">
        <f>IFERROR(SUM(ROUND(L60,2)),0)</f>
        <v>23265.75</v>
      </c>
      <c r="M61" s="78"/>
      <c r="N61" s="132">
        <f>IFERROR(SUM(ROUND(N60,2)),0)</f>
        <v>0</v>
      </c>
      <c r="O61" s="132"/>
      <c r="P61" s="77">
        <f>IFERROR(SUM(ROUND(P60,2)),0)</f>
        <v>25057.21</v>
      </c>
      <c r="Q61" s="78"/>
      <c r="R61" s="78">
        <f>IFERROR(SUM(ROUND(R60,2)),0)</f>
        <v>0</v>
      </c>
      <c r="S61" s="137">
        <f>IFERROR(SUM(ROUND(S60,2)),0)</f>
        <v>25057.21</v>
      </c>
      <c r="T61" s="78" t="s">
        <v>0</v>
      </c>
      <c r="U61" s="78">
        <f>IFERROR(SUM(ROUND(U60,2)),0)</f>
        <v>25057.21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7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7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7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2023-01-11T07:23:36Z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