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<sst xmlns="http://schemas.openxmlformats.org/spreadsheetml/2006/main" count="2949" uniqueCount="2609">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</sst>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H59" sqref="H59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2608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45124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2198</v>
      </c>
      <c r="J6" s="151"/>
      <c r="K6" s="151"/>
      <c r="O6" s="93" t="str">
        <f>VLOOKUP("WG_1052_ST_TXT_0018",Translation!A:B,2,FALSE)</f>
        <v>Firma:</v>
      </c>
      <c r="P6" s="94"/>
      <c r="Q6" s="166" t="s">
        <v>2607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45078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2185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2606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45107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2605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30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2033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Schackenberg Götz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1355003667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Schackenberg Götz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und BL Instandsetzung Belag Bäumlihofbrücke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1357003508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01.04.2019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30.09.2024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7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2604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9769.2000000000007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9769.2000000000007</v>
      </c>
      <c r="K56" s="131"/>
      <c r="L56" s="74">
        <f t="shared" ref="L56:L59" si="0">ROUND(J56+K56,2)</f>
        <v>9769.2000000000007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10521.43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10521.43</v>
      </c>
      <c r="T56" s="140" t="s">
        <v>290</v>
      </c>
      <c r="U56" s="75">
        <f t="shared" ref="U56:U59" si="3">ROUND(L56+(L56*O56)/100,2)</f>
        <v>10521.43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1860.8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1860.8</v>
      </c>
      <c r="K58" s="131"/>
      <c r="L58" s="74">
        <f t="shared" si="0"/>
        <v>1860.8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2004.08</v>
      </c>
      <c r="Q58" s="75" t="s">
        <v>293</v>
      </c>
      <c r="R58" s="75">
        <f t="shared" si="1"/>
        <v>0</v>
      </c>
      <c r="S58" s="75">
        <f t="shared" si="2"/>
        <v>2004.08</v>
      </c>
      <c r="T58" s="75" t="s">
        <v>299</v>
      </c>
      <c r="U58" s="75">
        <f t="shared" si="3"/>
        <v>2004.08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11630</v>
      </c>
      <c r="I60" s="145"/>
      <c r="J60" s="144">
        <f>IFERROR(SUM(J56:J59),0)</f>
        <v>11630</v>
      </c>
      <c r="K60" s="146">
        <f>IFERROR(SUM(K56:K59),0)</f>
        <v>0</v>
      </c>
      <c r="L60" s="145">
        <f>IFERROR(SUM(L56:L59),0)</f>
        <v>11630</v>
      </c>
      <c r="M60" s="144"/>
      <c r="N60" s="146">
        <f>IF(Rückbehalt,IFERROR(SUM(N56:N59),0),0)</f>
        <v>0</v>
      </c>
      <c r="O60" s="146"/>
      <c r="P60" s="145">
        <f>IFERROR(SUM(P56:P59),0)</f>
        <v>12525.51</v>
      </c>
      <c r="Q60" s="144"/>
      <c r="R60" s="144">
        <f>IFERROR(SUM(R56:R59),0)</f>
        <v>0</v>
      </c>
      <c r="S60" s="144">
        <f>IFERROR(SUM(S56:S59),0)</f>
        <v>12525.51</v>
      </c>
      <c r="T60" s="144" t="s">
        <v>0</v>
      </c>
      <c r="U60" s="144">
        <f>IFERROR(SUM(U56:U59),0)</f>
        <v>12525.51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11630</v>
      </c>
      <c r="I61" s="77"/>
      <c r="J61" s="78">
        <f>IFERROR(SUM(ROUND(J60,2)),0)</f>
        <v>11630</v>
      </c>
      <c r="K61" s="132">
        <f>IFERROR(SUM(ROUND(K60,2)),0)</f>
        <v>0</v>
      </c>
      <c r="L61" s="77">
        <f>IFERROR(SUM(ROUND(L60,2)),0)</f>
        <v>11630</v>
      </c>
      <c r="M61" s="78"/>
      <c r="N61" s="132">
        <f>IFERROR(SUM(ROUND(N60,2)),0)</f>
        <v>0</v>
      </c>
      <c r="O61" s="132"/>
      <c r="P61" s="77">
        <f>IFERROR(SUM(ROUND(P60,2)),0)</f>
        <v>12525.51</v>
      </c>
      <c r="Q61" s="78"/>
      <c r="R61" s="78">
        <f>IFERROR(SUM(ROUND(R60,2)),0)</f>
        <v>0</v>
      </c>
      <c r="S61" s="137">
        <f>IFERROR(SUM(ROUND(S60,2)),0)</f>
        <v>12525.51</v>
      </c>
      <c r="T61" s="78" t="s">
        <v>0</v>
      </c>
      <c r="U61" s="78">
        <f>IFERROR(SUM(ROUND(U60,2)),0)</f>
        <v>12525.51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825F21F2-6B9C-4E1A-966F-C02F44CF5AAE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4788E498-3DD4-476C-BB6D-EFF1872BDF52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2023-07-17T09:19:26Z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