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9028\Documents\"/>
    </mc:Choice>
  </mc:AlternateContent>
  <xr:revisionPtr revIDLastSave="0" documentId="13_ncr:1_{797F1433-2A5D-4596-BF41-AD32F678B0E5}" xr6:coauthVersionLast="43" xr6:coauthVersionMax="43" xr10:uidLastSave="{00000000-0000-0000-0000-000000000000}"/>
  <bookViews>
    <workbookView xWindow="-28920" yWindow="-120" windowWidth="29040" windowHeight="15840" activeTab="3" xr2:uid="{6CD40743-A63C-4C4F-9F9D-3B9F5B9ED509}"/>
  </bookViews>
  <sheets>
    <sheet name="Linear Regression of Apple sale" sheetId="1" r:id="rId1"/>
    <sheet name="Third order autoregression" sheetId="3" r:id="rId2"/>
    <sheet name="Second order autoregression" sheetId="4" r:id="rId3"/>
    <sheet name="First order auto regression" sheetId="5" r:id="rId4"/>
    <sheet name="Forth order" sheetId="6" r:id="rId5"/>
    <sheet name="ANOVA of apple sales (linear)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1" i="5" l="1"/>
  <c r="L39" i="5"/>
  <c r="B103" i="1" l="1"/>
  <c r="A97" i="1"/>
  <c r="A94" i="1"/>
  <c r="A58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4" i="1"/>
  <c r="F3" i="1"/>
</calcChain>
</file>

<file path=xl/sharedStrings.xml><?xml version="1.0" encoding="utf-8"?>
<sst xmlns="http://schemas.openxmlformats.org/spreadsheetml/2006/main" count="228" uniqueCount="119">
  <si>
    <t>year</t>
  </si>
  <si>
    <t>March 31, 2019</t>
  </si>
  <si>
    <t>Dec. 31, 2018</t>
  </si>
  <si>
    <t>Sept. 30, 2018</t>
  </si>
  <si>
    <t>June 30, 2018</t>
  </si>
  <si>
    <t>March 31, 2018</t>
  </si>
  <si>
    <t>Dec. 31, 2017</t>
  </si>
  <si>
    <t>Sept. 30, 2017</t>
  </si>
  <si>
    <t>June 30, 2017</t>
  </si>
  <si>
    <t>March 31, 2017</t>
  </si>
  <si>
    <t>Dec. 31, 2016</t>
  </si>
  <si>
    <t>Sept. 30, 2016</t>
  </si>
  <si>
    <t>June 30, 2016</t>
  </si>
  <si>
    <t>March 31, 2016</t>
  </si>
  <si>
    <t>Dec. 31, 2015</t>
  </si>
  <si>
    <t>Sept. 30, 2015</t>
  </si>
  <si>
    <t>June 30, 2015</t>
  </si>
  <si>
    <t>March 31, 2015</t>
  </si>
  <si>
    <t>Dec. 31, 2014</t>
  </si>
  <si>
    <t>Sept. 30, 2014</t>
  </si>
  <si>
    <t>June 30, 2014</t>
  </si>
  <si>
    <t>March 31, 2014</t>
  </si>
  <si>
    <t>Dec. 31, 2013</t>
  </si>
  <si>
    <t>Sept. 30, 2013</t>
  </si>
  <si>
    <t>June 30, 2013</t>
  </si>
  <si>
    <t>March 31, 2013</t>
  </si>
  <si>
    <t>Dec. 31, 2012</t>
  </si>
  <si>
    <t>Sept. 30, 2012</t>
  </si>
  <si>
    <t>June 30, 2012</t>
  </si>
  <si>
    <t>March 31, 2012</t>
  </si>
  <si>
    <t>Dec. 31, 2011</t>
  </si>
  <si>
    <t>Sept. 30, 2011</t>
  </si>
  <si>
    <t>June 30, 2011</t>
  </si>
  <si>
    <t>March 31, 2011</t>
  </si>
  <si>
    <t>Dec. 31, 2010</t>
  </si>
  <si>
    <t>Sept. 30, 2010</t>
  </si>
  <si>
    <t>June 30, 2010</t>
  </si>
  <si>
    <t>March 31, 2010</t>
  </si>
  <si>
    <t>Dec. 31, 2009</t>
  </si>
  <si>
    <t>Sept. 30, 2009</t>
  </si>
  <si>
    <t>June 30, 2009</t>
  </si>
  <si>
    <t>March 31, 2009</t>
  </si>
  <si>
    <t>Dec. 31, 2008</t>
  </si>
  <si>
    <t>Sept. 30, 2008</t>
  </si>
  <si>
    <t>June 30, 2008</t>
  </si>
  <si>
    <t>March 31, 2008</t>
  </si>
  <si>
    <t>Dec. 31, 2007</t>
  </si>
  <si>
    <t>Sept. 30, 2007</t>
  </si>
  <si>
    <t>June 30, 2007</t>
  </si>
  <si>
    <t>March 31, 2007</t>
  </si>
  <si>
    <t>Dec. 31, 2006</t>
  </si>
  <si>
    <t>sales</t>
  </si>
  <si>
    <t>ln sales</t>
  </si>
  <si>
    <t>Y</t>
  </si>
  <si>
    <t>t</t>
  </si>
  <si>
    <t>Residuals</t>
  </si>
  <si>
    <t>Mean Ln Sales</t>
  </si>
  <si>
    <t>ANOVA</t>
  </si>
  <si>
    <t>SS</t>
  </si>
  <si>
    <t>df</t>
  </si>
  <si>
    <t>MS</t>
  </si>
  <si>
    <t>F</t>
  </si>
  <si>
    <t>P-value</t>
  </si>
  <si>
    <t>Total</t>
  </si>
  <si>
    <t>Residual t-1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</si>
  <si>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</si>
  <si>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</si>
  <si>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</si>
  <si>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</si>
  <si>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</si>
  <si>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</si>
  <si>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</si>
  <si>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Regression</t>
  </si>
  <si>
    <t>Residual</t>
  </si>
  <si>
    <t>Intercept</t>
  </si>
  <si>
    <t>Significance F</t>
  </si>
  <si>
    <t>Coefficients</t>
  </si>
  <si>
    <t>t Stat</t>
  </si>
  <si>
    <t>Lower 95%</t>
  </si>
  <si>
    <t>Upper 95%</t>
  </si>
  <si>
    <t>Lower 95.0%</t>
  </si>
  <si>
    <t>Upper 95.0%</t>
  </si>
  <si>
    <t>t(Trend)</t>
  </si>
  <si>
    <t xml:space="preserve">To calculate the next quarter sales using this model you enter the time period e.g 51 into the variable x(which represents the time period) x into the folowing equation: </t>
  </si>
  <si>
    <t>for period 51 the result would be</t>
  </si>
  <si>
    <t>ln Y=2.0546 + 0.0512367 ( x )</t>
  </si>
  <si>
    <t>Sales are: e(ln Y):</t>
  </si>
  <si>
    <t>Breush-Pagan test for conditional Heteroskedasticity</t>
  </si>
  <si>
    <t>nRSquared</t>
  </si>
  <si>
    <t>Chi squared at 0.05 with 1 d.f (only 1 independent variable)</t>
  </si>
  <si>
    <t>We can reject hyothesis that there is no Heteroskedasticity as 41.71 is greater than  3.84</t>
  </si>
  <si>
    <t>Data for 3rd order analysis</t>
  </si>
  <si>
    <t>y</t>
  </si>
  <si>
    <t>x1</t>
  </si>
  <si>
    <t>x2</t>
  </si>
  <si>
    <t>x3</t>
  </si>
  <si>
    <t>X Variable 1</t>
  </si>
  <si>
    <t>X Variable 2</t>
  </si>
  <si>
    <t>X Variable 3</t>
  </si>
  <si>
    <t>P value is 8.7878</t>
  </si>
  <si>
    <t>Alpha is .05</t>
  </si>
  <si>
    <t>Slope for 3rd order is not zero</t>
  </si>
  <si>
    <t>data for second order autoregression</t>
  </si>
  <si>
    <t>Pvalue = 0.3095</t>
  </si>
  <si>
    <t>Alpha is 0.05</t>
  </si>
  <si>
    <t>Cannot reject hypothesis that slope is zero as Pvalue is greater than alph</t>
  </si>
  <si>
    <t>data for Frist order regression</t>
  </si>
  <si>
    <t>X Variable 4</t>
  </si>
  <si>
    <t>pvalue is practically zero</t>
  </si>
  <si>
    <t xml:space="preserve">ln predicted sales for period 51 would be </t>
  </si>
  <si>
    <t>lag1</t>
  </si>
  <si>
    <t>lag2</t>
  </si>
  <si>
    <t>lag3</t>
  </si>
  <si>
    <t>lag4</t>
  </si>
  <si>
    <t>Sales for period 51 are:</t>
  </si>
  <si>
    <t>We can conclude that first order autogression slope is statistacally different from zero and as such, is statisically different</t>
  </si>
  <si>
    <t>Model that should be used to make predictions is y = 0.312762246312031 + 0.919348127(ln previous quarter sales)</t>
  </si>
  <si>
    <t>^57.17</t>
  </si>
  <si>
    <t>June 30, 2019(actual vs predicted from 1st order 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</si>
</sst>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0000000000000000000000000"/>
    <numFmt numFmtId="166" formatCode="0.000000000000000000000"/>
  </numFmts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u/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3" fillId="3" borderId="0" xfId="1" applyFont="1" applyFill="1"/>
    <xf numFmtId="0" fontId="4" fillId="3" borderId="0" xfId="1" applyFont="1" applyFill="1"/>
    <xf numFmtId="0" fontId="0" fillId="4" borderId="1" xfId="0" applyFill="1" applyBorder="1" applyAlignment="1"/>
    <xf numFmtId="165" fontId="0" fillId="4" borderId="1" xfId="0" applyNumberFormat="1" applyFill="1" applyBorder="1" applyAlignment="1"/>
    <xf numFmtId="166" fontId="0" fillId="0" borderId="1" xfId="0" applyNumberFormat="1" applyFill="1" applyBorder="1" applyAlignment="1"/>
    <xf numFmtId="0" fontId="0" fillId="5" borderId="0" xfId="0" applyFill="1"/>
    <xf numFmtId="0" fontId="0" fillId="6" borderId="0" xfId="0" applyFill="1"/>
    <xf numFmtId="0" fontId="5" fillId="6" borderId="0" xfId="0" applyFont="1" applyFill="1"/>
    <xf numFmtId="49" fontId="0" fillId="0" borderId="0" xfId="0" applyNumberFormat="1" applyAlignment="1">
      <alignment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 Sales Apple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468066491688545E-2"/>
                  <c:y val="0.416250000000000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 of Apple sale'!$E$3:$E$52</c:f>
              <c:numCache>
                <c:formatCode>General</c:formatCode>
                <c:ptCount val="50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</c:numCache>
            </c:numRef>
          </c:xVal>
          <c:yVal>
            <c:numRef>
              <c:f>'Linear Regression of Apple sale'!$D$3:$D$52</c:f>
              <c:numCache>
                <c:formatCode>General</c:formatCode>
                <c:ptCount val="50"/>
                <c:pt idx="0">
                  <c:v>4.0607877786932578</c:v>
                </c:pt>
                <c:pt idx="1">
                  <c:v>4.4345004819345846</c:v>
                </c:pt>
                <c:pt idx="2">
                  <c:v>4.1415461637063951</c:v>
                </c:pt>
                <c:pt idx="3">
                  <c:v>3.9751855803857863</c:v>
                </c:pt>
                <c:pt idx="4">
                  <c:v>4.1131663164626886</c:v>
                </c:pt>
                <c:pt idx="5">
                  <c:v>4.4806268509134908</c:v>
                </c:pt>
                <c:pt idx="6">
                  <c:v>3.9623358193017353</c:v>
                </c:pt>
                <c:pt idx="7">
                  <c:v>3.8157323451098595</c:v>
                </c:pt>
                <c:pt idx="8">
                  <c:v>3.9684033388642534</c:v>
                </c:pt>
                <c:pt idx="9">
                  <c:v>4.3611859688020296</c:v>
                </c:pt>
                <c:pt idx="10">
                  <c:v>3.8469510086844312</c:v>
                </c:pt>
                <c:pt idx="11">
                  <c:v>3.7462045207332055</c:v>
                </c:pt>
                <c:pt idx="12">
                  <c:v>3.9231607498386021</c:v>
                </c:pt>
                <c:pt idx="13">
                  <c:v>4.3290213493499836</c:v>
                </c:pt>
                <c:pt idx="14">
                  <c:v>3.9415818076696905</c:v>
                </c:pt>
                <c:pt idx="15">
                  <c:v>3.903990833730882</c:v>
                </c:pt>
                <c:pt idx="16">
                  <c:v>4.0606154094779727</c:v>
                </c:pt>
                <c:pt idx="17">
                  <c:v>4.3121405072097154</c:v>
                </c:pt>
                <c:pt idx="18">
                  <c:v>3.7405226872657749</c:v>
                </c:pt>
                <c:pt idx="19">
                  <c:v>3.6224725219163374</c:v>
                </c:pt>
                <c:pt idx="20">
                  <c:v>3.8210036070409776</c:v>
                </c:pt>
                <c:pt idx="21">
                  <c:v>4.0533489415185811</c:v>
                </c:pt>
                <c:pt idx="22">
                  <c:v>3.6235406128055958</c:v>
                </c:pt>
                <c:pt idx="23">
                  <c:v>3.5644493757357592</c:v>
                </c:pt>
                <c:pt idx="24">
                  <c:v>3.7750571503549888</c:v>
                </c:pt>
                <c:pt idx="25">
                  <c:v>3.9983841710761894</c:v>
                </c:pt>
                <c:pt idx="26">
                  <c:v>3.5826852577075323</c:v>
                </c:pt>
                <c:pt idx="27">
                  <c:v>3.5559193268577061</c:v>
                </c:pt>
                <c:pt idx="28">
                  <c:v>3.6684216122115401</c:v>
                </c:pt>
                <c:pt idx="29">
                  <c:v>3.835789699428557</c:v>
                </c:pt>
                <c:pt idx="30">
                  <c:v>3.341801171705499</c:v>
                </c:pt>
                <c:pt idx="31">
                  <c:v>3.3523572162426816</c:v>
                </c:pt>
                <c:pt idx="32">
                  <c:v>3.2055879305412653</c:v>
                </c:pt>
                <c:pt idx="33">
                  <c:v>3.2861605716737969</c:v>
                </c:pt>
                <c:pt idx="34">
                  <c:v>3.012589390620414</c:v>
                </c:pt>
                <c:pt idx="35">
                  <c:v>2.7536607123542622</c:v>
                </c:pt>
                <c:pt idx="36">
                  <c:v>2.6026896854443837</c:v>
                </c:pt>
                <c:pt idx="37">
                  <c:v>2.7523860149222616</c:v>
                </c:pt>
                <c:pt idx="38">
                  <c:v>2.5022552881226132</c:v>
                </c:pt>
                <c:pt idx="39">
                  <c:v>2.2756249114112626</c:v>
                </c:pt>
                <c:pt idx="40">
                  <c:v>2.206514624243312</c:v>
                </c:pt>
                <c:pt idx="41">
                  <c:v>2.4748563139344988</c:v>
                </c:pt>
                <c:pt idx="42">
                  <c:v>2.5580022048585511</c:v>
                </c:pt>
                <c:pt idx="43">
                  <c:v>2.0100914635450429</c:v>
                </c:pt>
                <c:pt idx="44">
                  <c:v>2.0165017419059619</c:v>
                </c:pt>
                <c:pt idx="45">
                  <c:v>2.2625960847776825</c:v>
                </c:pt>
                <c:pt idx="46">
                  <c:v>1.91530365531951</c:v>
                </c:pt>
                <c:pt idx="47">
                  <c:v>1.6882490928583902</c:v>
                </c:pt>
                <c:pt idx="48">
                  <c:v>1.6608911940230162</c:v>
                </c:pt>
                <c:pt idx="49">
                  <c:v>1.9622052315418157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98-4AB1-A139-42604EA5A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319888"/>
        <c:axId val="1324460560"/>
      </c:scatterChart>
      <c:valAx>
        <c:axId val="119831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460560"/>
        <c:crosses val="autoZero"/>
        <c:crossBetween val="midCat"/>
      </c:valAx>
      <c:valAx>
        <c:axId val="13244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1988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'Linear Regression of Apple sale'!$G$3:$G$52</c:f>
              <c:numCache>
                <c:formatCode>General</c:formatCode>
                <c:ptCount val="50"/>
                <c:pt idx="0">
                  <c:v>-0.55381222130674246</c:v>
                </c:pt>
                <c:pt idx="1">
                  <c:v>-0.12889951806541511</c:v>
                </c:pt>
                <c:pt idx="2">
                  <c:v>-0.37065383629360493</c:v>
                </c:pt>
                <c:pt idx="3">
                  <c:v>-0.48581441961421401</c:v>
                </c:pt>
                <c:pt idx="4">
                  <c:v>-0.29663368353731201</c:v>
                </c:pt>
                <c:pt idx="5">
                  <c:v>0.12202685091348986</c:v>
                </c:pt>
                <c:pt idx="6">
                  <c:v>-0.34506418069826506</c:v>
                </c:pt>
                <c:pt idx="7">
                  <c:v>-0.44046765489014028</c:v>
                </c:pt>
                <c:pt idx="8">
                  <c:v>-0.23659666113574662</c:v>
                </c:pt>
                <c:pt idx="9">
                  <c:v>0.2073859688020292</c:v>
                </c:pt>
                <c:pt idx="10">
                  <c:v>-0.25564899131556951</c:v>
                </c:pt>
                <c:pt idx="11">
                  <c:v>-0.30519547926679458</c:v>
                </c:pt>
                <c:pt idx="12">
                  <c:v>-7.7039250161398343E-2</c:v>
                </c:pt>
                <c:pt idx="13">
                  <c:v>0.38002134934998333</c:v>
                </c:pt>
                <c:pt idx="14">
                  <c:v>4.3781807669690309E-2</c:v>
                </c:pt>
                <c:pt idx="15">
                  <c:v>5.7390833730881496E-2</c:v>
                </c:pt>
                <c:pt idx="16">
                  <c:v>0.2652154094779724</c:v>
                </c:pt>
                <c:pt idx="17">
                  <c:v>0.56794050720971523</c:v>
                </c:pt>
                <c:pt idx="18">
                  <c:v>4.7522687265774355E-2</c:v>
                </c:pt>
                <c:pt idx="19">
                  <c:v>-1.9327478083662974E-2</c:v>
                </c:pt>
                <c:pt idx="20">
                  <c:v>0.2304036070409774</c:v>
                </c:pt>
                <c:pt idx="21">
                  <c:v>0.5139489415185805</c:v>
                </c:pt>
                <c:pt idx="22">
                  <c:v>0.13534061280559584</c:v>
                </c:pt>
                <c:pt idx="23">
                  <c:v>0.12744937573575887</c:v>
                </c:pt>
                <c:pt idx="24">
                  <c:v>0.3892571503549882</c:v>
                </c:pt>
                <c:pt idx="25">
                  <c:v>0.66378417107618937</c:v>
                </c:pt>
                <c:pt idx="26">
                  <c:v>0.299285257707532</c:v>
                </c:pt>
                <c:pt idx="27">
                  <c:v>0.32371932685770588</c:v>
                </c:pt>
                <c:pt idx="28">
                  <c:v>0.48742161221154001</c:v>
                </c:pt>
                <c:pt idx="29">
                  <c:v>0.70598969942855661</c:v>
                </c:pt>
                <c:pt idx="30">
                  <c:v>0.26320117170549873</c:v>
                </c:pt>
                <c:pt idx="31">
                  <c:v>0.32495721624268148</c:v>
                </c:pt>
                <c:pt idx="32">
                  <c:v>0.22938793054126494</c:v>
                </c:pt>
                <c:pt idx="33">
                  <c:v>0.36116057167379667</c:v>
                </c:pt>
                <c:pt idx="34">
                  <c:v>0.13878939062041384</c:v>
                </c:pt>
                <c:pt idx="35">
                  <c:v>-6.8939287645738201E-2</c:v>
                </c:pt>
                <c:pt idx="36">
                  <c:v>-0.16871031455561658</c:v>
                </c:pt>
                <c:pt idx="37">
                  <c:v>3.2186014922261474E-2</c:v>
                </c:pt>
                <c:pt idx="38">
                  <c:v>-0.16674471187738726</c:v>
                </c:pt>
                <c:pt idx="39">
                  <c:v>-0.3421750885887378</c:v>
                </c:pt>
                <c:pt idx="40">
                  <c:v>-0.3600853757566882</c:v>
                </c:pt>
                <c:pt idx="41">
                  <c:v>-4.0543686065501294E-2</c:v>
                </c:pt>
                <c:pt idx="42">
                  <c:v>9.3802204858550731E-2</c:v>
                </c:pt>
                <c:pt idx="43">
                  <c:v>-0.40290853645495739</c:v>
                </c:pt>
                <c:pt idx="44">
                  <c:v>-0.34529825809403825</c:v>
                </c:pt>
                <c:pt idx="45">
                  <c:v>-4.8003915222317506E-2</c:v>
                </c:pt>
                <c:pt idx="46">
                  <c:v>-0.34409634468049033</c:v>
                </c:pt>
                <c:pt idx="47">
                  <c:v>-0.51995090714160996</c:v>
                </c:pt>
                <c:pt idx="48">
                  <c:v>-0.49610880597698381</c:v>
                </c:pt>
                <c:pt idx="49">
                  <c:v>-0.14359476845818464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4-4DB7-9158-720972A73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193744"/>
        <c:axId val="1411531072"/>
      </c:lineChart>
      <c:catAx>
        <c:axId val="1329193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531072"/>
        <c:crosses val="autoZero"/>
        <c:auto val="1"/>
        <c:lblAlgn val="ctr"/>
        <c:lblOffset val="100"/>
        <c:noMultiLvlLbl val="0"/>
      </c:catAx>
      <c:valAx>
        <c:axId val="14115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19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1</xdr:row>
      <xdr:rowOff>133350</xdr:rowOff>
    </xdr:from>
    <xdr:to>
      <xdr:col>20</xdr:col>
      <xdr:colOff>352425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C7224B-264F-460B-A554-94EF223E6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47625</xdr:colOff>
      <xdr:row>17</xdr:row>
      <xdr:rowOff>47625</xdr:rowOff>
    </xdr:from>
    <xdr:to>
      <xdr:col>20</xdr:col>
      <xdr:colOff>352425</xdr:colOff>
      <xdr:row>31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49B6DC-5EB8-4969-8CFB-91D8EA2C5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3C3A3-B768-40C6-A696-914E08F5F8D3}">
  <dimension ref="A1:I105"/>
  <sheetViews>
    <sheetView workbookViewId="0">
      <selection activeCell="A2" sqref="A2"/>
    </sheetView>
  </sheetViews>
  <sheetFormatPr defaultRowHeight="15" x14ac:dyDescent="0.25"/>
  <cols>
    <col min="1" max="1" width="26.42578125" customWidth="1"/>
    <col min="2" max="2" width="20" customWidth="1"/>
    <col min="3" max="3" width="14.5703125" bestFit="1" customWidth="1"/>
    <col min="4" max="4" width="17.28515625" customWidth="1"/>
    <col min="5" max="5" width="21.5703125" customWidth="1"/>
    <col min="6" max="6" width="13.42578125" bestFit="1" customWidth="1"/>
    <col min="7" max="7" width="23" customWidth="1"/>
    <col min="8" max="8" width="12.7109375" bestFit="1" customWidth="1"/>
    <col min="9" max="9" width="12.5703125" bestFit="1" customWidth="1"/>
  </cols>
  <sheetData>
    <row r="1" spans="1:8" ht="45" x14ac:dyDescent="0.25">
      <c r="A1" s="13" t="s">
        <v>118</v>
      </c>
      <c r="B1">
        <v>53.8</v>
      </c>
      <c r="C1" t="s">
        <v>117</v>
      </c>
    </row>
    <row r="2" spans="1:8" x14ac:dyDescent="0.25">
      <c r="A2" t="s">
        <v>0</v>
      </c>
      <c r="B2" t="s">
        <v>51</v>
      </c>
      <c r="C2" t="s">
        <v>51</v>
      </c>
      <c r="D2" t="s">
        <v>52</v>
      </c>
      <c r="E2" t="s">
        <v>54</v>
      </c>
      <c r="F2" t="s">
        <v>53</v>
      </c>
      <c r="G2" t="s">
        <v>55</v>
      </c>
      <c r="H2" t="s">
        <v>64</v>
      </c>
    </row>
    <row r="3" spans="1:8" x14ac:dyDescent="0.25">
      <c r="A3" t="s">
        <v>1</v>
      </c>
      <c r="B3">
        <v>58.02</v>
      </c>
      <c r="C3">
        <v>58.02</v>
      </c>
      <c r="D3">
        <v>4.0607877786932578</v>
      </c>
      <c r="E3">
        <v>50</v>
      </c>
      <c r="F3">
        <f>(0.0512*E3) + 2.0546</f>
        <v>4.6146000000000003</v>
      </c>
      <c r="G3">
        <v>-0.55381222130674246</v>
      </c>
    </row>
    <row r="4" spans="1:8" x14ac:dyDescent="0.25">
      <c r="A4" t="s">
        <v>2</v>
      </c>
      <c r="B4">
        <v>84.31</v>
      </c>
      <c r="C4">
        <v>84.31</v>
      </c>
      <c r="D4">
        <v>4.4345004819345846</v>
      </c>
      <c r="E4">
        <v>49</v>
      </c>
      <c r="F4">
        <f>(0.0512*E4) + 2.0546</f>
        <v>4.5633999999999997</v>
      </c>
      <c r="G4">
        <v>-0.12889951806541511</v>
      </c>
      <c r="H4">
        <v>-0.55381222130674246</v>
      </c>
    </row>
    <row r="5" spans="1:8" x14ac:dyDescent="0.25">
      <c r="A5" t="s">
        <v>3</v>
      </c>
      <c r="B5">
        <v>62.9</v>
      </c>
      <c r="C5">
        <v>62.9</v>
      </c>
      <c r="D5">
        <v>4.1415461637063951</v>
      </c>
      <c r="E5">
        <v>48</v>
      </c>
      <c r="F5">
        <f t="shared" ref="F5:F52" si="0">(0.0512*E5) + 2.0546</f>
        <v>4.5122</v>
      </c>
      <c r="G5">
        <v>-0.37065383629360493</v>
      </c>
      <c r="H5">
        <v>-0.12889951806541511</v>
      </c>
    </row>
    <row r="6" spans="1:8" x14ac:dyDescent="0.25">
      <c r="A6" t="s">
        <v>4</v>
      </c>
      <c r="B6">
        <v>53.26</v>
      </c>
      <c r="C6">
        <v>53.26</v>
      </c>
      <c r="D6">
        <v>3.9751855803857863</v>
      </c>
      <c r="E6">
        <v>47</v>
      </c>
      <c r="F6">
        <f t="shared" si="0"/>
        <v>4.4610000000000003</v>
      </c>
      <c r="G6">
        <v>-0.48581441961421401</v>
      </c>
      <c r="H6">
        <v>-0.37065383629360493</v>
      </c>
    </row>
    <row r="7" spans="1:8" x14ac:dyDescent="0.25">
      <c r="A7" t="s">
        <v>5</v>
      </c>
      <c r="B7">
        <v>61.14</v>
      </c>
      <c r="C7">
        <v>61.14</v>
      </c>
      <c r="D7">
        <v>4.1131663164626886</v>
      </c>
      <c r="E7">
        <v>46</v>
      </c>
      <c r="F7">
        <f t="shared" si="0"/>
        <v>4.4098000000000006</v>
      </c>
      <c r="G7">
        <v>-0.29663368353731201</v>
      </c>
      <c r="H7">
        <v>-0.48581441961421401</v>
      </c>
    </row>
    <row r="8" spans="1:8" x14ac:dyDescent="0.25">
      <c r="A8" t="s">
        <v>6</v>
      </c>
      <c r="B8">
        <v>88.29</v>
      </c>
      <c r="C8">
        <v>88.29</v>
      </c>
      <c r="D8">
        <v>4.4806268509134908</v>
      </c>
      <c r="E8">
        <v>45</v>
      </c>
      <c r="F8">
        <f t="shared" si="0"/>
        <v>4.3586000000000009</v>
      </c>
      <c r="G8">
        <v>0.12202685091348986</v>
      </c>
      <c r="H8">
        <v>-0.29663368353731201</v>
      </c>
    </row>
    <row r="9" spans="1:8" x14ac:dyDescent="0.25">
      <c r="A9" t="s">
        <v>7</v>
      </c>
      <c r="B9">
        <v>52.58</v>
      </c>
      <c r="C9">
        <v>52.58</v>
      </c>
      <c r="D9">
        <v>3.9623358193017353</v>
      </c>
      <c r="E9">
        <v>44</v>
      </c>
      <c r="F9">
        <f t="shared" si="0"/>
        <v>4.3074000000000003</v>
      </c>
      <c r="G9">
        <v>-0.34506418069826506</v>
      </c>
      <c r="H9">
        <v>0.12202685091348986</v>
      </c>
    </row>
    <row r="10" spans="1:8" x14ac:dyDescent="0.25">
      <c r="A10" t="s">
        <v>8</v>
      </c>
      <c r="B10">
        <v>45.41</v>
      </c>
      <c r="C10">
        <v>45.41</v>
      </c>
      <c r="D10">
        <v>3.8157323451098595</v>
      </c>
      <c r="E10">
        <v>43</v>
      </c>
      <c r="F10">
        <f t="shared" si="0"/>
        <v>4.2561999999999998</v>
      </c>
      <c r="G10">
        <v>-0.44046765489014028</v>
      </c>
      <c r="H10">
        <v>-0.34506418069826506</v>
      </c>
    </row>
    <row r="11" spans="1:8" x14ac:dyDescent="0.25">
      <c r="A11" t="s">
        <v>9</v>
      </c>
      <c r="B11">
        <v>52.9</v>
      </c>
      <c r="C11">
        <v>52.9</v>
      </c>
      <c r="D11">
        <v>3.9684033388642534</v>
      </c>
      <c r="E11">
        <v>42</v>
      </c>
      <c r="F11">
        <f t="shared" si="0"/>
        <v>4.2050000000000001</v>
      </c>
      <c r="G11">
        <v>-0.23659666113574662</v>
      </c>
      <c r="H11">
        <v>-0.44046765489014028</v>
      </c>
    </row>
    <row r="12" spans="1:8" x14ac:dyDescent="0.25">
      <c r="A12" t="s">
        <v>10</v>
      </c>
      <c r="B12">
        <v>78.349999999999994</v>
      </c>
      <c r="C12">
        <v>78.349999999999994</v>
      </c>
      <c r="D12">
        <v>4.3611859688020296</v>
      </c>
      <c r="E12">
        <v>41</v>
      </c>
      <c r="F12">
        <f t="shared" si="0"/>
        <v>4.1538000000000004</v>
      </c>
      <c r="G12">
        <v>0.2073859688020292</v>
      </c>
      <c r="H12">
        <v>-0.23659666113574662</v>
      </c>
    </row>
    <row r="13" spans="1:8" x14ac:dyDescent="0.25">
      <c r="A13" t="s">
        <v>11</v>
      </c>
      <c r="B13">
        <v>46.85</v>
      </c>
      <c r="C13">
        <v>46.85</v>
      </c>
      <c r="D13">
        <v>3.8469510086844312</v>
      </c>
      <c r="E13">
        <v>40</v>
      </c>
      <c r="F13">
        <f t="shared" si="0"/>
        <v>4.1026000000000007</v>
      </c>
      <c r="G13">
        <v>-0.25564899131556951</v>
      </c>
      <c r="H13">
        <v>0.2073859688020292</v>
      </c>
    </row>
    <row r="14" spans="1:8" x14ac:dyDescent="0.25">
      <c r="A14" t="s">
        <v>12</v>
      </c>
      <c r="B14">
        <v>42.36</v>
      </c>
      <c r="C14">
        <v>42.36</v>
      </c>
      <c r="D14">
        <v>3.7462045207332055</v>
      </c>
      <c r="E14">
        <v>39</v>
      </c>
      <c r="F14">
        <f t="shared" si="0"/>
        <v>4.0514000000000001</v>
      </c>
      <c r="G14">
        <v>-0.30519547926679458</v>
      </c>
      <c r="H14">
        <v>-0.25564899131556951</v>
      </c>
    </row>
    <row r="15" spans="1:8" x14ac:dyDescent="0.25">
      <c r="A15" t="s">
        <v>13</v>
      </c>
      <c r="B15">
        <v>50.56</v>
      </c>
      <c r="C15">
        <v>50.56</v>
      </c>
      <c r="D15">
        <v>3.9231607498386021</v>
      </c>
      <c r="E15">
        <v>38</v>
      </c>
      <c r="F15">
        <f t="shared" si="0"/>
        <v>4.0002000000000004</v>
      </c>
      <c r="G15">
        <v>-7.7039250161398343E-2</v>
      </c>
      <c r="H15">
        <v>-0.30519547926679458</v>
      </c>
    </row>
    <row r="16" spans="1:8" x14ac:dyDescent="0.25">
      <c r="A16" t="s">
        <v>14</v>
      </c>
      <c r="B16">
        <v>75.87</v>
      </c>
      <c r="C16">
        <v>75.87</v>
      </c>
      <c r="D16">
        <v>4.3290213493499836</v>
      </c>
      <c r="E16">
        <v>37</v>
      </c>
      <c r="F16">
        <f t="shared" si="0"/>
        <v>3.9490000000000003</v>
      </c>
      <c r="G16">
        <v>0.38002134934998333</v>
      </c>
      <c r="H16">
        <v>-7.7039250161398343E-2</v>
      </c>
    </row>
    <row r="17" spans="1:8" x14ac:dyDescent="0.25">
      <c r="A17" t="s">
        <v>15</v>
      </c>
      <c r="B17">
        <v>51.5</v>
      </c>
      <c r="C17">
        <v>51.5</v>
      </c>
      <c r="D17">
        <v>3.9415818076696905</v>
      </c>
      <c r="E17">
        <v>36</v>
      </c>
      <c r="F17">
        <f t="shared" si="0"/>
        <v>3.8978000000000002</v>
      </c>
      <c r="G17">
        <v>4.3781807669690309E-2</v>
      </c>
      <c r="H17">
        <v>0.38002134934998333</v>
      </c>
    </row>
    <row r="18" spans="1:8" x14ac:dyDescent="0.25">
      <c r="A18" t="s">
        <v>16</v>
      </c>
      <c r="B18">
        <v>49.6</v>
      </c>
      <c r="C18">
        <v>49.6</v>
      </c>
      <c r="D18">
        <v>3.903990833730882</v>
      </c>
      <c r="E18">
        <v>35</v>
      </c>
      <c r="F18">
        <f t="shared" si="0"/>
        <v>3.8466000000000005</v>
      </c>
      <c r="G18">
        <v>5.7390833730881496E-2</v>
      </c>
      <c r="H18">
        <v>4.3781807669690309E-2</v>
      </c>
    </row>
    <row r="19" spans="1:8" x14ac:dyDescent="0.25">
      <c r="A19" t="s">
        <v>17</v>
      </c>
      <c r="B19">
        <v>58.01</v>
      </c>
      <c r="C19">
        <v>58.01</v>
      </c>
      <c r="D19">
        <v>4.0606154094779727</v>
      </c>
      <c r="E19">
        <v>34</v>
      </c>
      <c r="F19">
        <f t="shared" si="0"/>
        <v>3.7954000000000003</v>
      </c>
      <c r="G19">
        <v>0.2652154094779724</v>
      </c>
      <c r="H19">
        <v>5.7390833730881496E-2</v>
      </c>
    </row>
    <row r="20" spans="1:8" x14ac:dyDescent="0.25">
      <c r="A20" t="s">
        <v>18</v>
      </c>
      <c r="B20">
        <v>74.599999999999994</v>
      </c>
      <c r="C20">
        <v>74.599999999999994</v>
      </c>
      <c r="D20">
        <v>4.3121405072097154</v>
      </c>
      <c r="E20">
        <v>33</v>
      </c>
      <c r="F20">
        <f t="shared" si="0"/>
        <v>3.7442000000000002</v>
      </c>
      <c r="G20">
        <v>0.56794050720971523</v>
      </c>
      <c r="H20">
        <v>0.2652154094779724</v>
      </c>
    </row>
    <row r="21" spans="1:8" x14ac:dyDescent="0.25">
      <c r="A21" t="s">
        <v>19</v>
      </c>
      <c r="B21">
        <v>42.12</v>
      </c>
      <c r="C21">
        <v>42.12</v>
      </c>
      <c r="D21">
        <v>3.7405226872657749</v>
      </c>
      <c r="E21">
        <v>32</v>
      </c>
      <c r="F21">
        <f t="shared" si="0"/>
        <v>3.6930000000000005</v>
      </c>
      <c r="G21">
        <v>4.7522687265774355E-2</v>
      </c>
      <c r="H21">
        <v>0.56794050720971523</v>
      </c>
    </row>
    <row r="22" spans="1:8" x14ac:dyDescent="0.25">
      <c r="A22" t="s">
        <v>20</v>
      </c>
      <c r="B22">
        <v>37.43</v>
      </c>
      <c r="C22">
        <v>37.43</v>
      </c>
      <c r="D22">
        <v>3.6224725219163374</v>
      </c>
      <c r="E22">
        <v>31</v>
      </c>
      <c r="F22">
        <f t="shared" si="0"/>
        <v>3.6418000000000004</v>
      </c>
      <c r="G22">
        <v>-1.9327478083662974E-2</v>
      </c>
      <c r="H22">
        <v>4.7522687265774355E-2</v>
      </c>
    </row>
    <row r="23" spans="1:8" x14ac:dyDescent="0.25">
      <c r="A23" t="s">
        <v>21</v>
      </c>
      <c r="B23">
        <v>45.65</v>
      </c>
      <c r="C23">
        <v>45.65</v>
      </c>
      <c r="D23">
        <v>3.8210036070409776</v>
      </c>
      <c r="E23">
        <v>30</v>
      </c>
      <c r="F23">
        <f t="shared" si="0"/>
        <v>3.5906000000000002</v>
      </c>
      <c r="G23">
        <v>0.2304036070409774</v>
      </c>
      <c r="H23">
        <v>-1.9327478083662974E-2</v>
      </c>
    </row>
    <row r="24" spans="1:8" x14ac:dyDescent="0.25">
      <c r="A24" t="s">
        <v>22</v>
      </c>
      <c r="B24">
        <v>57.59</v>
      </c>
      <c r="C24">
        <v>57.59</v>
      </c>
      <c r="D24">
        <v>4.0533489415185811</v>
      </c>
      <c r="E24">
        <v>29</v>
      </c>
      <c r="F24">
        <f t="shared" si="0"/>
        <v>3.5394000000000005</v>
      </c>
      <c r="G24">
        <v>0.5139489415185805</v>
      </c>
      <c r="H24">
        <v>0.2304036070409774</v>
      </c>
    </row>
    <row r="25" spans="1:8" x14ac:dyDescent="0.25">
      <c r="A25" t="s">
        <v>23</v>
      </c>
      <c r="B25">
        <v>37.47</v>
      </c>
      <c r="C25">
        <v>37.47</v>
      </c>
      <c r="D25">
        <v>3.6235406128055958</v>
      </c>
      <c r="E25">
        <v>28</v>
      </c>
      <c r="F25">
        <f t="shared" si="0"/>
        <v>3.4882</v>
      </c>
      <c r="G25">
        <v>0.13534061280559584</v>
      </c>
      <c r="H25">
        <v>0.5139489415185805</v>
      </c>
    </row>
    <row r="26" spans="1:8" x14ac:dyDescent="0.25">
      <c r="A26" t="s">
        <v>24</v>
      </c>
      <c r="B26">
        <v>35.32</v>
      </c>
      <c r="C26">
        <v>35.32</v>
      </c>
      <c r="D26">
        <v>3.5644493757357592</v>
      </c>
      <c r="E26">
        <v>27</v>
      </c>
      <c r="F26">
        <f t="shared" si="0"/>
        <v>3.4370000000000003</v>
      </c>
      <c r="G26">
        <v>0.12744937573575887</v>
      </c>
      <c r="H26">
        <v>0.13534061280559584</v>
      </c>
    </row>
    <row r="27" spans="1:8" x14ac:dyDescent="0.25">
      <c r="A27" t="s">
        <v>25</v>
      </c>
      <c r="B27">
        <v>43.6</v>
      </c>
      <c r="C27">
        <v>43.6</v>
      </c>
      <c r="D27">
        <v>3.7750571503549888</v>
      </c>
      <c r="E27">
        <v>26</v>
      </c>
      <c r="F27">
        <f t="shared" si="0"/>
        <v>3.3858000000000006</v>
      </c>
      <c r="G27">
        <v>0.3892571503549882</v>
      </c>
      <c r="H27">
        <v>0.12744937573575887</v>
      </c>
    </row>
    <row r="28" spans="1:8" x14ac:dyDescent="0.25">
      <c r="A28" t="s">
        <v>26</v>
      </c>
      <c r="B28">
        <v>54.51</v>
      </c>
      <c r="C28">
        <v>54.51</v>
      </c>
      <c r="D28">
        <v>3.9983841710761894</v>
      </c>
      <c r="E28">
        <v>25</v>
      </c>
      <c r="F28">
        <f t="shared" si="0"/>
        <v>3.3346</v>
      </c>
      <c r="G28">
        <v>0.66378417107618937</v>
      </c>
      <c r="H28">
        <v>0.3892571503549882</v>
      </c>
    </row>
    <row r="29" spans="1:8" x14ac:dyDescent="0.25">
      <c r="A29" t="s">
        <v>27</v>
      </c>
      <c r="B29">
        <v>35.97</v>
      </c>
      <c r="C29">
        <v>35.97</v>
      </c>
      <c r="D29">
        <v>3.5826852577075323</v>
      </c>
      <c r="E29">
        <v>24</v>
      </c>
      <c r="F29">
        <f t="shared" si="0"/>
        <v>3.2834000000000003</v>
      </c>
      <c r="G29">
        <v>0.299285257707532</v>
      </c>
      <c r="H29">
        <v>0.66378417107618937</v>
      </c>
    </row>
    <row r="30" spans="1:8" x14ac:dyDescent="0.25">
      <c r="A30" t="s">
        <v>28</v>
      </c>
      <c r="B30">
        <v>35.020000000000003</v>
      </c>
      <c r="C30">
        <v>35.020000000000003</v>
      </c>
      <c r="D30">
        <v>3.5559193268577061</v>
      </c>
      <c r="E30">
        <v>23</v>
      </c>
      <c r="F30">
        <f t="shared" si="0"/>
        <v>3.2322000000000002</v>
      </c>
      <c r="G30">
        <v>0.32371932685770588</v>
      </c>
      <c r="H30">
        <v>0.299285257707532</v>
      </c>
    </row>
    <row r="31" spans="1:8" x14ac:dyDescent="0.25">
      <c r="A31" t="s">
        <v>29</v>
      </c>
      <c r="B31">
        <v>39.19</v>
      </c>
      <c r="C31">
        <v>39.19</v>
      </c>
      <c r="D31">
        <v>3.6684216122115401</v>
      </c>
      <c r="E31">
        <v>22</v>
      </c>
      <c r="F31">
        <f t="shared" si="0"/>
        <v>3.181</v>
      </c>
      <c r="G31">
        <v>0.48742161221154001</v>
      </c>
      <c r="H31">
        <v>0.32371932685770588</v>
      </c>
    </row>
    <row r="32" spans="1:8" x14ac:dyDescent="0.25">
      <c r="A32" t="s">
        <v>30</v>
      </c>
      <c r="B32">
        <v>46.33</v>
      </c>
      <c r="C32">
        <v>46.33</v>
      </c>
      <c r="D32">
        <v>3.835789699428557</v>
      </c>
      <c r="E32">
        <v>21</v>
      </c>
      <c r="F32">
        <f t="shared" si="0"/>
        <v>3.1298000000000004</v>
      </c>
      <c r="G32">
        <v>0.70598969942855661</v>
      </c>
      <c r="H32">
        <v>0.48742161221154001</v>
      </c>
    </row>
    <row r="33" spans="1:8" x14ac:dyDescent="0.25">
      <c r="A33" t="s">
        <v>31</v>
      </c>
      <c r="B33">
        <v>28.27</v>
      </c>
      <c r="C33">
        <v>28.27</v>
      </c>
      <c r="D33">
        <v>3.341801171705499</v>
      </c>
      <c r="E33">
        <v>20</v>
      </c>
      <c r="F33">
        <f t="shared" si="0"/>
        <v>3.0786000000000002</v>
      </c>
      <c r="G33">
        <v>0.26320117170549873</v>
      </c>
      <c r="H33">
        <v>0.70598969942855661</v>
      </c>
    </row>
    <row r="34" spans="1:8" x14ac:dyDescent="0.25">
      <c r="A34" t="s">
        <v>32</v>
      </c>
      <c r="B34">
        <v>28.57</v>
      </c>
      <c r="C34">
        <v>28.57</v>
      </c>
      <c r="D34">
        <v>3.3523572162426816</v>
      </c>
      <c r="E34">
        <v>19</v>
      </c>
      <c r="F34">
        <f t="shared" si="0"/>
        <v>3.0274000000000001</v>
      </c>
      <c r="G34">
        <v>0.32495721624268148</v>
      </c>
      <c r="H34">
        <v>0.26320117170549873</v>
      </c>
    </row>
    <row r="35" spans="1:8" x14ac:dyDescent="0.25">
      <c r="A35" t="s">
        <v>33</v>
      </c>
      <c r="B35">
        <v>24.67</v>
      </c>
      <c r="C35">
        <v>24.67</v>
      </c>
      <c r="D35">
        <v>3.2055879305412653</v>
      </c>
      <c r="E35">
        <v>18</v>
      </c>
      <c r="F35">
        <f t="shared" si="0"/>
        <v>2.9762000000000004</v>
      </c>
      <c r="G35">
        <v>0.22938793054126494</v>
      </c>
      <c r="H35">
        <v>0.32495721624268148</v>
      </c>
    </row>
    <row r="36" spans="1:8" x14ac:dyDescent="0.25">
      <c r="A36" t="s">
        <v>34</v>
      </c>
      <c r="B36">
        <v>26.74</v>
      </c>
      <c r="C36">
        <v>26.74</v>
      </c>
      <c r="D36">
        <v>3.2861605716737969</v>
      </c>
      <c r="E36">
        <v>17</v>
      </c>
      <c r="F36">
        <f t="shared" si="0"/>
        <v>2.9250000000000003</v>
      </c>
      <c r="G36">
        <v>0.36116057167379667</v>
      </c>
      <c r="H36">
        <v>0.22938793054126494</v>
      </c>
    </row>
    <row r="37" spans="1:8" x14ac:dyDescent="0.25">
      <c r="A37" t="s">
        <v>35</v>
      </c>
      <c r="B37">
        <v>20.34</v>
      </c>
      <c r="C37">
        <v>20.34</v>
      </c>
      <c r="D37">
        <v>3.012589390620414</v>
      </c>
      <c r="E37">
        <v>16</v>
      </c>
      <c r="F37">
        <f t="shared" si="0"/>
        <v>2.8738000000000001</v>
      </c>
      <c r="G37">
        <v>0.13878939062041384</v>
      </c>
      <c r="H37">
        <v>0.36116057167379667</v>
      </c>
    </row>
    <row r="38" spans="1:8" x14ac:dyDescent="0.25">
      <c r="A38" t="s">
        <v>36</v>
      </c>
      <c r="B38">
        <v>15.7</v>
      </c>
      <c r="C38">
        <v>15.7</v>
      </c>
      <c r="D38">
        <v>2.7536607123542622</v>
      </c>
      <c r="E38">
        <v>15</v>
      </c>
      <c r="F38">
        <f t="shared" si="0"/>
        <v>2.8226000000000004</v>
      </c>
      <c r="G38">
        <v>-6.8939287645738201E-2</v>
      </c>
      <c r="H38">
        <v>0.13878939062041384</v>
      </c>
    </row>
    <row r="39" spans="1:8" x14ac:dyDescent="0.25">
      <c r="A39" t="s">
        <v>37</v>
      </c>
      <c r="B39">
        <v>13.5</v>
      </c>
      <c r="C39">
        <v>13.5</v>
      </c>
      <c r="D39">
        <v>2.6026896854443837</v>
      </c>
      <c r="E39">
        <v>14</v>
      </c>
      <c r="F39">
        <f t="shared" si="0"/>
        <v>2.7714000000000003</v>
      </c>
      <c r="G39">
        <v>-0.16871031455561658</v>
      </c>
      <c r="H39">
        <v>-6.8939287645738201E-2</v>
      </c>
    </row>
    <row r="40" spans="1:8" x14ac:dyDescent="0.25">
      <c r="A40" t="s">
        <v>38</v>
      </c>
      <c r="B40">
        <v>15.68</v>
      </c>
      <c r="C40">
        <v>15.68</v>
      </c>
      <c r="D40">
        <v>2.7523860149222616</v>
      </c>
      <c r="E40">
        <v>13</v>
      </c>
      <c r="F40">
        <f t="shared" si="0"/>
        <v>2.7202000000000002</v>
      </c>
      <c r="G40">
        <v>3.2186014922261474E-2</v>
      </c>
      <c r="H40">
        <v>-0.16871031455561658</v>
      </c>
    </row>
    <row r="41" spans="1:8" x14ac:dyDescent="0.25">
      <c r="A41" t="s">
        <v>39</v>
      </c>
      <c r="B41">
        <v>12.21</v>
      </c>
      <c r="C41">
        <v>12.21</v>
      </c>
      <c r="D41">
        <v>2.5022552881226132</v>
      </c>
      <c r="E41">
        <v>12</v>
      </c>
      <c r="F41">
        <f t="shared" si="0"/>
        <v>2.6690000000000005</v>
      </c>
      <c r="G41">
        <v>-0.16674471187738726</v>
      </c>
      <c r="H41">
        <v>3.2186014922261474E-2</v>
      </c>
    </row>
    <row r="42" spans="1:8" x14ac:dyDescent="0.25">
      <c r="A42" t="s">
        <v>40</v>
      </c>
      <c r="B42">
        <v>9.734</v>
      </c>
      <c r="C42">
        <v>9.734</v>
      </c>
      <c r="D42">
        <v>2.2756249114112626</v>
      </c>
      <c r="E42">
        <v>11</v>
      </c>
      <c r="F42">
        <f t="shared" si="0"/>
        <v>2.6178000000000003</v>
      </c>
      <c r="G42">
        <v>-0.3421750885887378</v>
      </c>
      <c r="H42">
        <v>-0.16674471187738726</v>
      </c>
    </row>
    <row r="43" spans="1:8" x14ac:dyDescent="0.25">
      <c r="A43" t="s">
        <v>41</v>
      </c>
      <c r="B43">
        <v>9.0839999999999996</v>
      </c>
      <c r="C43">
        <v>9.0839999999999996</v>
      </c>
      <c r="D43">
        <v>2.206514624243312</v>
      </c>
      <c r="E43">
        <v>10</v>
      </c>
      <c r="F43">
        <f t="shared" si="0"/>
        <v>2.5666000000000002</v>
      </c>
      <c r="G43">
        <v>-0.3600853757566882</v>
      </c>
      <c r="H43">
        <v>-0.3421750885887378</v>
      </c>
    </row>
    <row r="44" spans="1:8" x14ac:dyDescent="0.25">
      <c r="A44" t="s">
        <v>42</v>
      </c>
      <c r="B44">
        <v>11.88</v>
      </c>
      <c r="C44">
        <v>11.88</v>
      </c>
      <c r="D44">
        <v>2.4748563139344988</v>
      </c>
      <c r="E44">
        <v>9</v>
      </c>
      <c r="F44">
        <f t="shared" si="0"/>
        <v>2.5154000000000001</v>
      </c>
      <c r="G44">
        <v>-4.0543686065501294E-2</v>
      </c>
      <c r="H44">
        <v>-0.3600853757566882</v>
      </c>
    </row>
    <row r="45" spans="1:8" x14ac:dyDescent="0.25">
      <c r="A45" t="s">
        <v>43</v>
      </c>
      <c r="B45">
        <v>12.91</v>
      </c>
      <c r="C45">
        <v>12.91</v>
      </c>
      <c r="D45">
        <v>2.5580022048585511</v>
      </c>
      <c r="E45">
        <v>8</v>
      </c>
      <c r="F45">
        <f t="shared" si="0"/>
        <v>2.4642000000000004</v>
      </c>
      <c r="G45">
        <v>9.3802204858550731E-2</v>
      </c>
      <c r="H45">
        <v>-4.0543686065501294E-2</v>
      </c>
    </row>
    <row r="46" spans="1:8" x14ac:dyDescent="0.25">
      <c r="A46" t="s">
        <v>44</v>
      </c>
      <c r="B46">
        <v>7.4640000000000004</v>
      </c>
      <c r="C46">
        <v>7.4640000000000004</v>
      </c>
      <c r="D46">
        <v>2.0100914635450429</v>
      </c>
      <c r="E46">
        <v>7</v>
      </c>
      <c r="F46">
        <f t="shared" si="0"/>
        <v>2.4130000000000003</v>
      </c>
      <c r="G46">
        <v>-0.40290853645495739</v>
      </c>
      <c r="H46">
        <v>9.3802204858550731E-2</v>
      </c>
    </row>
    <row r="47" spans="1:8" x14ac:dyDescent="0.25">
      <c r="A47" t="s">
        <v>45</v>
      </c>
      <c r="B47">
        <v>7.5119999999999996</v>
      </c>
      <c r="C47">
        <v>7.5119999999999996</v>
      </c>
      <c r="D47">
        <v>2.0165017419059619</v>
      </c>
      <c r="E47">
        <v>6</v>
      </c>
      <c r="F47">
        <f t="shared" si="0"/>
        <v>2.3618000000000001</v>
      </c>
      <c r="G47">
        <v>-0.34529825809403825</v>
      </c>
      <c r="H47">
        <v>-0.40290853645495739</v>
      </c>
    </row>
    <row r="48" spans="1:8" x14ac:dyDescent="0.25">
      <c r="A48" t="s">
        <v>46</v>
      </c>
      <c r="B48">
        <v>9.6080000000000005</v>
      </c>
      <c r="C48">
        <v>9.6080000000000005</v>
      </c>
      <c r="D48">
        <v>2.2625960847776825</v>
      </c>
      <c r="E48">
        <v>5</v>
      </c>
      <c r="F48">
        <f t="shared" si="0"/>
        <v>2.3106</v>
      </c>
      <c r="G48">
        <v>-4.8003915222317506E-2</v>
      </c>
      <c r="H48">
        <v>-0.34529825809403825</v>
      </c>
    </row>
    <row r="49" spans="1:8" x14ac:dyDescent="0.25">
      <c r="A49" t="s">
        <v>47</v>
      </c>
      <c r="B49">
        <v>6.7889999999999997</v>
      </c>
      <c r="C49">
        <v>6.7889999999999997</v>
      </c>
      <c r="D49">
        <v>1.91530365531951</v>
      </c>
      <c r="E49">
        <v>4</v>
      </c>
      <c r="F49">
        <f t="shared" si="0"/>
        <v>2.2594000000000003</v>
      </c>
      <c r="G49">
        <v>-0.34409634468049033</v>
      </c>
      <c r="H49">
        <v>-4.8003915222317506E-2</v>
      </c>
    </row>
    <row r="50" spans="1:8" x14ac:dyDescent="0.25">
      <c r="A50" t="s">
        <v>48</v>
      </c>
      <c r="B50">
        <v>5.41</v>
      </c>
      <c r="C50">
        <v>5.41</v>
      </c>
      <c r="D50">
        <v>1.6882490928583902</v>
      </c>
      <c r="E50">
        <v>3</v>
      </c>
      <c r="F50">
        <f t="shared" si="0"/>
        <v>2.2082000000000002</v>
      </c>
      <c r="G50">
        <v>-0.51995090714160996</v>
      </c>
      <c r="H50">
        <v>-0.34409634468049033</v>
      </c>
    </row>
    <row r="51" spans="1:8" x14ac:dyDescent="0.25">
      <c r="A51" t="s">
        <v>49</v>
      </c>
      <c r="B51">
        <v>5.2640000000000002</v>
      </c>
      <c r="C51">
        <v>5.2640000000000002</v>
      </c>
      <c r="D51">
        <v>1.6608911940230162</v>
      </c>
      <c r="E51">
        <v>2</v>
      </c>
      <c r="F51">
        <f t="shared" si="0"/>
        <v>2.157</v>
      </c>
      <c r="G51">
        <v>-0.49610880597698381</v>
      </c>
      <c r="H51">
        <v>-0.51995090714160996</v>
      </c>
    </row>
    <row r="52" spans="1:8" x14ac:dyDescent="0.25">
      <c r="A52" t="s">
        <v>50</v>
      </c>
      <c r="B52">
        <v>7.1150000000000002</v>
      </c>
      <c r="C52">
        <v>7.1150000000000002</v>
      </c>
      <c r="D52">
        <v>1.9622052315418157</v>
      </c>
      <c r="E52">
        <v>1</v>
      </c>
      <c r="F52">
        <f t="shared" si="0"/>
        <v>2.1058000000000003</v>
      </c>
      <c r="G52">
        <v>-0.14359476845818464</v>
      </c>
      <c r="H52">
        <v>-0.49610880597698381</v>
      </c>
    </row>
    <row r="53" spans="1:8" x14ac:dyDescent="0.25">
      <c r="H53">
        <v>-0.14359476845818464</v>
      </c>
    </row>
    <row r="57" spans="1:8" x14ac:dyDescent="0.25">
      <c r="A57" t="s">
        <v>56</v>
      </c>
    </row>
    <row r="58" spans="1:8" x14ac:dyDescent="0.25">
      <c r="A58">
        <f>SUM(D3:D52)/50</f>
        <v>3.361181125896687</v>
      </c>
    </row>
    <row r="64" spans="1:8" x14ac:dyDescent="0.25">
      <c r="A64" t="s">
        <v>65</v>
      </c>
    </row>
    <row r="65" spans="1:9" ht="15.75" thickBot="1" x14ac:dyDescent="0.3"/>
    <row r="66" spans="1:9" x14ac:dyDescent="0.25">
      <c r="A66" s="4" t="s">
        <v>66</v>
      </c>
      <c r="B66" s="4"/>
    </row>
    <row r="67" spans="1:9" x14ac:dyDescent="0.25">
      <c r="A67" s="1" t="s">
        <v>67</v>
      </c>
      <c r="B67" s="1">
        <v>0.91336810777622346</v>
      </c>
    </row>
    <row r="68" spans="1:9" x14ac:dyDescent="0.25">
      <c r="A68" s="1" t="s">
        <v>68</v>
      </c>
      <c r="B68" s="1">
        <v>0.83424130030271904</v>
      </c>
    </row>
    <row r="69" spans="1:9" x14ac:dyDescent="0.25">
      <c r="A69" s="1" t="s">
        <v>69</v>
      </c>
      <c r="B69" s="1">
        <v>0.8307879940590257</v>
      </c>
    </row>
    <row r="70" spans="1:9" x14ac:dyDescent="0.25">
      <c r="A70" s="1" t="s">
        <v>70</v>
      </c>
      <c r="B70" s="1">
        <v>0.33638046995315274</v>
      </c>
    </row>
    <row r="71" spans="1:9" ht="15.75" thickBot="1" x14ac:dyDescent="0.3">
      <c r="A71" s="2" t="s">
        <v>71</v>
      </c>
      <c r="B71" s="2">
        <v>50</v>
      </c>
    </row>
    <row r="73" spans="1:9" ht="15.75" thickBot="1" x14ac:dyDescent="0.3">
      <c r="A73" t="s">
        <v>57</v>
      </c>
    </row>
    <row r="74" spans="1:9" x14ac:dyDescent="0.25">
      <c r="A74" s="3"/>
      <c r="B74" s="3" t="s">
        <v>59</v>
      </c>
      <c r="C74" s="3" t="s">
        <v>58</v>
      </c>
      <c r="D74" s="3" t="s">
        <v>60</v>
      </c>
      <c r="E74" s="3" t="s">
        <v>61</v>
      </c>
      <c r="F74" s="3" t="s">
        <v>75</v>
      </c>
    </row>
    <row r="75" spans="1:9" x14ac:dyDescent="0.25">
      <c r="A75" s="1" t="s">
        <v>72</v>
      </c>
      <c r="B75" s="1">
        <v>1</v>
      </c>
      <c r="C75" s="1">
        <v>27.334940853540417</v>
      </c>
      <c r="D75" s="1">
        <v>27.334940853540417</v>
      </c>
      <c r="E75" s="1">
        <v>241.57756116367139</v>
      </c>
      <c r="F75" s="1">
        <v>2.3127782562731349E-20</v>
      </c>
    </row>
    <row r="76" spans="1:9" x14ac:dyDescent="0.25">
      <c r="A76" s="1" t="s">
        <v>73</v>
      </c>
      <c r="B76" s="1">
        <v>48</v>
      </c>
      <c r="C76" s="1">
        <v>5.4312873871633869</v>
      </c>
      <c r="D76" s="1">
        <v>0.11315182056590389</v>
      </c>
      <c r="E76" s="1"/>
      <c r="F76" s="1"/>
    </row>
    <row r="77" spans="1:9" ht="15.75" thickBot="1" x14ac:dyDescent="0.3">
      <c r="A77" s="2" t="s">
        <v>63</v>
      </c>
      <c r="B77" s="2">
        <v>49</v>
      </c>
      <c r="C77" s="2">
        <v>32.766228240703803</v>
      </c>
      <c r="D77" s="2"/>
      <c r="E77" s="2"/>
      <c r="F77" s="2"/>
    </row>
    <row r="78" spans="1:9" ht="15.75" thickBot="1" x14ac:dyDescent="0.3"/>
    <row r="79" spans="1:9" x14ac:dyDescent="0.25">
      <c r="A79" s="3"/>
      <c r="B79" s="3" t="s">
        <v>76</v>
      </c>
      <c r="C79" s="3" t="s">
        <v>70</v>
      </c>
      <c r="D79" s="3" t="s">
        <v>77</v>
      </c>
      <c r="E79" s="3" t="s">
        <v>62</v>
      </c>
      <c r="F79" s="3" t="s">
        <v>78</v>
      </c>
      <c r="G79" s="3" t="s">
        <v>79</v>
      </c>
      <c r="H79" s="3" t="s">
        <v>80</v>
      </c>
      <c r="I79" s="3" t="s">
        <v>81</v>
      </c>
    </row>
    <row r="80" spans="1:9" x14ac:dyDescent="0.25">
      <c r="A80" s="1" t="s">
        <v>74</v>
      </c>
      <c r="B80" s="1">
        <v>2.0546440374423218</v>
      </c>
      <c r="C80" s="1">
        <v>9.6588053840096513E-2</v>
      </c>
      <c r="D80" s="1">
        <v>21.272237670756123</v>
      </c>
      <c r="E80" s="1">
        <v>4.405106705301371E-26</v>
      </c>
      <c r="F80" s="1">
        <v>1.8604407392201432</v>
      </c>
      <c r="G80" s="1">
        <v>2.2488473356645007</v>
      </c>
      <c r="H80" s="1">
        <v>1.8604407392201432</v>
      </c>
      <c r="I80" s="1">
        <v>2.2488473356645007</v>
      </c>
    </row>
    <row r="81" spans="1:9" ht="15.75" thickBot="1" x14ac:dyDescent="0.3">
      <c r="A81" s="2" t="s">
        <v>82</v>
      </c>
      <c r="B81" s="2">
        <v>5.1236748566837853E-2</v>
      </c>
      <c r="C81" s="2">
        <v>3.2965014095164514E-3</v>
      </c>
      <c r="D81" s="2">
        <v>15.542765557122433</v>
      </c>
      <c r="E81" s="2">
        <v>2.3127782562731186E-20</v>
      </c>
      <c r="F81" s="2">
        <v>4.4608688254306805E-2</v>
      </c>
      <c r="G81" s="2">
        <v>5.7864808879368901E-2</v>
      </c>
      <c r="H81" s="2">
        <v>4.4608688254306805E-2</v>
      </c>
      <c r="I81" s="2">
        <v>5.7864808879368901E-2</v>
      </c>
    </row>
    <row r="90" spans="1:9" x14ac:dyDescent="0.25">
      <c r="A90" t="s">
        <v>83</v>
      </c>
    </row>
    <row r="91" spans="1:9" x14ac:dyDescent="0.25">
      <c r="A91" t="s">
        <v>85</v>
      </c>
    </row>
    <row r="93" spans="1:9" x14ac:dyDescent="0.25">
      <c r="A93" t="s">
        <v>84</v>
      </c>
    </row>
    <row r="94" spans="1:9" x14ac:dyDescent="0.25">
      <c r="A94">
        <f>B80+(B81*51)</f>
        <v>4.6677182143510523</v>
      </c>
    </row>
    <row r="96" spans="1:9" x14ac:dyDescent="0.25">
      <c r="A96" t="s">
        <v>86</v>
      </c>
    </row>
    <row r="97" spans="1:5" x14ac:dyDescent="0.25">
      <c r="A97">
        <f>EXP(4.667718214)</f>
        <v>106.45455856981577</v>
      </c>
    </row>
    <row r="101" spans="1:5" x14ac:dyDescent="0.25">
      <c r="A101" s="6" t="s">
        <v>87</v>
      </c>
      <c r="B101" s="5"/>
      <c r="C101" s="5"/>
      <c r="D101" s="5"/>
      <c r="E101" s="5"/>
    </row>
    <row r="102" spans="1:5" x14ac:dyDescent="0.25">
      <c r="A102" s="5"/>
      <c r="B102" s="5" t="s">
        <v>88</v>
      </c>
      <c r="C102" s="5" t="s">
        <v>89</v>
      </c>
      <c r="D102" s="5"/>
      <c r="E102" s="5"/>
    </row>
    <row r="103" spans="1:5" x14ac:dyDescent="0.25">
      <c r="A103" s="5"/>
      <c r="B103" s="5">
        <f>B68*B71</f>
        <v>41.712065015135948</v>
      </c>
      <c r="C103" s="5">
        <v>3.84</v>
      </c>
      <c r="D103" s="5"/>
      <c r="E103" s="5"/>
    </row>
    <row r="104" spans="1:5" x14ac:dyDescent="0.25">
      <c r="A104" s="5"/>
      <c r="B104" s="5"/>
      <c r="C104" s="5"/>
      <c r="D104" s="5"/>
      <c r="E104" s="5"/>
    </row>
    <row r="105" spans="1:5" x14ac:dyDescent="0.25">
      <c r="A105" s="5" t="s">
        <v>90</v>
      </c>
      <c r="B105" s="5"/>
      <c r="C105" s="5"/>
      <c r="D105" s="5"/>
      <c r="E105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DC7DC-4AB8-48BC-8B9B-D471D42ADCA8}">
  <dimension ref="A5:AA60"/>
  <sheetViews>
    <sheetView topLeftCell="B1" workbookViewId="0">
      <selection activeCell="W38" sqref="W38"/>
    </sheetView>
  </sheetViews>
  <sheetFormatPr defaultRowHeight="15" x14ac:dyDescent="0.25"/>
  <cols>
    <col min="1" max="1" width="18.85546875" customWidth="1"/>
    <col min="3" max="3" width="18.7109375" customWidth="1"/>
    <col min="19" max="19" width="18" bestFit="1" customWidth="1"/>
    <col min="21" max="21" width="14.5703125" bestFit="1" customWidth="1"/>
    <col min="22" max="22" width="12.7109375" bestFit="1" customWidth="1"/>
    <col min="23" max="23" width="12" bestFit="1" customWidth="1"/>
  </cols>
  <sheetData>
    <row r="5" spans="1:16" x14ac:dyDescent="0.25">
      <c r="D5" t="s">
        <v>110</v>
      </c>
      <c r="E5" t="s">
        <v>111</v>
      </c>
      <c r="F5" t="s">
        <v>112</v>
      </c>
      <c r="G5" t="s">
        <v>113</v>
      </c>
    </row>
    <row r="7" spans="1:16" x14ac:dyDescent="0.25">
      <c r="G7">
        <v>4.0607877786932578</v>
      </c>
      <c r="K7" t="s">
        <v>91</v>
      </c>
    </row>
    <row r="8" spans="1:16" x14ac:dyDescent="0.25">
      <c r="F8">
        <v>4.0607877786932578</v>
      </c>
      <c r="G8">
        <v>4.4345004819345846</v>
      </c>
    </row>
    <row r="9" spans="1:16" x14ac:dyDescent="0.25">
      <c r="E9">
        <v>4.0607877786932578</v>
      </c>
      <c r="F9">
        <v>4.4345004819345846</v>
      </c>
      <c r="G9">
        <v>4.1415461637063951</v>
      </c>
    </row>
    <row r="10" spans="1:16" x14ac:dyDescent="0.25">
      <c r="D10">
        <v>4.0607877786932578</v>
      </c>
      <c r="E10">
        <v>4.4345004819345846</v>
      </c>
      <c r="F10">
        <v>4.1415461637063951</v>
      </c>
      <c r="G10">
        <v>3.9751855803857863</v>
      </c>
      <c r="M10" t="s">
        <v>92</v>
      </c>
      <c r="N10" t="s">
        <v>93</v>
      </c>
      <c r="O10" t="s">
        <v>94</v>
      </c>
      <c r="P10" t="s">
        <v>95</v>
      </c>
    </row>
    <row r="11" spans="1:16" x14ac:dyDescent="0.25">
      <c r="A11">
        <v>50</v>
      </c>
      <c r="C11">
        <v>4.0607877786932578</v>
      </c>
      <c r="D11">
        <v>4.4345004819345846</v>
      </c>
      <c r="E11">
        <v>4.1415461637063951</v>
      </c>
      <c r="F11">
        <v>3.9751855803857863</v>
      </c>
      <c r="G11">
        <v>4.1131663164626886</v>
      </c>
      <c r="K11">
        <v>50</v>
      </c>
      <c r="M11">
        <v>4.0607877786932578</v>
      </c>
      <c r="N11">
        <v>4.4345004819345846</v>
      </c>
      <c r="O11">
        <v>4.1415461637063951</v>
      </c>
      <c r="P11">
        <v>3.9751855803857863</v>
      </c>
    </row>
    <row r="12" spans="1:16" x14ac:dyDescent="0.25">
      <c r="A12">
        <v>49</v>
      </c>
      <c r="C12">
        <v>4.4345004819345846</v>
      </c>
      <c r="D12">
        <v>4.1415461637063951</v>
      </c>
      <c r="E12">
        <v>3.9751855803857863</v>
      </c>
      <c r="F12">
        <v>4.1131663164626886</v>
      </c>
      <c r="G12">
        <v>4.4806268509134908</v>
      </c>
      <c r="K12">
        <v>49</v>
      </c>
      <c r="M12">
        <v>4.4345004819345846</v>
      </c>
      <c r="N12">
        <v>4.1415461637063951</v>
      </c>
      <c r="O12">
        <v>3.9751855803857863</v>
      </c>
      <c r="P12">
        <v>4.1131663164626886</v>
      </c>
    </row>
    <row r="13" spans="1:16" x14ac:dyDescent="0.25">
      <c r="A13">
        <v>48</v>
      </c>
      <c r="C13">
        <v>4.1415461637063951</v>
      </c>
      <c r="D13">
        <v>3.9751855803857863</v>
      </c>
      <c r="E13">
        <v>4.1131663164626886</v>
      </c>
      <c r="F13">
        <v>4.4806268509134908</v>
      </c>
      <c r="G13">
        <v>3.9623358193017353</v>
      </c>
      <c r="K13">
        <v>48</v>
      </c>
      <c r="M13">
        <v>4.1415461637063951</v>
      </c>
      <c r="N13">
        <v>3.9751855803857863</v>
      </c>
      <c r="O13">
        <v>4.1131663164626886</v>
      </c>
      <c r="P13">
        <v>4.4806268509134908</v>
      </c>
    </row>
    <row r="14" spans="1:16" x14ac:dyDescent="0.25">
      <c r="A14">
        <v>47</v>
      </c>
      <c r="C14">
        <v>3.9751855803857863</v>
      </c>
      <c r="D14">
        <v>4.1131663164626886</v>
      </c>
      <c r="E14">
        <v>4.4806268509134908</v>
      </c>
      <c r="F14">
        <v>3.9623358193017353</v>
      </c>
      <c r="G14">
        <v>3.8157323451098595</v>
      </c>
      <c r="K14">
        <v>47</v>
      </c>
      <c r="M14">
        <v>3.9751855803857863</v>
      </c>
      <c r="N14">
        <v>4.1131663164626886</v>
      </c>
      <c r="O14">
        <v>4.4806268509134908</v>
      </c>
      <c r="P14">
        <v>3.9623358193017353</v>
      </c>
    </row>
    <row r="15" spans="1:16" x14ac:dyDescent="0.25">
      <c r="A15">
        <v>46</v>
      </c>
      <c r="C15">
        <v>4.1131663164626886</v>
      </c>
      <c r="D15">
        <v>4.4806268509134908</v>
      </c>
      <c r="E15">
        <v>3.9623358193017353</v>
      </c>
      <c r="F15">
        <v>3.8157323451098595</v>
      </c>
      <c r="G15">
        <v>3.9684033388642534</v>
      </c>
      <c r="K15">
        <v>46</v>
      </c>
      <c r="M15">
        <v>4.1131663164626886</v>
      </c>
      <c r="N15">
        <v>4.4806268509134908</v>
      </c>
      <c r="O15">
        <v>3.9623358193017353</v>
      </c>
      <c r="P15">
        <v>3.8157323451098595</v>
      </c>
    </row>
    <row r="16" spans="1:16" x14ac:dyDescent="0.25">
      <c r="A16">
        <v>45</v>
      </c>
      <c r="C16">
        <v>4.4806268509134908</v>
      </c>
      <c r="D16">
        <v>3.9623358193017353</v>
      </c>
      <c r="E16">
        <v>3.8157323451098595</v>
      </c>
      <c r="F16">
        <v>3.9684033388642534</v>
      </c>
      <c r="G16">
        <v>4.3611859688020296</v>
      </c>
      <c r="K16">
        <v>45</v>
      </c>
      <c r="M16">
        <v>4.4806268509134908</v>
      </c>
      <c r="N16">
        <v>3.9623358193017353</v>
      </c>
      <c r="O16">
        <v>3.8157323451098595</v>
      </c>
      <c r="P16">
        <v>3.9684033388642534</v>
      </c>
    </row>
    <row r="17" spans="1:24" x14ac:dyDescent="0.25">
      <c r="A17">
        <v>44</v>
      </c>
      <c r="C17">
        <v>3.9623358193017353</v>
      </c>
      <c r="D17">
        <v>3.8157323451098595</v>
      </c>
      <c r="E17">
        <v>3.9684033388642534</v>
      </c>
      <c r="F17">
        <v>4.3611859688020296</v>
      </c>
      <c r="G17">
        <v>3.8469510086844312</v>
      </c>
      <c r="K17">
        <v>44</v>
      </c>
      <c r="M17">
        <v>3.9623358193017353</v>
      </c>
      <c r="N17">
        <v>3.8157323451098595</v>
      </c>
      <c r="O17">
        <v>3.9684033388642534</v>
      </c>
      <c r="P17">
        <v>4.3611859688020296</v>
      </c>
    </row>
    <row r="18" spans="1:24" x14ac:dyDescent="0.25">
      <c r="A18">
        <v>43</v>
      </c>
      <c r="C18">
        <v>3.8157323451098595</v>
      </c>
      <c r="D18">
        <v>3.9684033388642534</v>
      </c>
      <c r="E18">
        <v>4.3611859688020296</v>
      </c>
      <c r="F18">
        <v>3.8469510086844312</v>
      </c>
      <c r="G18">
        <v>3.7462045207332055</v>
      </c>
      <c r="K18">
        <v>43</v>
      </c>
      <c r="M18">
        <v>3.8157323451098595</v>
      </c>
      <c r="N18">
        <v>3.9684033388642534</v>
      </c>
      <c r="O18">
        <v>4.3611859688020296</v>
      </c>
      <c r="P18">
        <v>3.8469510086844312</v>
      </c>
    </row>
    <row r="19" spans="1:24" x14ac:dyDescent="0.25">
      <c r="A19">
        <v>42</v>
      </c>
      <c r="C19">
        <v>3.9684033388642534</v>
      </c>
      <c r="D19">
        <v>4.3611859688020296</v>
      </c>
      <c r="E19">
        <v>3.8469510086844312</v>
      </c>
      <c r="F19">
        <v>3.7462045207332055</v>
      </c>
      <c r="G19">
        <v>3.9231607498386021</v>
      </c>
      <c r="K19">
        <v>42</v>
      </c>
      <c r="M19">
        <v>3.9684033388642534</v>
      </c>
      <c r="N19">
        <v>4.3611859688020296</v>
      </c>
      <c r="O19">
        <v>3.8469510086844312</v>
      </c>
      <c r="P19">
        <v>3.7462045207332055</v>
      </c>
      <c r="S19" t="s">
        <v>65</v>
      </c>
    </row>
    <row r="20" spans="1:24" ht="15.75" thickBot="1" x14ac:dyDescent="0.3">
      <c r="A20">
        <v>41</v>
      </c>
      <c r="C20">
        <v>4.3611859688020296</v>
      </c>
      <c r="D20">
        <v>3.8469510086844312</v>
      </c>
      <c r="E20">
        <v>3.7462045207332055</v>
      </c>
      <c r="F20">
        <v>3.9231607498386021</v>
      </c>
      <c r="G20">
        <v>4.3290213493499836</v>
      </c>
      <c r="K20">
        <v>41</v>
      </c>
      <c r="M20">
        <v>4.3611859688020296</v>
      </c>
      <c r="N20">
        <v>3.8469510086844312</v>
      </c>
      <c r="O20">
        <v>3.7462045207332055</v>
      </c>
      <c r="P20">
        <v>3.9231607498386021</v>
      </c>
    </row>
    <row r="21" spans="1:24" x14ac:dyDescent="0.25">
      <c r="A21">
        <v>40</v>
      </c>
      <c r="C21">
        <v>3.8469510086844312</v>
      </c>
      <c r="D21">
        <v>3.7462045207332055</v>
      </c>
      <c r="E21">
        <v>3.9231607498386021</v>
      </c>
      <c r="F21">
        <v>4.3290213493499836</v>
      </c>
      <c r="G21">
        <v>3.9415818076696905</v>
      </c>
      <c r="K21">
        <v>40</v>
      </c>
      <c r="M21">
        <v>3.8469510086844312</v>
      </c>
      <c r="N21">
        <v>3.7462045207332055</v>
      </c>
      <c r="O21">
        <v>3.9231607498386021</v>
      </c>
      <c r="P21">
        <v>4.3290213493499836</v>
      </c>
      <c r="S21" s="4" t="s">
        <v>66</v>
      </c>
      <c r="T21" s="4"/>
    </row>
    <row r="22" spans="1:24" x14ac:dyDescent="0.25">
      <c r="A22">
        <v>39</v>
      </c>
      <c r="C22">
        <v>3.7462045207332055</v>
      </c>
      <c r="D22">
        <v>3.9231607498386021</v>
      </c>
      <c r="E22">
        <v>4.3290213493499836</v>
      </c>
      <c r="F22">
        <v>3.9415818076696905</v>
      </c>
      <c r="G22">
        <v>3.903990833730882</v>
      </c>
      <c r="K22">
        <v>39</v>
      </c>
      <c r="M22">
        <v>3.7462045207332055</v>
      </c>
      <c r="N22">
        <v>3.9231607498386021</v>
      </c>
      <c r="O22">
        <v>4.3290213493499836</v>
      </c>
      <c r="P22">
        <v>3.9415818076696905</v>
      </c>
      <c r="S22" s="1" t="s">
        <v>67</v>
      </c>
      <c r="T22" s="1">
        <v>0.95924270138758527</v>
      </c>
    </row>
    <row r="23" spans="1:24" x14ac:dyDescent="0.25">
      <c r="A23">
        <v>38</v>
      </c>
      <c r="C23">
        <v>3.9231607498386021</v>
      </c>
      <c r="D23">
        <v>4.3290213493499836</v>
      </c>
      <c r="E23">
        <v>3.9415818076696905</v>
      </c>
      <c r="F23">
        <v>3.903990833730882</v>
      </c>
      <c r="G23">
        <v>4.0606154094779727</v>
      </c>
      <c r="K23">
        <v>38</v>
      </c>
      <c r="M23">
        <v>3.9231607498386021</v>
      </c>
      <c r="N23">
        <v>4.3290213493499836</v>
      </c>
      <c r="O23">
        <v>3.9415818076696905</v>
      </c>
      <c r="P23">
        <v>3.903990833730882</v>
      </c>
      <c r="S23" s="1" t="s">
        <v>68</v>
      </c>
      <c r="T23" s="1">
        <v>0.92014656016535201</v>
      </c>
    </row>
    <row r="24" spans="1:24" x14ac:dyDescent="0.25">
      <c r="A24">
        <v>37</v>
      </c>
      <c r="C24">
        <v>4.3290213493499836</v>
      </c>
      <c r="D24">
        <v>3.9415818076696905</v>
      </c>
      <c r="E24">
        <v>3.903990833730882</v>
      </c>
      <c r="F24">
        <v>4.0606154094779727</v>
      </c>
      <c r="G24">
        <v>4.3121405072097154</v>
      </c>
      <c r="K24">
        <v>37</v>
      </c>
      <c r="M24">
        <v>4.3290213493499836</v>
      </c>
      <c r="N24">
        <v>3.9415818076696905</v>
      </c>
      <c r="O24">
        <v>3.903990833730882</v>
      </c>
      <c r="P24">
        <v>4.0606154094779727</v>
      </c>
      <c r="S24" s="1" t="s">
        <v>69</v>
      </c>
      <c r="T24" s="1">
        <v>0.91457538994433007</v>
      </c>
    </row>
    <row r="25" spans="1:24" x14ac:dyDescent="0.25">
      <c r="A25">
        <v>36</v>
      </c>
      <c r="C25">
        <v>3.9415818076696905</v>
      </c>
      <c r="D25">
        <v>3.903990833730882</v>
      </c>
      <c r="E25">
        <v>4.0606154094779727</v>
      </c>
      <c r="F25">
        <v>4.3121405072097154</v>
      </c>
      <c r="G25">
        <v>3.7405226872657749</v>
      </c>
      <c r="K25">
        <v>36</v>
      </c>
      <c r="M25">
        <v>3.9415818076696905</v>
      </c>
      <c r="N25">
        <v>3.903990833730882</v>
      </c>
      <c r="O25">
        <v>4.0606154094779727</v>
      </c>
      <c r="P25">
        <v>4.3121405072097154</v>
      </c>
      <c r="S25" s="1" t="s">
        <v>70</v>
      </c>
      <c r="T25" s="1">
        <v>0.21388858504972186</v>
      </c>
    </row>
    <row r="26" spans="1:24" ht="15.75" thickBot="1" x14ac:dyDescent="0.3">
      <c r="A26">
        <v>35</v>
      </c>
      <c r="C26">
        <v>3.903990833730882</v>
      </c>
      <c r="D26">
        <v>4.0606154094779727</v>
      </c>
      <c r="E26">
        <v>4.3121405072097154</v>
      </c>
      <c r="F26">
        <v>3.7405226872657749</v>
      </c>
      <c r="G26">
        <v>3.6224725219163374</v>
      </c>
      <c r="K26">
        <v>35</v>
      </c>
      <c r="M26">
        <v>3.903990833730882</v>
      </c>
      <c r="N26">
        <v>4.0606154094779727</v>
      </c>
      <c r="O26">
        <v>4.3121405072097154</v>
      </c>
      <c r="P26">
        <v>3.7405226872657749</v>
      </c>
      <c r="S26" s="2" t="s">
        <v>71</v>
      </c>
      <c r="T26" s="2">
        <v>47</v>
      </c>
    </row>
    <row r="27" spans="1:24" x14ac:dyDescent="0.25">
      <c r="A27">
        <v>34</v>
      </c>
      <c r="C27">
        <v>4.0606154094779727</v>
      </c>
      <c r="D27">
        <v>4.3121405072097154</v>
      </c>
      <c r="E27">
        <v>3.7405226872657749</v>
      </c>
      <c r="F27">
        <v>3.6224725219163374</v>
      </c>
      <c r="G27">
        <v>3.8210036070409776</v>
      </c>
      <c r="K27">
        <v>34</v>
      </c>
      <c r="M27">
        <v>4.0606154094779727</v>
      </c>
      <c r="N27">
        <v>4.3121405072097154</v>
      </c>
      <c r="O27">
        <v>3.7405226872657749</v>
      </c>
      <c r="P27">
        <v>3.6224725219163374</v>
      </c>
    </row>
    <row r="28" spans="1:24" ht="15.75" thickBot="1" x14ac:dyDescent="0.3">
      <c r="A28">
        <v>33</v>
      </c>
      <c r="C28">
        <v>4.3121405072097154</v>
      </c>
      <c r="D28">
        <v>3.7405226872657749</v>
      </c>
      <c r="E28">
        <v>3.6224725219163374</v>
      </c>
      <c r="F28">
        <v>3.8210036070409776</v>
      </c>
      <c r="G28">
        <v>4.0533489415185811</v>
      </c>
      <c r="K28">
        <v>33</v>
      </c>
      <c r="M28">
        <v>4.3121405072097154</v>
      </c>
      <c r="N28">
        <v>3.7405226872657749</v>
      </c>
      <c r="O28">
        <v>3.6224725219163374</v>
      </c>
      <c r="P28">
        <v>3.8210036070409776</v>
      </c>
      <c r="S28" t="s">
        <v>57</v>
      </c>
    </row>
    <row r="29" spans="1:24" x14ac:dyDescent="0.25">
      <c r="A29">
        <v>32</v>
      </c>
      <c r="C29">
        <v>3.7405226872657749</v>
      </c>
      <c r="D29">
        <v>3.6224725219163374</v>
      </c>
      <c r="E29">
        <v>3.8210036070409776</v>
      </c>
      <c r="F29">
        <v>4.0533489415185811</v>
      </c>
      <c r="G29">
        <v>3.6235406128055958</v>
      </c>
      <c r="K29">
        <v>32</v>
      </c>
      <c r="M29">
        <v>3.7405226872657749</v>
      </c>
      <c r="N29">
        <v>3.6224725219163374</v>
      </c>
      <c r="O29">
        <v>3.8210036070409776</v>
      </c>
      <c r="P29">
        <v>4.0533489415185811</v>
      </c>
      <c r="S29" s="3"/>
      <c r="T29" s="3" t="s">
        <v>59</v>
      </c>
      <c r="U29" s="3" t="s">
        <v>58</v>
      </c>
      <c r="V29" s="3" t="s">
        <v>60</v>
      </c>
      <c r="W29" s="3" t="s">
        <v>61</v>
      </c>
      <c r="X29" s="3" t="s">
        <v>75</v>
      </c>
    </row>
    <row r="30" spans="1:24" x14ac:dyDescent="0.25">
      <c r="A30">
        <v>31</v>
      </c>
      <c r="C30">
        <v>3.6224725219163374</v>
      </c>
      <c r="D30">
        <v>3.8210036070409776</v>
      </c>
      <c r="E30">
        <v>4.0533489415185811</v>
      </c>
      <c r="F30">
        <v>3.6235406128055958</v>
      </c>
      <c r="G30">
        <v>3.5644493757357592</v>
      </c>
      <c r="K30">
        <v>31</v>
      </c>
      <c r="M30">
        <v>3.6224725219163374</v>
      </c>
      <c r="N30">
        <v>3.8210036070409776</v>
      </c>
      <c r="O30">
        <v>4.0533489415185811</v>
      </c>
      <c r="P30">
        <v>3.6235406128055958</v>
      </c>
      <c r="S30" s="1" t="s">
        <v>72</v>
      </c>
      <c r="T30" s="1">
        <v>3</v>
      </c>
      <c r="U30" s="1">
        <v>22.667678718328812</v>
      </c>
      <c r="V30" s="1">
        <v>7.5558929061096043</v>
      </c>
      <c r="W30" s="1">
        <v>165.16216946545998</v>
      </c>
      <c r="X30" s="1">
        <v>1.2829522667809269E-23</v>
      </c>
    </row>
    <row r="31" spans="1:24" x14ac:dyDescent="0.25">
      <c r="A31">
        <v>30</v>
      </c>
      <c r="C31">
        <v>3.8210036070409776</v>
      </c>
      <c r="D31">
        <v>4.0533489415185811</v>
      </c>
      <c r="E31">
        <v>3.6235406128055958</v>
      </c>
      <c r="F31">
        <v>3.5644493757357592</v>
      </c>
      <c r="G31">
        <v>3.7750571503549888</v>
      </c>
      <c r="K31">
        <v>30</v>
      </c>
      <c r="M31">
        <v>3.8210036070409776</v>
      </c>
      <c r="N31">
        <v>4.0533489415185811</v>
      </c>
      <c r="O31">
        <v>3.6235406128055958</v>
      </c>
      <c r="P31">
        <v>3.5644493757357592</v>
      </c>
      <c r="S31" s="1" t="s">
        <v>73</v>
      </c>
      <c r="T31" s="1">
        <v>43</v>
      </c>
      <c r="U31" s="1">
        <v>1.9671780530266005</v>
      </c>
      <c r="V31" s="1">
        <v>4.5748326814572103E-2</v>
      </c>
      <c r="W31" s="1"/>
      <c r="X31" s="1"/>
    </row>
    <row r="32" spans="1:24" ht="15.75" thickBot="1" x14ac:dyDescent="0.3">
      <c r="A32">
        <v>29</v>
      </c>
      <c r="C32">
        <v>4.0533489415185811</v>
      </c>
      <c r="D32">
        <v>3.6235406128055958</v>
      </c>
      <c r="E32">
        <v>3.5644493757357592</v>
      </c>
      <c r="F32">
        <v>3.7750571503549888</v>
      </c>
      <c r="G32">
        <v>3.9983841710761894</v>
      </c>
      <c r="K32">
        <v>29</v>
      </c>
      <c r="M32">
        <v>4.0533489415185811</v>
      </c>
      <c r="N32">
        <v>3.6235406128055958</v>
      </c>
      <c r="O32">
        <v>3.5644493757357592</v>
      </c>
      <c r="P32">
        <v>3.7750571503549888</v>
      </c>
      <c r="S32" s="2" t="s">
        <v>63</v>
      </c>
      <c r="T32" s="2">
        <v>46</v>
      </c>
      <c r="U32" s="2">
        <v>24.634856771355413</v>
      </c>
      <c r="V32" s="2"/>
      <c r="W32" s="2"/>
      <c r="X32" s="2"/>
    </row>
    <row r="33" spans="1:27" ht="15.75" thickBot="1" x14ac:dyDescent="0.3">
      <c r="A33">
        <v>28</v>
      </c>
      <c r="C33">
        <v>3.6235406128055958</v>
      </c>
      <c r="D33">
        <v>3.5644493757357592</v>
      </c>
      <c r="E33">
        <v>3.7750571503549888</v>
      </c>
      <c r="F33">
        <v>3.9983841710761894</v>
      </c>
      <c r="G33">
        <v>3.5826852577075323</v>
      </c>
      <c r="K33">
        <v>28</v>
      </c>
      <c r="M33">
        <v>3.6235406128055958</v>
      </c>
      <c r="N33">
        <v>3.5644493757357592</v>
      </c>
      <c r="O33">
        <v>3.7750571503549888</v>
      </c>
      <c r="P33">
        <v>3.9983841710761894</v>
      </c>
    </row>
    <row r="34" spans="1:27" x14ac:dyDescent="0.25">
      <c r="A34">
        <v>27</v>
      </c>
      <c r="C34">
        <v>3.5644493757357592</v>
      </c>
      <c r="D34">
        <v>3.7750571503549888</v>
      </c>
      <c r="E34">
        <v>3.9983841710761894</v>
      </c>
      <c r="F34">
        <v>3.5826852577075323</v>
      </c>
      <c r="G34">
        <v>3.5559193268577061</v>
      </c>
      <c r="K34">
        <v>27</v>
      </c>
      <c r="M34">
        <v>3.5644493757357592</v>
      </c>
      <c r="N34">
        <v>3.7750571503549888</v>
      </c>
      <c r="O34">
        <v>3.9983841710761894</v>
      </c>
      <c r="P34">
        <v>3.5826852577075323</v>
      </c>
      <c r="S34" s="3"/>
      <c r="T34" s="3" t="s">
        <v>76</v>
      </c>
      <c r="U34" s="3" t="s">
        <v>70</v>
      </c>
      <c r="V34" s="3" t="s">
        <v>77</v>
      </c>
      <c r="W34" s="3" t="s">
        <v>62</v>
      </c>
      <c r="X34" s="3" t="s">
        <v>78</v>
      </c>
      <c r="Y34" s="3" t="s">
        <v>79</v>
      </c>
      <c r="Z34" s="3" t="s">
        <v>80</v>
      </c>
      <c r="AA34" s="3" t="s">
        <v>81</v>
      </c>
    </row>
    <row r="35" spans="1:27" x14ac:dyDescent="0.25">
      <c r="A35">
        <v>26</v>
      </c>
      <c r="C35">
        <v>3.7750571503549888</v>
      </c>
      <c r="D35">
        <v>3.9983841710761894</v>
      </c>
      <c r="E35">
        <v>3.5826852577075323</v>
      </c>
      <c r="F35">
        <v>3.5559193268577061</v>
      </c>
      <c r="G35">
        <v>3.6684216122115401</v>
      </c>
      <c r="K35">
        <v>26</v>
      </c>
      <c r="M35">
        <v>3.7750571503549888</v>
      </c>
      <c r="N35">
        <v>3.9983841710761894</v>
      </c>
      <c r="O35">
        <v>3.5826852577075323</v>
      </c>
      <c r="P35">
        <v>3.5559193268577061</v>
      </c>
      <c r="S35" s="1" t="s">
        <v>74</v>
      </c>
      <c r="T35" s="1">
        <v>0.41592525328857333</v>
      </c>
      <c r="U35" s="1">
        <v>0.14322691251941461</v>
      </c>
      <c r="V35" s="1">
        <v>2.9039601983474586</v>
      </c>
      <c r="W35" s="1">
        <v>5.7957225667738801E-3</v>
      </c>
      <c r="X35" s="1">
        <v>0.1270806560911838</v>
      </c>
      <c r="Y35" s="1">
        <v>0.70476985048596286</v>
      </c>
      <c r="Z35" s="1">
        <v>0.1270806560911838</v>
      </c>
      <c r="AA35" s="1">
        <v>0.70476985048596286</v>
      </c>
    </row>
    <row r="36" spans="1:27" x14ac:dyDescent="0.25">
      <c r="A36">
        <v>25</v>
      </c>
      <c r="C36">
        <v>3.9983841710761894</v>
      </c>
      <c r="D36">
        <v>3.5826852577075323</v>
      </c>
      <c r="E36">
        <v>3.5559193268577061</v>
      </c>
      <c r="F36">
        <v>3.6684216122115401</v>
      </c>
      <c r="G36">
        <v>3.835789699428557</v>
      </c>
      <c r="K36">
        <v>25</v>
      </c>
      <c r="M36">
        <v>3.9983841710761894</v>
      </c>
      <c r="N36">
        <v>3.5826852577075323</v>
      </c>
      <c r="O36">
        <v>3.5559193268577061</v>
      </c>
      <c r="P36">
        <v>3.6684216122115401</v>
      </c>
      <c r="S36" s="1" t="s">
        <v>96</v>
      </c>
      <c r="T36" s="1">
        <v>0.63848107678851851</v>
      </c>
      <c r="U36" s="1">
        <v>0.1213300572461075</v>
      </c>
      <c r="V36" s="1">
        <v>5.2623487640281503</v>
      </c>
      <c r="W36" s="1">
        <v>4.2691414220782557E-6</v>
      </c>
      <c r="X36" s="1">
        <v>0.39379569680842808</v>
      </c>
      <c r="Y36" s="1">
        <v>0.88316645676860894</v>
      </c>
      <c r="Z36" s="1">
        <v>0.39379569680842808</v>
      </c>
      <c r="AA36" s="1">
        <v>0.88316645676860894</v>
      </c>
    </row>
    <row r="37" spans="1:27" x14ac:dyDescent="0.25">
      <c r="A37">
        <v>24</v>
      </c>
      <c r="C37">
        <v>3.5826852577075323</v>
      </c>
      <c r="D37">
        <v>3.5559193268577061</v>
      </c>
      <c r="E37">
        <v>3.6684216122115401</v>
      </c>
      <c r="F37">
        <v>3.835789699428557</v>
      </c>
      <c r="G37">
        <v>3.341801171705499</v>
      </c>
      <c r="K37">
        <v>24</v>
      </c>
      <c r="M37">
        <v>3.5826852577075323</v>
      </c>
      <c r="N37">
        <v>3.5559193268577061</v>
      </c>
      <c r="O37">
        <v>3.6684216122115401</v>
      </c>
      <c r="P37">
        <v>3.835789699428557</v>
      </c>
      <c r="S37" s="1" t="s">
        <v>97</v>
      </c>
      <c r="T37" s="1">
        <v>-0.32107350322390377</v>
      </c>
      <c r="U37" s="1">
        <v>0.15157081801110545</v>
      </c>
      <c r="V37" s="1">
        <v>-2.1183068577249418</v>
      </c>
      <c r="W37" s="1">
        <v>3.9967181512958264E-2</v>
      </c>
      <c r="X37" s="1">
        <v>-0.62674518953748048</v>
      </c>
      <c r="Y37" s="1">
        <v>-1.5401816910327104E-2</v>
      </c>
      <c r="Z37" s="1">
        <v>-0.62674518953748048</v>
      </c>
      <c r="AA37" s="1">
        <v>-1.5401816910327104E-2</v>
      </c>
    </row>
    <row r="38" spans="1:27" ht="15.75" thickBot="1" x14ac:dyDescent="0.3">
      <c r="A38">
        <v>23</v>
      </c>
      <c r="C38">
        <v>3.5559193268577061</v>
      </c>
      <c r="D38">
        <v>3.6684216122115401</v>
      </c>
      <c r="E38">
        <v>3.835789699428557</v>
      </c>
      <c r="F38">
        <v>3.341801171705499</v>
      </c>
      <c r="G38">
        <v>3.3523572162426816</v>
      </c>
      <c r="K38">
        <v>23</v>
      </c>
      <c r="M38">
        <v>3.5559193268577061</v>
      </c>
      <c r="N38">
        <v>3.6684216122115401</v>
      </c>
      <c r="O38">
        <v>3.835789699428557</v>
      </c>
      <c r="P38">
        <v>3.341801171705499</v>
      </c>
      <c r="S38" s="2" t="s">
        <v>98</v>
      </c>
      <c r="T38" s="7">
        <v>0.58810378649769968</v>
      </c>
      <c r="U38" s="7">
        <v>0.11661468867391628</v>
      </c>
      <c r="V38" s="7">
        <v>5.0431364452053238</v>
      </c>
      <c r="W38" s="7">
        <v>8.7878403038218178E-6</v>
      </c>
      <c r="X38" s="2">
        <v>0.35292785353363132</v>
      </c>
      <c r="Y38" s="2">
        <v>0.82327971946176803</v>
      </c>
      <c r="Z38" s="2">
        <v>0.35292785353363132</v>
      </c>
      <c r="AA38" s="2">
        <v>0.82327971946176803</v>
      </c>
    </row>
    <row r="39" spans="1:27" x14ac:dyDescent="0.25">
      <c r="A39">
        <v>22</v>
      </c>
      <c r="C39">
        <v>3.6684216122115401</v>
      </c>
      <c r="D39">
        <v>3.835789699428557</v>
      </c>
      <c r="E39">
        <v>3.341801171705499</v>
      </c>
      <c r="F39">
        <v>3.3523572162426816</v>
      </c>
      <c r="G39">
        <v>3.2055879305412653</v>
      </c>
      <c r="K39">
        <v>22</v>
      </c>
      <c r="M39">
        <v>3.6684216122115401</v>
      </c>
      <c r="N39">
        <v>3.835789699428557</v>
      </c>
      <c r="O39">
        <v>3.341801171705499</v>
      </c>
      <c r="P39">
        <v>3.3523572162426816</v>
      </c>
    </row>
    <row r="40" spans="1:27" x14ac:dyDescent="0.25">
      <c r="A40">
        <v>21</v>
      </c>
      <c r="C40">
        <v>3.835789699428557</v>
      </c>
      <c r="D40">
        <v>3.341801171705499</v>
      </c>
      <c r="E40">
        <v>3.3523572162426816</v>
      </c>
      <c r="F40">
        <v>3.2055879305412653</v>
      </c>
      <c r="G40">
        <v>3.2861605716737969</v>
      </c>
      <c r="K40">
        <v>21</v>
      </c>
      <c r="M40">
        <v>3.835789699428557</v>
      </c>
      <c r="N40">
        <v>3.341801171705499</v>
      </c>
      <c r="O40">
        <v>3.3523572162426816</v>
      </c>
      <c r="P40">
        <v>3.2055879305412653</v>
      </c>
      <c r="W40" t="s">
        <v>99</v>
      </c>
    </row>
    <row r="41" spans="1:27" x14ac:dyDescent="0.25">
      <c r="A41">
        <v>20</v>
      </c>
      <c r="C41">
        <v>3.341801171705499</v>
      </c>
      <c r="D41">
        <v>3.3523572162426816</v>
      </c>
      <c r="E41">
        <v>3.2055879305412653</v>
      </c>
      <c r="F41">
        <v>3.2861605716737969</v>
      </c>
      <c r="G41">
        <v>3.012589390620414</v>
      </c>
      <c r="K41">
        <v>20</v>
      </c>
      <c r="M41">
        <v>3.341801171705499</v>
      </c>
      <c r="N41">
        <v>3.3523572162426816</v>
      </c>
      <c r="O41">
        <v>3.2055879305412653</v>
      </c>
      <c r="P41">
        <v>3.2861605716737969</v>
      </c>
      <c r="W41" t="s">
        <v>100</v>
      </c>
    </row>
    <row r="42" spans="1:27" x14ac:dyDescent="0.25">
      <c r="A42">
        <v>19</v>
      </c>
      <c r="C42">
        <v>3.3523572162426816</v>
      </c>
      <c r="D42">
        <v>3.2055879305412653</v>
      </c>
      <c r="E42">
        <v>3.2861605716737969</v>
      </c>
      <c r="F42">
        <v>3.012589390620414</v>
      </c>
      <c r="G42">
        <v>2.7536607123542622</v>
      </c>
      <c r="K42">
        <v>19</v>
      </c>
      <c r="M42">
        <v>3.3523572162426816</v>
      </c>
      <c r="N42">
        <v>3.2055879305412653</v>
      </c>
      <c r="O42">
        <v>3.2861605716737969</v>
      </c>
      <c r="P42">
        <v>3.012589390620414</v>
      </c>
      <c r="W42" t="s">
        <v>101</v>
      </c>
    </row>
    <row r="43" spans="1:27" x14ac:dyDescent="0.25">
      <c r="A43">
        <v>18</v>
      </c>
      <c r="C43">
        <v>3.2055879305412653</v>
      </c>
      <c r="D43">
        <v>3.2861605716737969</v>
      </c>
      <c r="E43">
        <v>3.012589390620414</v>
      </c>
      <c r="F43">
        <v>2.7536607123542622</v>
      </c>
      <c r="G43">
        <v>2.6026896854443837</v>
      </c>
      <c r="K43">
        <v>18</v>
      </c>
      <c r="M43">
        <v>3.2055879305412653</v>
      </c>
      <c r="N43">
        <v>3.2861605716737969</v>
      </c>
      <c r="O43">
        <v>3.012589390620414</v>
      </c>
      <c r="P43">
        <v>2.7536607123542622</v>
      </c>
    </row>
    <row r="44" spans="1:27" x14ac:dyDescent="0.25">
      <c r="A44">
        <v>17</v>
      </c>
      <c r="C44">
        <v>3.2861605716737969</v>
      </c>
      <c r="D44">
        <v>3.012589390620414</v>
      </c>
      <c r="E44">
        <v>2.7536607123542622</v>
      </c>
      <c r="F44">
        <v>2.6026896854443837</v>
      </c>
      <c r="G44">
        <v>2.7523860149222616</v>
      </c>
      <c r="K44">
        <v>17</v>
      </c>
      <c r="M44">
        <v>3.2861605716737969</v>
      </c>
      <c r="N44">
        <v>3.012589390620414</v>
      </c>
      <c r="O44">
        <v>2.7536607123542622</v>
      </c>
      <c r="P44">
        <v>2.6026896854443837</v>
      </c>
    </row>
    <row r="45" spans="1:27" x14ac:dyDescent="0.25">
      <c r="A45">
        <v>16</v>
      </c>
      <c r="C45">
        <v>3.012589390620414</v>
      </c>
      <c r="D45">
        <v>2.7536607123542622</v>
      </c>
      <c r="E45">
        <v>2.6026896854443837</v>
      </c>
      <c r="F45">
        <v>2.7523860149222616</v>
      </c>
      <c r="G45">
        <v>2.5022552881226132</v>
      </c>
      <c r="K45">
        <v>16</v>
      </c>
      <c r="M45">
        <v>3.012589390620414</v>
      </c>
      <c r="N45">
        <v>2.7536607123542622</v>
      </c>
      <c r="O45">
        <v>2.6026896854443837</v>
      </c>
      <c r="P45">
        <v>2.7523860149222616</v>
      </c>
    </row>
    <row r="46" spans="1:27" x14ac:dyDescent="0.25">
      <c r="A46">
        <v>15</v>
      </c>
      <c r="C46">
        <v>2.7536607123542622</v>
      </c>
      <c r="D46">
        <v>2.6026896854443837</v>
      </c>
      <c r="E46">
        <v>2.7523860149222616</v>
      </c>
      <c r="F46">
        <v>2.5022552881226132</v>
      </c>
      <c r="G46">
        <v>2.2756249114112626</v>
      </c>
      <c r="K46">
        <v>15</v>
      </c>
      <c r="M46">
        <v>2.7536607123542622</v>
      </c>
      <c r="N46">
        <v>2.6026896854443837</v>
      </c>
      <c r="O46">
        <v>2.7523860149222616</v>
      </c>
      <c r="P46">
        <v>2.5022552881226132</v>
      </c>
    </row>
    <row r="47" spans="1:27" x14ac:dyDescent="0.25">
      <c r="A47">
        <v>14</v>
      </c>
      <c r="C47">
        <v>2.6026896854443837</v>
      </c>
      <c r="D47">
        <v>2.7523860149222616</v>
      </c>
      <c r="E47">
        <v>2.5022552881226132</v>
      </c>
      <c r="F47">
        <v>2.2756249114112626</v>
      </c>
      <c r="G47">
        <v>2.206514624243312</v>
      </c>
      <c r="K47">
        <v>14</v>
      </c>
      <c r="M47">
        <v>2.6026896854443837</v>
      </c>
      <c r="N47">
        <v>2.7523860149222616</v>
      </c>
      <c r="O47">
        <v>2.5022552881226132</v>
      </c>
      <c r="P47">
        <v>2.2756249114112626</v>
      </c>
    </row>
    <row r="48" spans="1:27" x14ac:dyDescent="0.25">
      <c r="A48">
        <v>13</v>
      </c>
      <c r="C48">
        <v>2.7523860149222616</v>
      </c>
      <c r="D48">
        <v>2.5022552881226132</v>
      </c>
      <c r="E48">
        <v>2.2756249114112626</v>
      </c>
      <c r="F48">
        <v>2.206514624243312</v>
      </c>
      <c r="G48">
        <v>2.4748563139344988</v>
      </c>
      <c r="K48">
        <v>13</v>
      </c>
      <c r="M48">
        <v>2.7523860149222616</v>
      </c>
      <c r="N48">
        <v>2.5022552881226132</v>
      </c>
      <c r="O48">
        <v>2.2756249114112626</v>
      </c>
      <c r="P48">
        <v>2.206514624243312</v>
      </c>
    </row>
    <row r="49" spans="1:16" x14ac:dyDescent="0.25">
      <c r="A49">
        <v>12</v>
      </c>
      <c r="C49">
        <v>2.5022552881226132</v>
      </c>
      <c r="D49">
        <v>2.2756249114112626</v>
      </c>
      <c r="E49">
        <v>2.206514624243312</v>
      </c>
      <c r="F49">
        <v>2.4748563139344988</v>
      </c>
      <c r="G49">
        <v>2.5580022048585511</v>
      </c>
      <c r="K49">
        <v>12</v>
      </c>
      <c r="M49">
        <v>2.5022552881226132</v>
      </c>
      <c r="N49">
        <v>2.2756249114112626</v>
      </c>
      <c r="O49">
        <v>2.206514624243312</v>
      </c>
      <c r="P49">
        <v>2.4748563139344988</v>
      </c>
    </row>
    <row r="50" spans="1:16" x14ac:dyDescent="0.25">
      <c r="A50">
        <v>11</v>
      </c>
      <c r="C50">
        <v>2.2756249114112626</v>
      </c>
      <c r="D50">
        <v>2.206514624243312</v>
      </c>
      <c r="E50">
        <v>2.4748563139344988</v>
      </c>
      <c r="F50">
        <v>2.5580022048585511</v>
      </c>
      <c r="G50">
        <v>2.0100914635450429</v>
      </c>
      <c r="K50">
        <v>11</v>
      </c>
      <c r="M50">
        <v>2.2756249114112626</v>
      </c>
      <c r="N50">
        <v>2.206514624243312</v>
      </c>
      <c r="O50">
        <v>2.4748563139344988</v>
      </c>
      <c r="P50">
        <v>2.5580022048585511</v>
      </c>
    </row>
    <row r="51" spans="1:16" x14ac:dyDescent="0.25">
      <c r="A51">
        <v>10</v>
      </c>
      <c r="C51">
        <v>2.206514624243312</v>
      </c>
      <c r="D51">
        <v>2.4748563139344988</v>
      </c>
      <c r="E51">
        <v>2.5580022048585511</v>
      </c>
      <c r="F51">
        <v>2.0100914635450429</v>
      </c>
      <c r="G51">
        <v>2.0165017419059619</v>
      </c>
      <c r="K51">
        <v>10</v>
      </c>
      <c r="M51">
        <v>2.206514624243312</v>
      </c>
      <c r="N51">
        <v>2.4748563139344988</v>
      </c>
      <c r="O51">
        <v>2.5580022048585511</v>
      </c>
      <c r="P51">
        <v>2.0100914635450429</v>
      </c>
    </row>
    <row r="52" spans="1:16" x14ac:dyDescent="0.25">
      <c r="A52">
        <v>9</v>
      </c>
      <c r="C52">
        <v>2.4748563139344988</v>
      </c>
      <c r="D52">
        <v>2.5580022048585511</v>
      </c>
      <c r="E52">
        <v>2.0100914635450429</v>
      </c>
      <c r="F52">
        <v>2.0165017419059619</v>
      </c>
      <c r="G52">
        <v>2.2625960847776825</v>
      </c>
      <c r="K52">
        <v>9</v>
      </c>
      <c r="M52">
        <v>2.4748563139344988</v>
      </c>
      <c r="N52">
        <v>2.5580022048585511</v>
      </c>
      <c r="O52">
        <v>2.0100914635450429</v>
      </c>
      <c r="P52">
        <v>2.0165017419059619</v>
      </c>
    </row>
    <row r="53" spans="1:16" x14ac:dyDescent="0.25">
      <c r="A53">
        <v>8</v>
      </c>
      <c r="C53">
        <v>2.5580022048585511</v>
      </c>
      <c r="D53">
        <v>2.0100914635450429</v>
      </c>
      <c r="E53">
        <v>2.0165017419059619</v>
      </c>
      <c r="F53">
        <v>2.2625960847776825</v>
      </c>
      <c r="G53">
        <v>1.91530365531951</v>
      </c>
      <c r="K53">
        <v>8</v>
      </c>
      <c r="M53">
        <v>2.5580022048585511</v>
      </c>
      <c r="N53">
        <v>2.0100914635450429</v>
      </c>
      <c r="O53">
        <v>2.0165017419059619</v>
      </c>
      <c r="P53">
        <v>2.2625960847776825</v>
      </c>
    </row>
    <row r="54" spans="1:16" x14ac:dyDescent="0.25">
      <c r="A54">
        <v>7</v>
      </c>
      <c r="C54">
        <v>2.0100914635450429</v>
      </c>
      <c r="D54">
        <v>2.0165017419059619</v>
      </c>
      <c r="E54">
        <v>2.2625960847776825</v>
      </c>
      <c r="F54">
        <v>1.91530365531951</v>
      </c>
      <c r="G54">
        <v>1.6882490928583902</v>
      </c>
      <c r="K54">
        <v>7</v>
      </c>
      <c r="M54">
        <v>2.0100914635450429</v>
      </c>
      <c r="N54">
        <v>2.0165017419059619</v>
      </c>
      <c r="O54">
        <v>2.2625960847776825</v>
      </c>
      <c r="P54">
        <v>1.91530365531951</v>
      </c>
    </row>
    <row r="55" spans="1:16" x14ac:dyDescent="0.25">
      <c r="A55">
        <v>6</v>
      </c>
      <c r="C55">
        <v>2.0165017419059619</v>
      </c>
      <c r="D55">
        <v>2.2625960847776825</v>
      </c>
      <c r="E55">
        <v>1.91530365531951</v>
      </c>
      <c r="F55">
        <v>1.6882490928583902</v>
      </c>
      <c r="G55">
        <v>1.6608911940230162</v>
      </c>
      <c r="K55">
        <v>6</v>
      </c>
      <c r="M55">
        <v>2.0165017419059619</v>
      </c>
      <c r="N55">
        <v>2.2625960847776825</v>
      </c>
      <c r="O55">
        <v>1.91530365531951</v>
      </c>
      <c r="P55">
        <v>1.6882490928583902</v>
      </c>
    </row>
    <row r="56" spans="1:16" x14ac:dyDescent="0.25">
      <c r="A56">
        <v>5</v>
      </c>
      <c r="C56">
        <v>2.2625960847776825</v>
      </c>
      <c r="D56">
        <v>1.91530365531951</v>
      </c>
      <c r="E56">
        <v>1.6882490928583902</v>
      </c>
      <c r="F56">
        <v>1.6608911940230162</v>
      </c>
      <c r="G56">
        <v>1.9622052315418157</v>
      </c>
      <c r="K56">
        <v>5</v>
      </c>
      <c r="M56">
        <v>2.2625960847776825</v>
      </c>
      <c r="N56">
        <v>1.91530365531951</v>
      </c>
      <c r="O56">
        <v>1.6882490928583902</v>
      </c>
      <c r="P56">
        <v>1.6608911940230162</v>
      </c>
    </row>
    <row r="57" spans="1:16" x14ac:dyDescent="0.25">
      <c r="A57">
        <v>4</v>
      </c>
      <c r="C57">
        <v>1.91530365531951</v>
      </c>
      <c r="D57">
        <v>1.6882490928583902</v>
      </c>
      <c r="E57">
        <v>1.6608911940230162</v>
      </c>
      <c r="F57">
        <v>1.9622052315418157</v>
      </c>
      <c r="K57">
        <v>4</v>
      </c>
      <c r="M57">
        <v>1.91530365531951</v>
      </c>
      <c r="N57">
        <v>1.6882490928583902</v>
      </c>
      <c r="O57">
        <v>1.6608911940230162</v>
      </c>
      <c r="P57">
        <v>1.9622052315418157</v>
      </c>
    </row>
    <row r="58" spans="1:16" x14ac:dyDescent="0.25">
      <c r="A58">
        <v>3</v>
      </c>
      <c r="C58">
        <v>1.6882490928583902</v>
      </c>
      <c r="D58">
        <v>1.6608911940230162</v>
      </c>
      <c r="E58">
        <v>1.9622052315418157</v>
      </c>
    </row>
    <row r="59" spans="1:16" x14ac:dyDescent="0.25">
      <c r="A59">
        <v>2</v>
      </c>
      <c r="C59">
        <v>1.6608911940230162</v>
      </c>
      <c r="D59">
        <v>1.9622052315418157</v>
      </c>
    </row>
    <row r="60" spans="1:16" x14ac:dyDescent="0.25">
      <c r="A60">
        <v>1</v>
      </c>
      <c r="C60">
        <v>1.9622052315418157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2C385-1210-4EAE-88C2-1F98F6BF6078}">
  <dimension ref="C7:Q55"/>
  <sheetViews>
    <sheetView workbookViewId="0">
      <selection activeCell="M34" sqref="M34"/>
    </sheetView>
  </sheetViews>
  <sheetFormatPr defaultRowHeight="15" x14ac:dyDescent="0.25"/>
  <cols>
    <col min="9" max="9" width="18" bestFit="1" customWidth="1"/>
    <col min="10" max="10" width="12" bestFit="1" customWidth="1"/>
    <col min="11" max="11" width="18.28515625" customWidth="1"/>
    <col min="12" max="12" width="15.85546875" customWidth="1"/>
    <col min="13" max="13" width="12" bestFit="1" customWidth="1"/>
    <col min="14" max="14" width="20" customWidth="1"/>
  </cols>
  <sheetData>
    <row r="7" spans="3:10" x14ac:dyDescent="0.25">
      <c r="C7" t="s">
        <v>102</v>
      </c>
    </row>
    <row r="8" spans="3:10" x14ac:dyDescent="0.25">
      <c r="C8">
        <v>4.0607877786932578</v>
      </c>
      <c r="D8">
        <v>4.4345004819345846</v>
      </c>
      <c r="E8">
        <v>4.1415461637063951</v>
      </c>
      <c r="I8" t="s">
        <v>65</v>
      </c>
    </row>
    <row r="9" spans="3:10" ht="15.75" thickBot="1" x14ac:dyDescent="0.3">
      <c r="C9">
        <v>4.4345004819345846</v>
      </c>
      <c r="D9">
        <v>4.1415461637063951</v>
      </c>
      <c r="E9">
        <v>3.9751855803857863</v>
      </c>
    </row>
    <row r="10" spans="3:10" x14ac:dyDescent="0.25">
      <c r="C10">
        <v>4.1415461637063951</v>
      </c>
      <c r="D10">
        <v>3.9751855803857863</v>
      </c>
      <c r="E10">
        <v>4.1131663164626886</v>
      </c>
      <c r="I10" s="4" t="s">
        <v>66</v>
      </c>
      <c r="J10" s="4"/>
    </row>
    <row r="11" spans="3:10" x14ac:dyDescent="0.25">
      <c r="C11">
        <v>3.9751855803857863</v>
      </c>
      <c r="D11">
        <v>4.1131663164626886</v>
      </c>
      <c r="E11">
        <v>4.4806268509134908</v>
      </c>
      <c r="I11" s="1" t="s">
        <v>67</v>
      </c>
      <c r="J11" s="1">
        <v>0.94057518177057908</v>
      </c>
    </row>
    <row r="12" spans="3:10" x14ac:dyDescent="0.25">
      <c r="C12">
        <v>4.1131663164626886</v>
      </c>
      <c r="D12">
        <v>4.4806268509134908</v>
      </c>
      <c r="E12">
        <v>3.9623358193017353</v>
      </c>
      <c r="I12" s="1" t="s">
        <v>68</v>
      </c>
      <c r="J12" s="1">
        <v>0.88468167256275798</v>
      </c>
    </row>
    <row r="13" spans="3:10" x14ac:dyDescent="0.25">
      <c r="C13">
        <v>4.4806268509134908</v>
      </c>
      <c r="D13">
        <v>3.9623358193017353</v>
      </c>
      <c r="E13">
        <v>3.8157323451098595</v>
      </c>
      <c r="I13" s="1" t="s">
        <v>69</v>
      </c>
      <c r="J13" s="1">
        <v>0.87955641356554726</v>
      </c>
    </row>
    <row r="14" spans="3:10" x14ac:dyDescent="0.25">
      <c r="C14">
        <v>3.9623358193017353</v>
      </c>
      <c r="D14">
        <v>3.8157323451098595</v>
      </c>
      <c r="E14">
        <v>3.9684033388642534</v>
      </c>
      <c r="I14" s="1" t="s">
        <v>70</v>
      </c>
      <c r="J14" s="1">
        <v>0.26651632680398624</v>
      </c>
    </row>
    <row r="15" spans="3:10" ht="15.75" thickBot="1" x14ac:dyDescent="0.3">
      <c r="C15">
        <v>3.8157323451098595</v>
      </c>
      <c r="D15">
        <v>3.9684033388642534</v>
      </c>
      <c r="E15">
        <v>4.3611859688020296</v>
      </c>
      <c r="I15" s="2" t="s">
        <v>71</v>
      </c>
      <c r="J15" s="2">
        <v>48</v>
      </c>
    </row>
    <row r="16" spans="3:10" x14ac:dyDescent="0.25">
      <c r="C16">
        <v>3.9684033388642534</v>
      </c>
      <c r="D16">
        <v>4.3611859688020296</v>
      </c>
      <c r="E16">
        <v>3.8469510086844312</v>
      </c>
    </row>
    <row r="17" spans="3:17" ht="15.75" thickBot="1" x14ac:dyDescent="0.3">
      <c r="C17">
        <v>4.3611859688020296</v>
      </c>
      <c r="D17">
        <v>3.8469510086844312</v>
      </c>
      <c r="E17">
        <v>3.7462045207332055</v>
      </c>
      <c r="I17" t="s">
        <v>57</v>
      </c>
    </row>
    <row r="18" spans="3:17" x14ac:dyDescent="0.25">
      <c r="C18">
        <v>3.8469510086844312</v>
      </c>
      <c r="D18">
        <v>3.7462045207332055</v>
      </c>
      <c r="E18">
        <v>3.9231607498386021</v>
      </c>
      <c r="I18" s="3"/>
      <c r="J18" s="3" t="s">
        <v>59</v>
      </c>
      <c r="K18" s="3" t="s">
        <v>58</v>
      </c>
      <c r="L18" s="3" t="s">
        <v>60</v>
      </c>
      <c r="M18" s="3" t="s">
        <v>61</v>
      </c>
      <c r="N18" s="3" t="s">
        <v>75</v>
      </c>
    </row>
    <row r="19" spans="3:17" x14ac:dyDescent="0.25">
      <c r="C19">
        <v>3.7462045207332055</v>
      </c>
      <c r="D19">
        <v>3.9231607498386021</v>
      </c>
      <c r="E19">
        <v>4.3290213493499836</v>
      </c>
      <c r="I19" s="1" t="s">
        <v>72</v>
      </c>
      <c r="J19" s="1">
        <v>2</v>
      </c>
      <c r="K19" s="1">
        <v>24.52160246111389</v>
      </c>
      <c r="L19" s="1">
        <v>12.260801230556945</v>
      </c>
      <c r="M19" s="1">
        <v>172.61209102685649</v>
      </c>
      <c r="N19" s="1">
        <v>7.8111060320902126E-22</v>
      </c>
    </row>
    <row r="20" spans="3:17" x14ac:dyDescent="0.25">
      <c r="C20">
        <v>3.9231607498386021</v>
      </c>
      <c r="D20">
        <v>4.3290213493499836</v>
      </c>
      <c r="E20">
        <v>3.9415818076696905</v>
      </c>
      <c r="I20" s="1" t="s">
        <v>73</v>
      </c>
      <c r="J20" s="1">
        <v>45</v>
      </c>
      <c r="K20" s="1">
        <v>3.1963928603890133</v>
      </c>
      <c r="L20" s="1">
        <v>7.1030952453089186E-2</v>
      </c>
      <c r="M20" s="1"/>
      <c r="N20" s="1"/>
    </row>
    <row r="21" spans="3:17" ht="15.75" thickBot="1" x14ac:dyDescent="0.3">
      <c r="C21">
        <v>4.3290213493499836</v>
      </c>
      <c r="D21">
        <v>3.9415818076696905</v>
      </c>
      <c r="E21">
        <v>3.903990833730882</v>
      </c>
      <c r="I21" s="2" t="s">
        <v>63</v>
      </c>
      <c r="J21" s="2">
        <v>47</v>
      </c>
      <c r="K21" s="2">
        <v>27.717995321502904</v>
      </c>
      <c r="L21" s="2"/>
      <c r="M21" s="2"/>
      <c r="N21" s="2"/>
    </row>
    <row r="22" spans="3:17" ht="15.75" thickBot="1" x14ac:dyDescent="0.3">
      <c r="C22">
        <v>3.9415818076696905</v>
      </c>
      <c r="D22">
        <v>3.903990833730882</v>
      </c>
      <c r="E22">
        <v>4.0606154094779727</v>
      </c>
    </row>
    <row r="23" spans="3:17" x14ac:dyDescent="0.25">
      <c r="C23">
        <v>3.903990833730882</v>
      </c>
      <c r="D23">
        <v>4.0606154094779727</v>
      </c>
      <c r="E23">
        <v>4.3121405072097154</v>
      </c>
      <c r="I23" s="3"/>
      <c r="J23" s="3" t="s">
        <v>76</v>
      </c>
      <c r="K23" s="3" t="s">
        <v>70</v>
      </c>
      <c r="L23" s="3" t="s">
        <v>77</v>
      </c>
      <c r="M23" s="3" t="s">
        <v>62</v>
      </c>
      <c r="N23" s="3" t="s">
        <v>78</v>
      </c>
      <c r="O23" s="3" t="s">
        <v>79</v>
      </c>
      <c r="P23" s="3" t="s">
        <v>80</v>
      </c>
      <c r="Q23" s="3" t="s">
        <v>81</v>
      </c>
    </row>
    <row r="24" spans="3:17" x14ac:dyDescent="0.25">
      <c r="C24">
        <v>4.0606154094779727</v>
      </c>
      <c r="D24">
        <v>4.3121405072097154</v>
      </c>
      <c r="E24">
        <v>3.7405226872657749</v>
      </c>
      <c r="I24" s="1" t="s">
        <v>74</v>
      </c>
      <c r="J24" s="1">
        <v>0.37881938691386846</v>
      </c>
      <c r="K24" s="1">
        <v>0.1685367799600965</v>
      </c>
      <c r="L24" s="1">
        <v>2.2476956484131203</v>
      </c>
      <c r="M24" s="1">
        <v>2.9542997498617673E-2</v>
      </c>
      <c r="N24" s="1">
        <v>3.9368887245172679E-2</v>
      </c>
      <c r="O24" s="1">
        <v>0.7182698865825643</v>
      </c>
      <c r="P24" s="1">
        <v>3.9368887245172679E-2</v>
      </c>
      <c r="Q24" s="1">
        <v>0.7182698865825643</v>
      </c>
    </row>
    <row r="25" spans="3:17" x14ac:dyDescent="0.25">
      <c r="C25">
        <v>4.3121405072097154</v>
      </c>
      <c r="D25">
        <v>3.7405226872657749</v>
      </c>
      <c r="E25">
        <v>3.6224725219163374</v>
      </c>
      <c r="I25" s="1" t="s">
        <v>96</v>
      </c>
      <c r="J25" s="1">
        <v>0.75770315431506885</v>
      </c>
      <c r="K25" s="1">
        <v>0.1449108712595891</v>
      </c>
      <c r="L25" s="1">
        <v>5.2287530102399398</v>
      </c>
      <c r="M25" s="1">
        <v>4.2794564421871913E-6</v>
      </c>
      <c r="N25" s="1">
        <v>0.46583767742545451</v>
      </c>
      <c r="O25" s="1">
        <v>1.0495686312046832</v>
      </c>
      <c r="P25" s="1">
        <v>0.46583767742545451</v>
      </c>
      <c r="Q25" s="1">
        <v>1.0495686312046832</v>
      </c>
    </row>
    <row r="26" spans="3:17" ht="15.75" thickBot="1" x14ac:dyDescent="0.3">
      <c r="C26">
        <v>3.7405226872657749</v>
      </c>
      <c r="D26">
        <v>3.6224725219163374</v>
      </c>
      <c r="E26">
        <v>3.8210036070409776</v>
      </c>
      <c r="I26" s="2" t="s">
        <v>97</v>
      </c>
      <c r="J26" s="7">
        <v>0.14713486227546277</v>
      </c>
      <c r="K26" s="7">
        <v>0.14315098608931714</v>
      </c>
      <c r="L26" s="7">
        <v>1.0278298899293641</v>
      </c>
      <c r="M26" s="7">
        <v>0.30952312873331317</v>
      </c>
      <c r="N26" s="2">
        <v>-0.14118602392866572</v>
      </c>
      <c r="O26" s="2">
        <v>0.43545574847959123</v>
      </c>
      <c r="P26" s="2">
        <v>-0.14118602392866572</v>
      </c>
      <c r="Q26" s="2">
        <v>0.43545574847959123</v>
      </c>
    </row>
    <row r="27" spans="3:17" x14ac:dyDescent="0.25">
      <c r="C27">
        <v>3.6224725219163374</v>
      </c>
      <c r="D27">
        <v>3.8210036070409776</v>
      </c>
      <c r="E27">
        <v>4.0533489415185811</v>
      </c>
    </row>
    <row r="28" spans="3:17" x14ac:dyDescent="0.25">
      <c r="C28">
        <v>3.8210036070409776</v>
      </c>
      <c r="D28">
        <v>4.0533489415185811</v>
      </c>
      <c r="E28">
        <v>3.6235406128055958</v>
      </c>
    </row>
    <row r="29" spans="3:17" x14ac:dyDescent="0.25">
      <c r="C29">
        <v>4.0533489415185811</v>
      </c>
      <c r="D29">
        <v>3.6235406128055958</v>
      </c>
      <c r="E29">
        <v>3.5644493757357592</v>
      </c>
      <c r="M29" t="s">
        <v>103</v>
      </c>
    </row>
    <row r="30" spans="3:17" x14ac:dyDescent="0.25">
      <c r="C30">
        <v>3.6235406128055958</v>
      </c>
      <c r="D30">
        <v>3.5644493757357592</v>
      </c>
      <c r="E30">
        <v>3.7750571503549888</v>
      </c>
      <c r="M30" t="s">
        <v>104</v>
      </c>
    </row>
    <row r="31" spans="3:17" x14ac:dyDescent="0.25">
      <c r="C31">
        <v>3.5644493757357592</v>
      </c>
      <c r="D31">
        <v>3.7750571503549888</v>
      </c>
      <c r="E31">
        <v>3.9983841710761894</v>
      </c>
      <c r="M31" t="s">
        <v>105</v>
      </c>
    </row>
    <row r="32" spans="3:17" x14ac:dyDescent="0.25">
      <c r="C32">
        <v>3.7750571503549888</v>
      </c>
      <c r="D32">
        <v>3.9983841710761894</v>
      </c>
      <c r="E32">
        <v>3.5826852577075323</v>
      </c>
    </row>
    <row r="33" spans="3:5" x14ac:dyDescent="0.25">
      <c r="C33">
        <v>3.9983841710761894</v>
      </c>
      <c r="D33">
        <v>3.5826852577075323</v>
      </c>
      <c r="E33">
        <v>3.5559193268577061</v>
      </c>
    </row>
    <row r="34" spans="3:5" x14ac:dyDescent="0.25">
      <c r="C34">
        <v>3.5826852577075323</v>
      </c>
      <c r="D34">
        <v>3.5559193268577061</v>
      </c>
      <c r="E34">
        <v>3.6684216122115401</v>
      </c>
    </row>
    <row r="35" spans="3:5" x14ac:dyDescent="0.25">
      <c r="C35">
        <v>3.5559193268577061</v>
      </c>
      <c r="D35">
        <v>3.6684216122115401</v>
      </c>
      <c r="E35">
        <v>3.835789699428557</v>
      </c>
    </row>
    <row r="36" spans="3:5" x14ac:dyDescent="0.25">
      <c r="C36">
        <v>3.6684216122115401</v>
      </c>
      <c r="D36">
        <v>3.835789699428557</v>
      </c>
      <c r="E36">
        <v>3.341801171705499</v>
      </c>
    </row>
    <row r="37" spans="3:5" x14ac:dyDescent="0.25">
      <c r="C37">
        <v>3.835789699428557</v>
      </c>
      <c r="D37">
        <v>3.341801171705499</v>
      </c>
      <c r="E37">
        <v>3.3523572162426816</v>
      </c>
    </row>
    <row r="38" spans="3:5" x14ac:dyDescent="0.25">
      <c r="C38">
        <v>3.341801171705499</v>
      </c>
      <c r="D38">
        <v>3.3523572162426816</v>
      </c>
      <c r="E38">
        <v>3.2055879305412653</v>
      </c>
    </row>
    <row r="39" spans="3:5" x14ac:dyDescent="0.25">
      <c r="C39">
        <v>3.3523572162426816</v>
      </c>
      <c r="D39">
        <v>3.2055879305412653</v>
      </c>
      <c r="E39">
        <v>3.2861605716737969</v>
      </c>
    </row>
    <row r="40" spans="3:5" x14ac:dyDescent="0.25">
      <c r="C40">
        <v>3.2055879305412653</v>
      </c>
      <c r="D40">
        <v>3.2861605716737969</v>
      </c>
      <c r="E40">
        <v>3.012589390620414</v>
      </c>
    </row>
    <row r="41" spans="3:5" x14ac:dyDescent="0.25">
      <c r="C41">
        <v>3.2861605716737969</v>
      </c>
      <c r="D41">
        <v>3.012589390620414</v>
      </c>
      <c r="E41">
        <v>2.7536607123542622</v>
      </c>
    </row>
    <row r="42" spans="3:5" x14ac:dyDescent="0.25">
      <c r="C42">
        <v>3.012589390620414</v>
      </c>
      <c r="D42">
        <v>2.7536607123542622</v>
      </c>
      <c r="E42">
        <v>2.6026896854443837</v>
      </c>
    </row>
    <row r="43" spans="3:5" x14ac:dyDescent="0.25">
      <c r="C43">
        <v>2.7536607123542622</v>
      </c>
      <c r="D43">
        <v>2.6026896854443837</v>
      </c>
      <c r="E43">
        <v>2.7523860149222616</v>
      </c>
    </row>
    <row r="44" spans="3:5" x14ac:dyDescent="0.25">
      <c r="C44">
        <v>2.6026896854443837</v>
      </c>
      <c r="D44">
        <v>2.7523860149222616</v>
      </c>
      <c r="E44">
        <v>2.5022552881226132</v>
      </c>
    </row>
    <row r="45" spans="3:5" x14ac:dyDescent="0.25">
      <c r="C45">
        <v>2.7523860149222616</v>
      </c>
      <c r="D45">
        <v>2.5022552881226132</v>
      </c>
      <c r="E45">
        <v>2.2756249114112626</v>
      </c>
    </row>
    <row r="46" spans="3:5" x14ac:dyDescent="0.25">
      <c r="C46">
        <v>2.5022552881226132</v>
      </c>
      <c r="D46">
        <v>2.2756249114112626</v>
      </c>
      <c r="E46">
        <v>2.206514624243312</v>
      </c>
    </row>
    <row r="47" spans="3:5" x14ac:dyDescent="0.25">
      <c r="C47">
        <v>2.2756249114112626</v>
      </c>
      <c r="D47">
        <v>2.206514624243312</v>
      </c>
      <c r="E47">
        <v>2.4748563139344988</v>
      </c>
    </row>
    <row r="48" spans="3:5" x14ac:dyDescent="0.25">
      <c r="C48">
        <v>2.206514624243312</v>
      </c>
      <c r="D48">
        <v>2.4748563139344988</v>
      </c>
      <c r="E48">
        <v>2.5580022048585511</v>
      </c>
    </row>
    <row r="49" spans="3:5" x14ac:dyDescent="0.25">
      <c r="C49">
        <v>2.4748563139344988</v>
      </c>
      <c r="D49">
        <v>2.5580022048585511</v>
      </c>
      <c r="E49">
        <v>2.0100914635450429</v>
      </c>
    </row>
    <row r="50" spans="3:5" x14ac:dyDescent="0.25">
      <c r="C50">
        <v>2.5580022048585511</v>
      </c>
      <c r="D50">
        <v>2.0100914635450429</v>
      </c>
      <c r="E50">
        <v>2.0165017419059619</v>
      </c>
    </row>
    <row r="51" spans="3:5" x14ac:dyDescent="0.25">
      <c r="C51">
        <v>2.0100914635450429</v>
      </c>
      <c r="D51">
        <v>2.0165017419059619</v>
      </c>
      <c r="E51">
        <v>2.2625960847776825</v>
      </c>
    </row>
    <row r="52" spans="3:5" x14ac:dyDescent="0.25">
      <c r="C52">
        <v>2.0165017419059619</v>
      </c>
      <c r="D52">
        <v>2.2625960847776825</v>
      </c>
      <c r="E52">
        <v>1.91530365531951</v>
      </c>
    </row>
    <row r="53" spans="3:5" x14ac:dyDescent="0.25">
      <c r="C53">
        <v>2.2625960847776825</v>
      </c>
      <c r="D53">
        <v>1.91530365531951</v>
      </c>
      <c r="E53">
        <v>1.6882490928583902</v>
      </c>
    </row>
    <row r="54" spans="3:5" x14ac:dyDescent="0.25">
      <c r="C54">
        <v>1.91530365531951</v>
      </c>
      <c r="D54">
        <v>1.6882490928583902</v>
      </c>
      <c r="E54">
        <v>1.6608911940230162</v>
      </c>
    </row>
    <row r="55" spans="3:5" x14ac:dyDescent="0.25">
      <c r="C55">
        <v>1.6882490928583902</v>
      </c>
      <c r="D55">
        <v>1.6608911940230162</v>
      </c>
      <c r="E55">
        <v>1.9622052315418157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3F709-EC3E-4C44-918C-8AA63074A9E9}">
  <dimension ref="C7:T57"/>
  <sheetViews>
    <sheetView tabSelected="1" workbookViewId="0">
      <selection activeCell="L18" sqref="L18"/>
    </sheetView>
  </sheetViews>
  <sheetFormatPr defaultRowHeight="15" x14ac:dyDescent="0.25"/>
  <cols>
    <col min="8" max="8" width="18" bestFit="1" customWidth="1"/>
    <col min="9" max="9" width="12" bestFit="1" customWidth="1"/>
    <col min="10" max="10" width="14.5703125" bestFit="1" customWidth="1"/>
    <col min="11" max="11" width="12" bestFit="1" customWidth="1"/>
    <col min="12" max="12" width="37.140625" bestFit="1" customWidth="1"/>
  </cols>
  <sheetData>
    <row r="7" spans="3:9" x14ac:dyDescent="0.25">
      <c r="C7" t="s">
        <v>106</v>
      </c>
    </row>
    <row r="9" spans="3:9" x14ac:dyDescent="0.25">
      <c r="C9">
        <v>4.0607877786932596</v>
      </c>
      <c r="D9">
        <v>4.4345004819345846</v>
      </c>
    </row>
    <row r="10" spans="3:9" x14ac:dyDescent="0.25">
      <c r="C10">
        <v>4.4345004819345846</v>
      </c>
      <c r="D10">
        <v>4.1415461637063951</v>
      </c>
    </row>
    <row r="11" spans="3:9" x14ac:dyDescent="0.25">
      <c r="C11">
        <v>4.1415461637063951</v>
      </c>
      <c r="D11">
        <v>3.9751855803857863</v>
      </c>
    </row>
    <row r="12" spans="3:9" x14ac:dyDescent="0.25">
      <c r="C12">
        <v>3.9751855803857863</v>
      </c>
      <c r="D12">
        <v>4.1131663164626886</v>
      </c>
    </row>
    <row r="13" spans="3:9" x14ac:dyDescent="0.25">
      <c r="C13">
        <v>4.1131663164626886</v>
      </c>
      <c r="D13">
        <v>4.4806268509134908</v>
      </c>
    </row>
    <row r="14" spans="3:9" x14ac:dyDescent="0.25">
      <c r="C14">
        <v>4.4806268509134908</v>
      </c>
      <c r="D14">
        <v>3.9623358193017353</v>
      </c>
      <c r="H14" t="s">
        <v>65</v>
      </c>
    </row>
    <row r="15" spans="3:9" ht="15.75" thickBot="1" x14ac:dyDescent="0.3">
      <c r="C15">
        <v>3.9623358193017353</v>
      </c>
      <c r="D15">
        <v>3.8157323451098595</v>
      </c>
    </row>
    <row r="16" spans="3:9" x14ac:dyDescent="0.25">
      <c r="C16">
        <v>3.8157323451098595</v>
      </c>
      <c r="D16">
        <v>3.9684033388642534</v>
      </c>
      <c r="H16" s="4" t="s">
        <v>66</v>
      </c>
      <c r="I16" s="4"/>
    </row>
    <row r="17" spans="3:16" x14ac:dyDescent="0.25">
      <c r="C17">
        <v>3.9684033388642534</v>
      </c>
      <c r="D17">
        <v>4.3611859688020296</v>
      </c>
      <c r="H17" s="1" t="s">
        <v>67</v>
      </c>
      <c r="I17" s="1">
        <v>0.94145616777300922</v>
      </c>
    </row>
    <row r="18" spans="3:16" x14ac:dyDescent="0.25">
      <c r="C18">
        <v>4.3611859688020296</v>
      </c>
      <c r="D18">
        <v>3.8469510086844312</v>
      </c>
      <c r="H18" s="1" t="s">
        <v>68</v>
      </c>
      <c r="I18" s="1">
        <v>0.88633971583784055</v>
      </c>
    </row>
    <row r="19" spans="3:16" x14ac:dyDescent="0.25">
      <c r="C19">
        <v>3.8469510086844312</v>
      </c>
      <c r="D19">
        <v>3.7462045207332055</v>
      </c>
      <c r="H19" s="1" t="s">
        <v>69</v>
      </c>
      <c r="I19" s="1">
        <v>0.88392141191949669</v>
      </c>
    </row>
    <row r="20" spans="3:16" x14ac:dyDescent="0.25">
      <c r="C20">
        <v>3.7462045207332055</v>
      </c>
      <c r="D20">
        <v>3.9231607498386021</v>
      </c>
      <c r="H20" s="1" t="s">
        <v>70</v>
      </c>
      <c r="I20" s="1">
        <v>0.27278043132776963</v>
      </c>
    </row>
    <row r="21" spans="3:16" ht="15.75" thickBot="1" x14ac:dyDescent="0.3">
      <c r="C21">
        <v>3.9231607498386021</v>
      </c>
      <c r="D21">
        <v>4.3290213493499836</v>
      </c>
      <c r="H21" s="2" t="s">
        <v>71</v>
      </c>
      <c r="I21" s="2">
        <v>49</v>
      </c>
    </row>
    <row r="22" spans="3:16" x14ac:dyDescent="0.25">
      <c r="C22">
        <v>4.3290213493499836</v>
      </c>
      <c r="D22">
        <v>3.9415818076696905</v>
      </c>
    </row>
    <row r="23" spans="3:16" ht="15.75" thickBot="1" x14ac:dyDescent="0.3">
      <c r="C23">
        <v>3.9415818076696905</v>
      </c>
      <c r="D23">
        <v>3.903990833730882</v>
      </c>
      <c r="H23" t="s">
        <v>57</v>
      </c>
    </row>
    <row r="24" spans="3:16" x14ac:dyDescent="0.25">
      <c r="C24">
        <v>3.903990833730882</v>
      </c>
      <c r="D24">
        <v>4.0606154094779727</v>
      </c>
      <c r="H24" s="3"/>
      <c r="I24" s="3" t="s">
        <v>59</v>
      </c>
      <c r="J24" s="3" t="s">
        <v>58</v>
      </c>
      <c r="K24" s="3" t="s">
        <v>60</v>
      </c>
      <c r="L24" s="3" t="s">
        <v>61</v>
      </c>
      <c r="M24" s="3" t="s">
        <v>75</v>
      </c>
    </row>
    <row r="25" spans="3:16" x14ac:dyDescent="0.25">
      <c r="C25">
        <v>4.0606154094779727</v>
      </c>
      <c r="D25">
        <v>4.3121405072097154</v>
      </c>
      <c r="H25" s="1" t="s">
        <v>72</v>
      </c>
      <c r="I25" s="1">
        <v>1</v>
      </c>
      <c r="J25" s="1">
        <v>27.271922492014337</v>
      </c>
      <c r="K25" s="1">
        <v>27.271922492014337</v>
      </c>
      <c r="L25" s="1">
        <v>366.51295526364328</v>
      </c>
      <c r="M25" s="1">
        <v>7.8606215552687625E-24</v>
      </c>
    </row>
    <row r="26" spans="3:16" x14ac:dyDescent="0.25">
      <c r="C26">
        <v>4.3121405072097154</v>
      </c>
      <c r="D26">
        <v>3.7405226872657749</v>
      </c>
      <c r="H26" s="1" t="s">
        <v>73</v>
      </c>
      <c r="I26" s="1">
        <v>47</v>
      </c>
      <c r="J26" s="1">
        <v>3.4972306946221106</v>
      </c>
      <c r="K26" s="1">
        <v>7.440916371536406E-2</v>
      </c>
      <c r="L26" s="1"/>
      <c r="M26" s="1"/>
    </row>
    <row r="27" spans="3:16" ht="15.75" thickBot="1" x14ac:dyDescent="0.3">
      <c r="C27">
        <v>3.7405226872657749</v>
      </c>
      <c r="D27">
        <v>3.6224725219163374</v>
      </c>
      <c r="H27" s="2" t="s">
        <v>63</v>
      </c>
      <c r="I27" s="2">
        <v>48</v>
      </c>
      <c r="J27" s="2">
        <v>30.769153186636448</v>
      </c>
      <c r="K27" s="2"/>
      <c r="L27" s="2"/>
      <c r="M27" s="2"/>
    </row>
    <row r="28" spans="3:16" ht="15.75" thickBot="1" x14ac:dyDescent="0.3">
      <c r="C28">
        <v>3.6224725219163374</v>
      </c>
      <c r="D28">
        <v>3.8210036070409776</v>
      </c>
    </row>
    <row r="29" spans="3:16" x14ac:dyDescent="0.25">
      <c r="C29">
        <v>3.8210036070409776</v>
      </c>
      <c r="D29">
        <v>4.0533489415185811</v>
      </c>
      <c r="H29" s="3"/>
      <c r="I29" s="3" t="s">
        <v>76</v>
      </c>
      <c r="J29" s="3" t="s">
        <v>70</v>
      </c>
      <c r="K29" s="3" t="s">
        <v>77</v>
      </c>
      <c r="L29" s="3" t="s">
        <v>62</v>
      </c>
      <c r="M29" s="3" t="s">
        <v>78</v>
      </c>
      <c r="N29" s="3" t="s">
        <v>79</v>
      </c>
      <c r="O29" s="3" t="s">
        <v>80</v>
      </c>
      <c r="P29" s="3" t="s">
        <v>81</v>
      </c>
    </row>
    <row r="30" spans="3:16" x14ac:dyDescent="0.25">
      <c r="C30">
        <v>4.0533489415185811</v>
      </c>
      <c r="D30">
        <v>3.6235406128055958</v>
      </c>
      <c r="H30" s="1" t="s">
        <v>74</v>
      </c>
      <c r="I30" s="1">
        <v>0.31276224631203098</v>
      </c>
      <c r="J30" s="1">
        <v>0.16537984928108235</v>
      </c>
      <c r="K30" s="1">
        <v>1.8911750595470374</v>
      </c>
      <c r="L30" s="1">
        <v>6.4773208236646826E-2</v>
      </c>
      <c r="M30" s="1">
        <v>-1.9939096641245047E-2</v>
      </c>
      <c r="N30" s="1">
        <v>0.645463589265307</v>
      </c>
      <c r="O30" s="1">
        <v>-1.9939096641245047E-2</v>
      </c>
      <c r="P30" s="1">
        <v>0.645463589265307</v>
      </c>
    </row>
    <row r="31" spans="3:16" ht="15.75" thickBot="1" x14ac:dyDescent="0.3">
      <c r="C31">
        <v>3.6235406128055958</v>
      </c>
      <c r="D31">
        <v>3.5644493757357592</v>
      </c>
      <c r="H31" s="2" t="s">
        <v>96</v>
      </c>
      <c r="I31" s="7">
        <v>0.91934812701491264</v>
      </c>
      <c r="J31" s="7">
        <v>4.802145675002395E-2</v>
      </c>
      <c r="K31" s="7">
        <v>19.144528076284445</v>
      </c>
      <c r="L31" s="8">
        <v>7.8606215552687096E-24</v>
      </c>
      <c r="M31" s="2">
        <v>0.82274141694256764</v>
      </c>
      <c r="N31" s="2">
        <v>1.0159548370872575</v>
      </c>
      <c r="O31" s="2">
        <v>0.82274141694256764</v>
      </c>
      <c r="P31" s="2">
        <v>1.0159548370872575</v>
      </c>
    </row>
    <row r="32" spans="3:16" x14ac:dyDescent="0.25">
      <c r="C32">
        <v>3.5644493757357592</v>
      </c>
      <c r="D32">
        <v>3.7750571503549888</v>
      </c>
    </row>
    <row r="33" spans="3:20" x14ac:dyDescent="0.25">
      <c r="C33">
        <v>3.7750571503549888</v>
      </c>
      <c r="D33">
        <v>3.9983841710761894</v>
      </c>
      <c r="L33" s="10" t="s">
        <v>108</v>
      </c>
    </row>
    <row r="34" spans="3:20" x14ac:dyDescent="0.25">
      <c r="C34">
        <v>3.9983841710761894</v>
      </c>
      <c r="D34">
        <v>3.5826852577075323</v>
      </c>
      <c r="L34" t="s">
        <v>104</v>
      </c>
    </row>
    <row r="35" spans="3:20" x14ac:dyDescent="0.25">
      <c r="C35">
        <v>3.5826852577075323</v>
      </c>
      <c r="D35">
        <v>3.5559193268577061</v>
      </c>
    </row>
    <row r="36" spans="3:20" x14ac:dyDescent="0.25">
      <c r="C36">
        <v>3.5559193268577061</v>
      </c>
      <c r="D36">
        <v>3.6684216122115401</v>
      </c>
      <c r="L36" s="12" t="s">
        <v>115</v>
      </c>
      <c r="M36" s="11"/>
      <c r="N36" s="11"/>
      <c r="O36" s="11"/>
      <c r="P36" s="11"/>
      <c r="Q36" s="11"/>
      <c r="R36" s="11"/>
      <c r="S36" s="11"/>
      <c r="T36" s="11"/>
    </row>
    <row r="37" spans="3:20" x14ac:dyDescent="0.25">
      <c r="C37">
        <v>3.6684216122115401</v>
      </c>
      <c r="D37">
        <v>3.835789699428557</v>
      </c>
      <c r="L37" s="12" t="s">
        <v>116</v>
      </c>
      <c r="M37" s="11"/>
      <c r="N37" s="11"/>
      <c r="O37" s="11"/>
      <c r="P37" s="11"/>
      <c r="Q37" s="11"/>
      <c r="R37" s="11"/>
      <c r="S37" s="11"/>
      <c r="T37" s="11"/>
    </row>
    <row r="38" spans="3:20" x14ac:dyDescent="0.25">
      <c r="C38">
        <v>3.835789699428557</v>
      </c>
      <c r="D38">
        <v>3.341801171705499</v>
      </c>
      <c r="L38" s="12" t="s">
        <v>109</v>
      </c>
      <c r="M38" s="11"/>
      <c r="N38" s="11"/>
      <c r="O38" s="11"/>
      <c r="P38" s="11"/>
      <c r="Q38" s="11"/>
      <c r="R38" s="11"/>
      <c r="S38" s="11"/>
      <c r="T38" s="11"/>
    </row>
    <row r="39" spans="3:20" x14ac:dyDescent="0.25">
      <c r="C39">
        <v>3.341801171705499</v>
      </c>
      <c r="D39">
        <v>3.3523572162426816</v>
      </c>
      <c r="L39" s="12">
        <f>I30+(I31*C9)</f>
        <v>4.0460398848587271</v>
      </c>
      <c r="M39" s="11"/>
      <c r="N39" s="11"/>
      <c r="O39" s="11"/>
      <c r="P39" s="11"/>
      <c r="Q39" s="11"/>
      <c r="R39" s="11"/>
      <c r="S39" s="11"/>
      <c r="T39" s="11"/>
    </row>
    <row r="40" spans="3:20" x14ac:dyDescent="0.25">
      <c r="C40">
        <v>3.3523572162426816</v>
      </c>
      <c r="D40">
        <v>3.2055879305412653</v>
      </c>
      <c r="L40" s="12" t="s">
        <v>114</v>
      </c>
      <c r="M40" s="11"/>
      <c r="N40" s="11"/>
      <c r="O40" s="11"/>
      <c r="P40" s="11"/>
      <c r="Q40" s="11"/>
      <c r="R40" s="11"/>
      <c r="S40" s="11"/>
      <c r="T40" s="11"/>
    </row>
    <row r="41" spans="3:20" x14ac:dyDescent="0.25">
      <c r="C41">
        <v>3.2055879305412653</v>
      </c>
      <c r="D41">
        <v>3.2861605716737969</v>
      </c>
      <c r="L41" s="12">
        <f>EXP(L39)</f>
        <v>57.170605981362947</v>
      </c>
      <c r="M41" s="11"/>
      <c r="N41" s="11"/>
      <c r="O41" s="11"/>
      <c r="P41" s="11"/>
      <c r="Q41" s="11"/>
      <c r="R41" s="11"/>
      <c r="S41" s="11"/>
      <c r="T41" s="11"/>
    </row>
    <row r="42" spans="3:20" x14ac:dyDescent="0.25">
      <c r="C42">
        <v>3.2861605716737969</v>
      </c>
      <c r="D42">
        <v>3.012589390620414</v>
      </c>
    </row>
    <row r="43" spans="3:20" x14ac:dyDescent="0.25">
      <c r="C43">
        <v>3.012589390620414</v>
      </c>
      <c r="D43">
        <v>2.7536607123542622</v>
      </c>
    </row>
    <row r="44" spans="3:20" x14ac:dyDescent="0.25">
      <c r="C44">
        <v>2.7536607123542622</v>
      </c>
      <c r="D44">
        <v>2.6026896854443837</v>
      </c>
    </row>
    <row r="45" spans="3:20" x14ac:dyDescent="0.25">
      <c r="C45">
        <v>2.6026896854443837</v>
      </c>
      <c r="D45">
        <v>2.7523860149222616</v>
      </c>
    </row>
    <row r="46" spans="3:20" x14ac:dyDescent="0.25">
      <c r="C46">
        <v>2.7523860149222616</v>
      </c>
      <c r="D46">
        <v>2.5022552881226132</v>
      </c>
    </row>
    <row r="47" spans="3:20" x14ac:dyDescent="0.25">
      <c r="C47">
        <v>2.5022552881226132</v>
      </c>
      <c r="D47">
        <v>2.2756249114112626</v>
      </c>
    </row>
    <row r="48" spans="3:20" x14ac:dyDescent="0.25">
      <c r="C48">
        <v>2.2756249114112626</v>
      </c>
      <c r="D48">
        <v>2.206514624243312</v>
      </c>
    </row>
    <row r="49" spans="3:4" x14ac:dyDescent="0.25">
      <c r="C49">
        <v>2.206514624243312</v>
      </c>
      <c r="D49">
        <v>2.4748563139344988</v>
      </c>
    </row>
    <row r="50" spans="3:4" x14ac:dyDescent="0.25">
      <c r="C50">
        <v>2.4748563139344988</v>
      </c>
      <c r="D50">
        <v>2.5580022048585511</v>
      </c>
    </row>
    <row r="51" spans="3:4" x14ac:dyDescent="0.25">
      <c r="C51">
        <v>2.5580022048585511</v>
      </c>
      <c r="D51">
        <v>2.0100914635450429</v>
      </c>
    </row>
    <row r="52" spans="3:4" x14ac:dyDescent="0.25">
      <c r="C52">
        <v>2.0100914635450429</v>
      </c>
      <c r="D52">
        <v>2.0165017419059619</v>
      </c>
    </row>
    <row r="53" spans="3:4" x14ac:dyDescent="0.25">
      <c r="C53">
        <v>2.0165017419059619</v>
      </c>
      <c r="D53">
        <v>2.2625960847776825</v>
      </c>
    </row>
    <row r="54" spans="3:4" x14ac:dyDescent="0.25">
      <c r="C54">
        <v>2.2625960847776825</v>
      </c>
      <c r="D54">
        <v>1.91530365531951</v>
      </c>
    </row>
    <row r="55" spans="3:4" x14ac:dyDescent="0.25">
      <c r="C55">
        <v>1.91530365531951</v>
      </c>
      <c r="D55">
        <v>1.6882490928583902</v>
      </c>
    </row>
    <row r="56" spans="3:4" x14ac:dyDescent="0.25">
      <c r="C56">
        <v>1.6882490928583902</v>
      </c>
      <c r="D56">
        <v>1.6608911940230162</v>
      </c>
    </row>
    <row r="57" spans="3:4" x14ac:dyDescent="0.25">
      <c r="C57">
        <v>1.6608911940230162</v>
      </c>
      <c r="D57">
        <v>1.9622052315418157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19C8C-4CAD-4755-B752-5C92284F9265}">
  <dimension ref="E8:T53"/>
  <sheetViews>
    <sheetView topLeftCell="A4" workbookViewId="0">
      <selection activeCell="N30" sqref="N30"/>
    </sheetView>
  </sheetViews>
  <sheetFormatPr defaultRowHeight="15" x14ac:dyDescent="0.25"/>
  <cols>
    <col min="16" max="17" width="27.28515625" customWidth="1"/>
  </cols>
  <sheetData>
    <row r="8" spans="5:13" x14ac:dyDescent="0.25">
      <c r="E8">
        <v>4.0607877786932578</v>
      </c>
      <c r="F8">
        <v>4.4345004819345846</v>
      </c>
      <c r="G8">
        <v>4.1415461637063951</v>
      </c>
      <c r="H8">
        <v>3.9751855803857863</v>
      </c>
      <c r="I8">
        <v>4.1131663164626886</v>
      </c>
      <c r="L8" t="s">
        <v>65</v>
      </c>
    </row>
    <row r="9" spans="5:13" ht="15.75" thickBot="1" x14ac:dyDescent="0.3">
      <c r="E9">
        <v>4.4345004819345846</v>
      </c>
      <c r="F9">
        <v>4.1415461637063951</v>
      </c>
      <c r="G9">
        <v>3.9751855803857863</v>
      </c>
      <c r="H9">
        <v>4.1131663164626886</v>
      </c>
      <c r="I9">
        <v>4.4806268509134908</v>
      </c>
    </row>
    <row r="10" spans="5:13" x14ac:dyDescent="0.25">
      <c r="E10">
        <v>4.1415461637063951</v>
      </c>
      <c r="F10">
        <v>3.9751855803857863</v>
      </c>
      <c r="G10">
        <v>4.1131663164626886</v>
      </c>
      <c r="H10">
        <v>4.4806268509134908</v>
      </c>
      <c r="I10">
        <v>3.9623358193017353</v>
      </c>
      <c r="L10" s="4" t="s">
        <v>66</v>
      </c>
      <c r="M10" s="4"/>
    </row>
    <row r="11" spans="5:13" x14ac:dyDescent="0.25">
      <c r="E11">
        <v>3.9751855803857863</v>
      </c>
      <c r="F11">
        <v>4.1131663164626886</v>
      </c>
      <c r="G11">
        <v>4.4806268509134908</v>
      </c>
      <c r="H11">
        <v>3.9623358193017353</v>
      </c>
      <c r="I11">
        <v>3.8157323451098595</v>
      </c>
      <c r="L11" s="1" t="s">
        <v>67</v>
      </c>
      <c r="M11" s="1">
        <v>0.97656888267070785</v>
      </c>
    </row>
    <row r="12" spans="5:13" x14ac:dyDescent="0.25">
      <c r="E12">
        <v>4.1131663164626886</v>
      </c>
      <c r="F12">
        <v>4.4806268509134908</v>
      </c>
      <c r="G12">
        <v>3.9623358193017353</v>
      </c>
      <c r="H12">
        <v>3.8157323451098595</v>
      </c>
      <c r="I12">
        <v>3.9684033388642534</v>
      </c>
      <c r="L12" s="1" t="s">
        <v>68</v>
      </c>
      <c r="M12" s="1">
        <v>0.95368678260071482</v>
      </c>
    </row>
    <row r="13" spans="5:13" x14ac:dyDescent="0.25">
      <c r="E13">
        <v>4.4806268509134908</v>
      </c>
      <c r="F13">
        <v>3.9623358193017353</v>
      </c>
      <c r="G13">
        <v>3.8157323451098595</v>
      </c>
      <c r="H13">
        <v>3.9684033388642534</v>
      </c>
      <c r="I13">
        <v>4.3611859688020296</v>
      </c>
      <c r="L13" s="1" t="s">
        <v>69</v>
      </c>
      <c r="M13" s="1">
        <v>0.94916841992761392</v>
      </c>
    </row>
    <row r="14" spans="5:13" x14ac:dyDescent="0.25">
      <c r="E14">
        <v>3.9623358193017353</v>
      </c>
      <c r="F14">
        <v>3.8157323451098595</v>
      </c>
      <c r="G14">
        <v>3.9684033388642534</v>
      </c>
      <c r="H14">
        <v>4.3611859688020296</v>
      </c>
      <c r="I14">
        <v>3.8469510086844312</v>
      </c>
      <c r="L14" s="1" t="s">
        <v>70</v>
      </c>
      <c r="M14" s="1">
        <v>0.15831523062812905</v>
      </c>
    </row>
    <row r="15" spans="5:13" ht="15.75" thickBot="1" x14ac:dyDescent="0.3">
      <c r="E15">
        <v>3.8157323451098595</v>
      </c>
      <c r="F15">
        <v>3.9684033388642534</v>
      </c>
      <c r="G15">
        <v>4.3611859688020296</v>
      </c>
      <c r="H15">
        <v>3.8469510086844312</v>
      </c>
      <c r="I15">
        <v>3.7462045207332055</v>
      </c>
      <c r="L15" s="2" t="s">
        <v>71</v>
      </c>
      <c r="M15" s="2">
        <v>46</v>
      </c>
    </row>
    <row r="16" spans="5:13" x14ac:dyDescent="0.25">
      <c r="E16">
        <v>3.9684033388642534</v>
      </c>
      <c r="F16">
        <v>4.3611859688020296</v>
      </c>
      <c r="G16">
        <v>3.8469510086844312</v>
      </c>
      <c r="H16">
        <v>3.7462045207332055</v>
      </c>
      <c r="I16">
        <v>3.9231607498386021</v>
      </c>
    </row>
    <row r="17" spans="5:20" ht="15.75" thickBot="1" x14ac:dyDescent="0.3">
      <c r="E17">
        <v>4.3611859688020296</v>
      </c>
      <c r="F17">
        <v>3.8469510086844312</v>
      </c>
      <c r="G17">
        <v>3.7462045207332055</v>
      </c>
      <c r="H17">
        <v>3.9231607498386021</v>
      </c>
      <c r="I17">
        <v>4.3290213493499836</v>
      </c>
      <c r="L17" t="s">
        <v>57</v>
      </c>
    </row>
    <row r="18" spans="5:20" x14ac:dyDescent="0.25">
      <c r="E18">
        <v>3.8469510086844312</v>
      </c>
      <c r="F18">
        <v>3.7462045207332055</v>
      </c>
      <c r="G18">
        <v>3.9231607498386021</v>
      </c>
      <c r="H18">
        <v>4.3290213493499836</v>
      </c>
      <c r="I18">
        <v>3.9415818076696905</v>
      </c>
      <c r="L18" s="3"/>
      <c r="M18" s="3" t="s">
        <v>59</v>
      </c>
      <c r="N18" s="3" t="s">
        <v>58</v>
      </c>
      <c r="O18" s="3" t="s">
        <v>60</v>
      </c>
      <c r="P18" s="3" t="s">
        <v>61</v>
      </c>
      <c r="Q18" s="3" t="s">
        <v>75</v>
      </c>
    </row>
    <row r="19" spans="5:20" x14ac:dyDescent="0.25">
      <c r="E19">
        <v>3.7462045207332055</v>
      </c>
      <c r="F19">
        <v>3.9231607498386021</v>
      </c>
      <c r="G19">
        <v>4.3290213493499836</v>
      </c>
      <c r="H19">
        <v>3.9415818076696905</v>
      </c>
      <c r="I19">
        <v>3.903990833730882</v>
      </c>
      <c r="L19" s="1" t="s">
        <v>72</v>
      </c>
      <c r="M19" s="1">
        <v>4</v>
      </c>
      <c r="N19" s="1">
        <v>21.160701629308893</v>
      </c>
      <c r="O19" s="1">
        <v>5.2901754073272231</v>
      </c>
      <c r="P19" s="1">
        <v>211.06910878984223</v>
      </c>
      <c r="Q19" s="1">
        <v>9.1153971023934293E-27</v>
      </c>
    </row>
    <row r="20" spans="5:20" x14ac:dyDescent="0.25">
      <c r="E20">
        <v>3.9231607498386021</v>
      </c>
      <c r="F20">
        <v>4.3290213493499836</v>
      </c>
      <c r="G20">
        <v>3.9415818076696905</v>
      </c>
      <c r="H20">
        <v>3.903990833730882</v>
      </c>
      <c r="I20">
        <v>4.0606154094779727</v>
      </c>
      <c r="L20" s="1" t="s">
        <v>73</v>
      </c>
      <c r="M20" s="1">
        <v>41</v>
      </c>
      <c r="N20" s="1">
        <v>1.0276122022023453</v>
      </c>
      <c r="O20" s="1">
        <v>2.5063712248837688E-2</v>
      </c>
      <c r="P20" s="1"/>
      <c r="Q20" s="1"/>
    </row>
    <row r="21" spans="5:20" ht="15.75" thickBot="1" x14ac:dyDescent="0.3">
      <c r="E21">
        <v>4.3290213493499836</v>
      </c>
      <c r="F21">
        <v>3.9415818076696905</v>
      </c>
      <c r="G21">
        <v>3.903990833730882</v>
      </c>
      <c r="H21">
        <v>4.0606154094779727</v>
      </c>
      <c r="I21">
        <v>4.3121405072097154</v>
      </c>
      <c r="L21" s="2" t="s">
        <v>63</v>
      </c>
      <c r="M21" s="2">
        <v>45</v>
      </c>
      <c r="N21" s="2">
        <v>22.188313831511238</v>
      </c>
      <c r="O21" s="2"/>
      <c r="P21" s="2"/>
      <c r="Q21" s="2"/>
    </row>
    <row r="22" spans="5:20" ht="15.75" thickBot="1" x14ac:dyDescent="0.3">
      <c r="E22">
        <v>3.9415818076696905</v>
      </c>
      <c r="F22">
        <v>3.903990833730882</v>
      </c>
      <c r="G22">
        <v>4.0606154094779727</v>
      </c>
      <c r="H22">
        <v>4.3121405072097154</v>
      </c>
      <c r="I22">
        <v>3.7405226872657749</v>
      </c>
    </row>
    <row r="23" spans="5:20" x14ac:dyDescent="0.25">
      <c r="E23">
        <v>3.903990833730882</v>
      </c>
      <c r="F23">
        <v>4.0606154094779727</v>
      </c>
      <c r="G23">
        <v>4.3121405072097154</v>
      </c>
      <c r="H23">
        <v>3.7405226872657749</v>
      </c>
      <c r="I23">
        <v>3.6224725219163374</v>
      </c>
      <c r="L23" s="3"/>
      <c r="M23" s="3" t="s">
        <v>76</v>
      </c>
      <c r="N23" s="3" t="s">
        <v>70</v>
      </c>
      <c r="O23" s="3" t="s">
        <v>77</v>
      </c>
      <c r="P23" s="3" t="s">
        <v>62</v>
      </c>
      <c r="Q23" s="3" t="s">
        <v>78</v>
      </c>
      <c r="R23" s="3" t="s">
        <v>79</v>
      </c>
      <c r="S23" s="3" t="s">
        <v>80</v>
      </c>
      <c r="T23" s="3" t="s">
        <v>81</v>
      </c>
    </row>
    <row r="24" spans="5:20" x14ac:dyDescent="0.25">
      <c r="E24">
        <v>4.0606154094779727</v>
      </c>
      <c r="F24">
        <v>4.3121405072097154</v>
      </c>
      <c r="G24">
        <v>3.7405226872657749</v>
      </c>
      <c r="H24">
        <v>3.6224725219163374</v>
      </c>
      <c r="I24">
        <v>3.8210036070409776</v>
      </c>
      <c r="L24" s="1" t="s">
        <v>74</v>
      </c>
      <c r="M24" s="1">
        <v>0.62695250150372006</v>
      </c>
      <c r="N24" s="1">
        <v>0.11639909302678683</v>
      </c>
      <c r="O24" s="1">
        <v>5.386231844258786</v>
      </c>
      <c r="P24" s="1">
        <v>3.2136448789563938E-6</v>
      </c>
      <c r="Q24" s="1">
        <v>0.39187976421390691</v>
      </c>
      <c r="R24" s="1">
        <v>0.86202523879353321</v>
      </c>
      <c r="S24" s="1">
        <v>0.39187976421390691</v>
      </c>
      <c r="T24" s="1">
        <v>0.86202523879353321</v>
      </c>
    </row>
    <row r="25" spans="5:20" x14ac:dyDescent="0.25">
      <c r="E25">
        <v>4.3121405072097154</v>
      </c>
      <c r="F25">
        <v>3.7405226872657749</v>
      </c>
      <c r="G25">
        <v>3.6224725219163374</v>
      </c>
      <c r="H25">
        <v>3.8210036070409776</v>
      </c>
      <c r="I25">
        <v>4.0533489415185811</v>
      </c>
      <c r="L25" s="1" t="s">
        <v>96</v>
      </c>
      <c r="M25" s="1">
        <v>0.20838483708188379</v>
      </c>
      <c r="N25" s="1">
        <v>0.11407142827521946</v>
      </c>
      <c r="O25" s="1">
        <v>1.826792565261083</v>
      </c>
      <c r="P25" s="1">
        <v>7.5017348916194423E-2</v>
      </c>
      <c r="Q25" s="1">
        <v>-2.1987085876686824E-2</v>
      </c>
      <c r="R25" s="1">
        <v>0.43875676004045439</v>
      </c>
      <c r="S25" s="1">
        <v>-2.1987085876686824E-2</v>
      </c>
      <c r="T25" s="1">
        <v>0.43875676004045439</v>
      </c>
    </row>
    <row r="26" spans="5:20" x14ac:dyDescent="0.25">
      <c r="E26">
        <v>3.7405226872657749</v>
      </c>
      <c r="F26">
        <v>3.6224725219163374</v>
      </c>
      <c r="G26">
        <v>3.8210036070409776</v>
      </c>
      <c r="H26">
        <v>4.0533489415185811</v>
      </c>
      <c r="I26">
        <v>3.6235406128055958</v>
      </c>
      <c r="L26" s="1" t="s">
        <v>97</v>
      </c>
      <c r="M26" s="1">
        <v>-0.13098038883011898</v>
      </c>
      <c r="N26" s="1">
        <v>0.11838344313196505</v>
      </c>
      <c r="O26" s="1">
        <v>-1.1064080023767495</v>
      </c>
      <c r="P26" s="1">
        <v>0.27499966125114478</v>
      </c>
      <c r="Q26" s="1">
        <v>-0.3700606024570392</v>
      </c>
      <c r="R26" s="1">
        <v>0.10809982479680127</v>
      </c>
      <c r="S26" s="1">
        <v>-0.3700606024570392</v>
      </c>
      <c r="T26" s="1">
        <v>0.10809982479680127</v>
      </c>
    </row>
    <row r="27" spans="5:20" x14ac:dyDescent="0.25">
      <c r="E27">
        <v>3.6224725219163374</v>
      </c>
      <c r="F27">
        <v>3.8210036070409776</v>
      </c>
      <c r="G27">
        <v>4.0533489415185811</v>
      </c>
      <c r="H27">
        <v>3.6235406128055958</v>
      </c>
      <c r="I27">
        <v>3.5644493757357592</v>
      </c>
      <c r="L27" s="1" t="s">
        <v>98</v>
      </c>
      <c r="M27" s="1">
        <v>0.13623848232658917</v>
      </c>
      <c r="N27" s="1">
        <v>0.11831476745331233</v>
      </c>
      <c r="O27" s="1">
        <v>1.1514917812803853</v>
      </c>
      <c r="P27" s="1">
        <v>0.25620080899955361</v>
      </c>
      <c r="Q27" s="1">
        <v>-0.10270303795361904</v>
      </c>
      <c r="R27" s="1">
        <v>0.3751800026067974</v>
      </c>
      <c r="S27" s="1">
        <v>-0.10270303795361904</v>
      </c>
      <c r="T27" s="1">
        <v>0.3751800026067974</v>
      </c>
    </row>
    <row r="28" spans="5:20" ht="15.75" thickBot="1" x14ac:dyDescent="0.3">
      <c r="E28">
        <v>3.8210036070409776</v>
      </c>
      <c r="F28">
        <v>4.0533489415185811</v>
      </c>
      <c r="G28">
        <v>3.6235406128055958</v>
      </c>
      <c r="H28">
        <v>3.5644493757357592</v>
      </c>
      <c r="I28">
        <v>3.7750571503549888</v>
      </c>
      <c r="L28" s="2" t="s">
        <v>107</v>
      </c>
      <c r="M28" s="2">
        <v>0.65001373354353575</v>
      </c>
      <c r="N28" s="2">
        <v>0.10893497387437258</v>
      </c>
      <c r="O28" s="2">
        <v>5.9669884741805062</v>
      </c>
      <c r="P28" s="9">
        <v>4.82067832019342E-7</v>
      </c>
      <c r="Q28" s="2">
        <v>0.43001509069027932</v>
      </c>
      <c r="R28" s="2">
        <v>0.87001237639679219</v>
      </c>
      <c r="S28" s="2">
        <v>0.43001509069027932</v>
      </c>
      <c r="T28" s="2">
        <v>0.87001237639679219</v>
      </c>
    </row>
    <row r="29" spans="5:20" x14ac:dyDescent="0.25">
      <c r="E29">
        <v>4.0533489415185811</v>
      </c>
      <c r="F29">
        <v>3.6235406128055958</v>
      </c>
      <c r="G29">
        <v>3.5644493757357592</v>
      </c>
      <c r="H29">
        <v>3.7750571503549888</v>
      </c>
      <c r="I29">
        <v>3.9983841710761894</v>
      </c>
    </row>
    <row r="30" spans="5:20" x14ac:dyDescent="0.25">
      <c r="E30">
        <v>3.6235406128055958</v>
      </c>
      <c r="F30">
        <v>3.5644493757357592</v>
      </c>
      <c r="G30">
        <v>3.7750571503549888</v>
      </c>
      <c r="H30">
        <v>3.9983841710761894</v>
      </c>
      <c r="I30">
        <v>3.5826852577075323</v>
      </c>
    </row>
    <row r="31" spans="5:20" x14ac:dyDescent="0.25">
      <c r="E31">
        <v>3.5644493757357592</v>
      </c>
      <c r="F31">
        <v>3.7750571503549888</v>
      </c>
      <c r="G31">
        <v>3.9983841710761894</v>
      </c>
      <c r="H31">
        <v>3.5826852577075323</v>
      </c>
      <c r="I31">
        <v>3.5559193268577061</v>
      </c>
    </row>
    <row r="32" spans="5:20" x14ac:dyDescent="0.25">
      <c r="E32">
        <v>3.7750571503549888</v>
      </c>
      <c r="F32">
        <v>3.9983841710761894</v>
      </c>
      <c r="G32">
        <v>3.5826852577075323</v>
      </c>
      <c r="H32">
        <v>3.5559193268577061</v>
      </c>
      <c r="I32">
        <v>3.6684216122115401</v>
      </c>
    </row>
    <row r="33" spans="5:9" x14ac:dyDescent="0.25">
      <c r="E33">
        <v>3.9983841710761894</v>
      </c>
      <c r="F33">
        <v>3.5826852577075323</v>
      </c>
      <c r="G33">
        <v>3.5559193268577061</v>
      </c>
      <c r="H33">
        <v>3.6684216122115401</v>
      </c>
      <c r="I33">
        <v>3.835789699428557</v>
      </c>
    </row>
    <row r="34" spans="5:9" x14ac:dyDescent="0.25">
      <c r="E34">
        <v>3.5826852577075323</v>
      </c>
      <c r="F34">
        <v>3.5559193268577061</v>
      </c>
      <c r="G34">
        <v>3.6684216122115401</v>
      </c>
      <c r="H34">
        <v>3.835789699428557</v>
      </c>
      <c r="I34">
        <v>3.341801171705499</v>
      </c>
    </row>
    <row r="35" spans="5:9" x14ac:dyDescent="0.25">
      <c r="E35">
        <v>3.5559193268577061</v>
      </c>
      <c r="F35">
        <v>3.6684216122115401</v>
      </c>
      <c r="G35">
        <v>3.835789699428557</v>
      </c>
      <c r="H35">
        <v>3.341801171705499</v>
      </c>
      <c r="I35">
        <v>3.3523572162426816</v>
      </c>
    </row>
    <row r="36" spans="5:9" x14ac:dyDescent="0.25">
      <c r="E36">
        <v>3.6684216122115401</v>
      </c>
      <c r="F36">
        <v>3.835789699428557</v>
      </c>
      <c r="G36">
        <v>3.341801171705499</v>
      </c>
      <c r="H36">
        <v>3.3523572162426816</v>
      </c>
      <c r="I36">
        <v>3.2055879305412653</v>
      </c>
    </row>
    <row r="37" spans="5:9" x14ac:dyDescent="0.25">
      <c r="E37">
        <v>3.835789699428557</v>
      </c>
      <c r="F37">
        <v>3.341801171705499</v>
      </c>
      <c r="G37">
        <v>3.3523572162426816</v>
      </c>
      <c r="H37">
        <v>3.2055879305412653</v>
      </c>
      <c r="I37">
        <v>3.2861605716737969</v>
      </c>
    </row>
    <row r="38" spans="5:9" x14ac:dyDescent="0.25">
      <c r="E38">
        <v>3.341801171705499</v>
      </c>
      <c r="F38">
        <v>3.3523572162426816</v>
      </c>
      <c r="G38">
        <v>3.2055879305412653</v>
      </c>
      <c r="H38">
        <v>3.2861605716737969</v>
      </c>
      <c r="I38">
        <v>3.012589390620414</v>
      </c>
    </row>
    <row r="39" spans="5:9" x14ac:dyDescent="0.25">
      <c r="E39">
        <v>3.3523572162426816</v>
      </c>
      <c r="F39">
        <v>3.2055879305412653</v>
      </c>
      <c r="G39">
        <v>3.2861605716737969</v>
      </c>
      <c r="H39">
        <v>3.012589390620414</v>
      </c>
      <c r="I39">
        <v>2.7536607123542622</v>
      </c>
    </row>
    <row r="40" spans="5:9" x14ac:dyDescent="0.25">
      <c r="E40">
        <v>3.2055879305412653</v>
      </c>
      <c r="F40">
        <v>3.2861605716737969</v>
      </c>
      <c r="G40">
        <v>3.012589390620414</v>
      </c>
      <c r="H40">
        <v>2.7536607123542622</v>
      </c>
      <c r="I40">
        <v>2.6026896854443837</v>
      </c>
    </row>
    <row r="41" spans="5:9" x14ac:dyDescent="0.25">
      <c r="E41">
        <v>3.2861605716737969</v>
      </c>
      <c r="F41">
        <v>3.012589390620414</v>
      </c>
      <c r="G41">
        <v>2.7536607123542622</v>
      </c>
      <c r="H41">
        <v>2.6026896854443837</v>
      </c>
      <c r="I41">
        <v>2.7523860149222616</v>
      </c>
    </row>
    <row r="42" spans="5:9" x14ac:dyDescent="0.25">
      <c r="E42">
        <v>3.012589390620414</v>
      </c>
      <c r="F42">
        <v>2.7536607123542622</v>
      </c>
      <c r="G42">
        <v>2.6026896854443837</v>
      </c>
      <c r="H42">
        <v>2.7523860149222616</v>
      </c>
      <c r="I42">
        <v>2.5022552881226132</v>
      </c>
    </row>
    <row r="43" spans="5:9" x14ac:dyDescent="0.25">
      <c r="E43">
        <v>2.7536607123542622</v>
      </c>
      <c r="F43">
        <v>2.6026896854443837</v>
      </c>
      <c r="G43">
        <v>2.7523860149222616</v>
      </c>
      <c r="H43">
        <v>2.5022552881226132</v>
      </c>
      <c r="I43">
        <v>2.2756249114112626</v>
      </c>
    </row>
    <row r="44" spans="5:9" x14ac:dyDescent="0.25">
      <c r="E44">
        <v>2.6026896854443837</v>
      </c>
      <c r="F44">
        <v>2.7523860149222616</v>
      </c>
      <c r="G44">
        <v>2.5022552881226132</v>
      </c>
      <c r="H44">
        <v>2.2756249114112626</v>
      </c>
      <c r="I44">
        <v>2.206514624243312</v>
      </c>
    </row>
    <row r="45" spans="5:9" x14ac:dyDescent="0.25">
      <c r="E45">
        <v>2.7523860149222616</v>
      </c>
      <c r="F45">
        <v>2.5022552881226132</v>
      </c>
      <c r="G45">
        <v>2.2756249114112626</v>
      </c>
      <c r="H45">
        <v>2.206514624243312</v>
      </c>
      <c r="I45">
        <v>2.4748563139344988</v>
      </c>
    </row>
    <row r="46" spans="5:9" x14ac:dyDescent="0.25">
      <c r="E46">
        <v>2.5022552881226132</v>
      </c>
      <c r="F46">
        <v>2.2756249114112626</v>
      </c>
      <c r="G46">
        <v>2.206514624243312</v>
      </c>
      <c r="H46">
        <v>2.4748563139344988</v>
      </c>
      <c r="I46">
        <v>2.5580022048585511</v>
      </c>
    </row>
    <row r="47" spans="5:9" x14ac:dyDescent="0.25">
      <c r="E47">
        <v>2.2756249114112626</v>
      </c>
      <c r="F47">
        <v>2.206514624243312</v>
      </c>
      <c r="G47">
        <v>2.4748563139344988</v>
      </c>
      <c r="H47">
        <v>2.5580022048585511</v>
      </c>
      <c r="I47">
        <v>2.0100914635450429</v>
      </c>
    </row>
    <row r="48" spans="5:9" x14ac:dyDescent="0.25">
      <c r="E48">
        <v>2.206514624243312</v>
      </c>
      <c r="F48">
        <v>2.4748563139344988</v>
      </c>
      <c r="G48">
        <v>2.5580022048585511</v>
      </c>
      <c r="H48">
        <v>2.0100914635450429</v>
      </c>
      <c r="I48">
        <v>2.0165017419059619</v>
      </c>
    </row>
    <row r="49" spans="5:9" x14ac:dyDescent="0.25">
      <c r="E49">
        <v>2.4748563139344988</v>
      </c>
      <c r="F49">
        <v>2.5580022048585511</v>
      </c>
      <c r="G49">
        <v>2.0100914635450429</v>
      </c>
      <c r="H49">
        <v>2.0165017419059619</v>
      </c>
      <c r="I49">
        <v>2.2625960847776825</v>
      </c>
    </row>
    <row r="50" spans="5:9" x14ac:dyDescent="0.25">
      <c r="E50">
        <v>2.5580022048585511</v>
      </c>
      <c r="F50">
        <v>2.0100914635450429</v>
      </c>
      <c r="G50">
        <v>2.0165017419059619</v>
      </c>
      <c r="H50">
        <v>2.2625960847776825</v>
      </c>
      <c r="I50">
        <v>1.91530365531951</v>
      </c>
    </row>
    <row r="51" spans="5:9" x14ac:dyDescent="0.25">
      <c r="E51">
        <v>2.0100914635450429</v>
      </c>
      <c r="F51">
        <v>2.0165017419059619</v>
      </c>
      <c r="G51">
        <v>2.2625960847776825</v>
      </c>
      <c r="H51">
        <v>1.91530365531951</v>
      </c>
      <c r="I51">
        <v>1.6882490928583902</v>
      </c>
    </row>
    <row r="52" spans="5:9" x14ac:dyDescent="0.25">
      <c r="E52">
        <v>2.0165017419059619</v>
      </c>
      <c r="F52">
        <v>2.2625960847776825</v>
      </c>
      <c r="G52">
        <v>1.91530365531951</v>
      </c>
      <c r="H52">
        <v>1.6882490928583902</v>
      </c>
      <c r="I52">
        <v>1.6608911940230162</v>
      </c>
    </row>
    <row r="53" spans="5:9" x14ac:dyDescent="0.25">
      <c r="E53">
        <v>2.2625960847776825</v>
      </c>
      <c r="F53">
        <v>1.91530365531951</v>
      </c>
      <c r="G53">
        <v>1.6882490928583902</v>
      </c>
      <c r="H53">
        <v>1.6608911940230162</v>
      </c>
      <c r="I53">
        <v>1.9622052315418157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784D7-3CA1-49C2-8A8C-00B0853C430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Linear Regression of Apple sale</vt:lpstr>
      <vt:lpstr>Third order autoregression</vt:lpstr>
      <vt:lpstr>Second order autoregression</vt:lpstr>
      <vt:lpstr>First order auto regression</vt:lpstr>
      <vt:lpstr>Forth order</vt:lpstr>
      <vt:lpstr>ANOVA of apple sales (linear)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Williams</dc:creator>
  <cp:lastModifiedBy>John Williams</cp:lastModifiedBy>
  <dcterms:created xsi:type="dcterms:W3CDTF">2019-07-31T23:27:47Z</dcterms:created>
  <dcterms:modified xsi:type="dcterms:W3CDTF">2019-08-01T06:39:57Z</dcterms:modified>
</cp:coreProperties>
</file>