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1" i="1" l="1"/>
  <c r="E193" i="1"/>
  <c r="D8" i="1" s="1"/>
  <c r="E154" i="1"/>
  <c r="D9" i="1" s="1"/>
  <c r="E138" i="1"/>
  <c r="D10" i="1" s="1"/>
  <c r="E129" i="1"/>
  <c r="E131" i="1" s="1"/>
  <c r="E128" i="1"/>
  <c r="E130" i="1" s="1"/>
  <c r="E127" i="1"/>
  <c r="E125" i="1"/>
  <c r="E84" i="1"/>
  <c r="D7" i="1" s="1"/>
  <c r="E75" i="1"/>
  <c r="E74" i="1"/>
  <c r="E73" i="1"/>
  <c r="E72" i="1"/>
  <c r="E71" i="1"/>
  <c r="E70" i="1"/>
  <c r="E69" i="1"/>
  <c r="E68" i="1"/>
  <c r="E67" i="1"/>
  <c r="E66" i="1"/>
  <c r="E65" i="1" s="1"/>
  <c r="C12" i="1" s="1"/>
  <c r="E64" i="1"/>
  <c r="E63" i="1"/>
  <c r="E60" i="1"/>
  <c r="E59" i="1"/>
  <c r="E58" i="1"/>
  <c r="C17" i="1" s="1"/>
  <c r="E57" i="1"/>
  <c r="E56" i="1"/>
  <c r="E55" i="1"/>
  <c r="C24" i="1"/>
  <c r="C25" i="1" s="1"/>
  <c r="C22" i="1"/>
  <c r="C23" i="1" s="1"/>
  <c r="C19" i="1"/>
  <c r="C18" i="1"/>
  <c r="C582" i="1" s="1"/>
  <c r="C16" i="1"/>
  <c r="C15" i="1"/>
  <c r="D11" i="1"/>
  <c r="C580" i="1" s="1"/>
  <c r="C578" i="1" l="1"/>
  <c r="C14" i="1"/>
  <c r="C13" i="1"/>
  <c r="C579" i="1"/>
  <c r="C26" i="1" l="1"/>
  <c r="C20" i="1"/>
  <c r="C4" i="1" s="1"/>
</calcChain>
</file>

<file path=xl/sharedStrings.xml><?xml version="1.0" encoding="utf-8"?>
<sst xmlns="http://schemas.openxmlformats.org/spreadsheetml/2006/main" count="1140" uniqueCount="670">
  <si>
    <t>Complete</t>
    <phoneticPr fontId="4" type="noConversion"/>
  </si>
  <si>
    <t>12</t>
    <phoneticPr fontId="4" type="noConversion"/>
  </si>
  <si>
    <t>240404</t>
    <phoneticPr fontId="4" type="noConversion"/>
  </si>
  <si>
    <t>Mode :</t>
    <phoneticPr fontId="4" type="noConversion"/>
  </si>
  <si>
    <t>21_0_OceanFront_JN5_A2A2_AON</t>
    <phoneticPr fontId="4" type="noConversion"/>
  </si>
  <si>
    <t>Purpose :</t>
    <phoneticPr fontId="4" type="noConversion"/>
  </si>
  <si>
    <t>Evaluation</t>
    <phoneticPr fontId="4" type="noConversion"/>
  </si>
  <si>
    <t>PHY</t>
    <phoneticPr fontId="4" type="noConversion"/>
  </si>
  <si>
    <t>QPDC</t>
    <phoneticPr fontId="4" type="noConversion"/>
  </si>
  <si>
    <t>DBPC</t>
    <phoneticPr fontId="4" type="noConversion"/>
  </si>
  <si>
    <t>Qmosaic</t>
    <phoneticPr fontId="4" type="noConversion"/>
  </si>
  <si>
    <t>Tail :</t>
    <phoneticPr fontId="4" type="noConversion"/>
  </si>
  <si>
    <t>342x64</t>
    <phoneticPr fontId="4" type="noConversion"/>
  </si>
  <si>
    <t>MHz</t>
  </si>
  <si>
    <t>Mbps/lane</t>
  </si>
  <si>
    <t>lane</t>
    <phoneticPr fontId="4" type="noConversion"/>
  </si>
  <si>
    <t>px</t>
  </si>
  <si>
    <t>fps</t>
  </si>
  <si>
    <t>Raw10</t>
  </si>
  <si>
    <t>line</t>
  </si>
  <si>
    <t>ms</t>
    <phoneticPr fontId="4" type="noConversion"/>
  </si>
  <si>
    <t>Gr</t>
    <phoneticPr fontId="4" type="noConversion"/>
  </si>
  <si>
    <t>First</t>
  </si>
  <si>
    <t>Address</t>
  </si>
  <si>
    <t>Data (Hex)</t>
  </si>
  <si>
    <t>Data (Dec)</t>
  </si>
  <si>
    <t>FCFC</t>
    <phoneticPr fontId="4" type="noConversion"/>
  </si>
  <si>
    <t>4000</t>
  </si>
  <si>
    <t>6170</t>
    <phoneticPr fontId="4" type="noConversion"/>
  </si>
  <si>
    <t>FFFF</t>
  </si>
  <si>
    <t>6180</t>
    <phoneticPr fontId="4" type="noConversion"/>
  </si>
  <si>
    <t>0000</t>
    <phoneticPr fontId="4" type="noConversion"/>
  </si>
  <si>
    <t>6190</t>
    <phoneticPr fontId="4" type="noConversion"/>
  </si>
  <si>
    <t>6200</t>
    <phoneticPr fontId="4" type="noConversion"/>
  </si>
  <si>
    <t>6202</t>
    <phoneticPr fontId="4" type="noConversion"/>
  </si>
  <si>
    <t>6204</t>
    <phoneticPr fontId="4" type="noConversion"/>
  </si>
  <si>
    <t>6206</t>
    <phoneticPr fontId="4" type="noConversion"/>
  </si>
  <si>
    <t>6208</t>
    <phoneticPr fontId="4" type="noConversion"/>
  </si>
  <si>
    <t>0000</t>
  </si>
  <si>
    <t>A100</t>
    <phoneticPr fontId="4" type="noConversion"/>
  </si>
  <si>
    <t>A102</t>
    <phoneticPr fontId="4" type="noConversion"/>
  </si>
  <si>
    <t>A104</t>
    <phoneticPr fontId="4" type="noConversion"/>
  </si>
  <si>
    <t>FCFC</t>
  </si>
  <si>
    <t>4001</t>
  </si>
  <si>
    <t>0100</t>
    <phoneticPr fontId="4" type="noConversion"/>
  </si>
  <si>
    <t>0102</t>
    <phoneticPr fontId="4" type="noConversion"/>
  </si>
  <si>
    <t>0104</t>
    <phoneticPr fontId="4" type="noConversion"/>
  </si>
  <si>
    <t>0106</t>
    <phoneticPr fontId="4" type="noConversion"/>
  </si>
  <si>
    <t>0108</t>
    <phoneticPr fontId="4" type="noConversion"/>
  </si>
  <si>
    <t>8100</t>
    <phoneticPr fontId="4" type="noConversion"/>
  </si>
  <si>
    <t>FFFF</t>
    <phoneticPr fontId="4" type="noConversion"/>
  </si>
  <si>
    <t>8104</t>
    <phoneticPr fontId="4" type="noConversion"/>
  </si>
  <si>
    <t>8108</t>
    <phoneticPr fontId="4" type="noConversion"/>
  </si>
  <si>
    <t>2000</t>
    <phoneticPr fontId="4" type="noConversion"/>
  </si>
  <si>
    <t>7806</t>
    <phoneticPr fontId="4" type="noConversion"/>
  </si>
  <si>
    <t>7808</t>
    <phoneticPr fontId="4" type="noConversion"/>
  </si>
  <si>
    <t>0344</t>
  </si>
  <si>
    <t>0008</t>
    <phoneticPr fontId="4" type="noConversion"/>
  </si>
  <si>
    <t>0348</t>
  </si>
  <si>
    <t>2017</t>
    <phoneticPr fontId="4" type="noConversion"/>
  </si>
  <si>
    <t>0346</t>
  </si>
  <si>
    <t>0010</t>
    <phoneticPr fontId="4" type="noConversion"/>
  </si>
  <si>
    <t>034A</t>
  </si>
  <si>
    <t>180F</t>
    <phoneticPr fontId="4" type="noConversion"/>
  </si>
  <si>
    <t>034C</t>
  </si>
  <si>
    <t>02A8</t>
    <phoneticPr fontId="4" type="noConversion"/>
  </si>
  <si>
    <t>034E</t>
  </si>
  <si>
    <t>0200</t>
    <phoneticPr fontId="4" type="noConversion"/>
  </si>
  <si>
    <t>0350</t>
  </si>
  <si>
    <t>0002</t>
    <phoneticPr fontId="4" type="noConversion"/>
  </si>
  <si>
    <t>0352</t>
  </si>
  <si>
    <t>0340</t>
  </si>
  <si>
    <t>28AC</t>
    <phoneticPr fontId="4" type="noConversion"/>
  </si>
  <si>
    <t>0342</t>
  </si>
  <si>
    <t>0B80</t>
    <phoneticPr fontId="4" type="noConversion"/>
  </si>
  <si>
    <t>0136</t>
  </si>
  <si>
    <t>1800</t>
  </si>
  <si>
    <t>013E</t>
  </si>
  <si>
    <t>0304</t>
  </si>
  <si>
    <t>0003</t>
  </si>
  <si>
    <t>0306</t>
  </si>
  <si>
    <t>00E6</t>
    <phoneticPr fontId="4" type="noConversion"/>
  </si>
  <si>
    <t>030C</t>
  </si>
  <si>
    <t>030E</t>
  </si>
  <si>
    <t>0003</t>
    <phoneticPr fontId="4" type="noConversion"/>
  </si>
  <si>
    <t>0310</t>
  </si>
  <si>
    <t>00C3</t>
    <phoneticPr fontId="4" type="noConversion"/>
  </si>
  <si>
    <t>0312</t>
  </si>
  <si>
    <t>031A</t>
  </si>
  <si>
    <t>031C</t>
  </si>
  <si>
    <t>0028</t>
    <phoneticPr fontId="4" type="noConversion"/>
  </si>
  <si>
    <t>031E</t>
  </si>
  <si>
    <t>0002</t>
  </si>
  <si>
    <t>0202</t>
  </si>
  <si>
    <t>0014</t>
  </si>
  <si>
    <t>0226</t>
  </si>
  <si>
    <t>022C</t>
    <phoneticPr fontId="4" type="noConversion"/>
  </si>
  <si>
    <t>0014</t>
    <phoneticPr fontId="4" type="noConversion"/>
  </si>
  <si>
    <t>0702</t>
  </si>
  <si>
    <t>0704</t>
  </si>
  <si>
    <t>0114</t>
  </si>
  <si>
    <t>0301</t>
  </si>
  <si>
    <t>0118</t>
  </si>
  <si>
    <t>011A</t>
  </si>
  <si>
    <t>0001</t>
  </si>
  <si>
    <t>011C</t>
  </si>
  <si>
    <t>B176</t>
    <phoneticPr fontId="4" type="noConversion"/>
  </si>
  <si>
    <t>0604</t>
    <phoneticPr fontId="4" type="noConversion"/>
  </si>
  <si>
    <t>B178</t>
    <phoneticPr fontId="4" type="noConversion"/>
  </si>
  <si>
    <t>7996</t>
    <phoneticPr fontId="4" type="noConversion"/>
  </si>
  <si>
    <t>0101</t>
    <phoneticPr fontId="4" type="noConversion"/>
  </si>
  <si>
    <t>7994</t>
    <phoneticPr fontId="4" type="noConversion"/>
  </si>
  <si>
    <t>2020</t>
    <phoneticPr fontId="4" type="noConversion"/>
  </si>
  <si>
    <t>4000</t>
    <phoneticPr fontId="4" type="noConversion"/>
  </si>
  <si>
    <t>0900</t>
  </si>
  <si>
    <t>33CC</t>
    <phoneticPr fontId="4" type="noConversion"/>
  </si>
  <si>
    <t>0380</t>
  </si>
  <si>
    <t>0382</t>
  </si>
  <si>
    <t>0016</t>
    <phoneticPr fontId="4" type="noConversion"/>
  </si>
  <si>
    <t>0384</t>
  </si>
  <si>
    <t>0386</t>
  </si>
  <si>
    <t>040C</t>
  </si>
  <si>
    <t>0400</t>
  </si>
  <si>
    <t>1010</t>
  </si>
  <si>
    <t>0408</t>
  </si>
  <si>
    <t>0100</t>
  </si>
  <si>
    <t>040A</t>
  </si>
  <si>
    <t>D1F6</t>
  </si>
  <si>
    <t>3A00</t>
    <phoneticPr fontId="4" type="noConversion"/>
  </si>
  <si>
    <t>D20C</t>
  </si>
  <si>
    <t>0908</t>
    <phoneticPr fontId="4" type="noConversion"/>
  </si>
  <si>
    <t>D314</t>
  </si>
  <si>
    <t>2002</t>
    <phoneticPr fontId="4" type="noConversion"/>
  </si>
  <si>
    <t>D27A</t>
  </si>
  <si>
    <t>0500</t>
    <phoneticPr fontId="4" type="noConversion"/>
  </si>
  <si>
    <t>D3F0</t>
  </si>
  <si>
    <t>B01C</t>
    <phoneticPr fontId="4" type="noConversion"/>
  </si>
  <si>
    <t>D410</t>
  </si>
  <si>
    <t>4802</t>
  </si>
  <si>
    <t>D426</t>
  </si>
  <si>
    <t>D204</t>
  </si>
  <si>
    <t>D43C</t>
  </si>
  <si>
    <t>D412</t>
  </si>
  <si>
    <t>D428</t>
  </si>
  <si>
    <t>EA0A</t>
  </si>
  <si>
    <t>D43E</t>
  </si>
  <si>
    <t>0260</t>
  </si>
  <si>
    <t>0262</t>
  </si>
  <si>
    <t>0264</t>
  </si>
  <si>
    <t>PDAF VC0</t>
    <phoneticPr fontId="4" type="noConversion"/>
  </si>
  <si>
    <t>0266</t>
  </si>
  <si>
    <t>0700</t>
    <phoneticPr fontId="4" type="noConversion"/>
  </si>
  <si>
    <t>0112</t>
  </si>
  <si>
    <t>0A0A</t>
  </si>
  <si>
    <t>0270</t>
  </si>
  <si>
    <t>2B2B</t>
    <phoneticPr fontId="4" type="noConversion"/>
  </si>
  <si>
    <t>0272</t>
  </si>
  <si>
    <t>2B10</t>
  </si>
  <si>
    <t>0274</t>
    <phoneticPr fontId="4" type="noConversion"/>
  </si>
  <si>
    <t>PDAF DT30</t>
    <phoneticPr fontId="4" type="noConversion"/>
  </si>
  <si>
    <t>2001</t>
    <phoneticPr fontId="4" type="noConversion"/>
  </si>
  <si>
    <t>44C6</t>
    <phoneticPr fontId="4" type="noConversion"/>
  </si>
  <si>
    <t>0B02</t>
  </si>
  <si>
    <t>0720</t>
  </si>
  <si>
    <t>0722</t>
  </si>
  <si>
    <t>0800</t>
  </si>
  <si>
    <t>0724</t>
  </si>
  <si>
    <t>0728</t>
  </si>
  <si>
    <t>072A</t>
  </si>
  <si>
    <t>072C</t>
  </si>
  <si>
    <t>072E</t>
  </si>
  <si>
    <t>2001</t>
  </si>
  <si>
    <t>3132</t>
    <phoneticPr fontId="4" type="noConversion"/>
  </si>
  <si>
    <t>021E</t>
    <phoneticPr fontId="4" type="noConversion"/>
  </si>
  <si>
    <t>0228</t>
    <phoneticPr fontId="4" type="noConversion"/>
  </si>
  <si>
    <t>31D0</t>
  </si>
  <si>
    <t>5A70</t>
  </si>
  <si>
    <t>DC94</t>
  </si>
  <si>
    <t>EF80</t>
  </si>
  <si>
    <t>23F0</t>
    <phoneticPr fontId="4" type="noConversion"/>
  </si>
  <si>
    <t>0001</t>
    <phoneticPr fontId="4" type="noConversion"/>
  </si>
  <si>
    <t>F3E4</t>
  </si>
  <si>
    <t>F288</t>
  </si>
  <si>
    <t>2A30</t>
  </si>
  <si>
    <t>01FF</t>
  </si>
  <si>
    <t>4270</t>
  </si>
  <si>
    <t>29BA</t>
  </si>
  <si>
    <t>FF00</t>
    <phoneticPr fontId="4" type="noConversion"/>
  </si>
  <si>
    <t>29A8</t>
  </si>
  <si>
    <t>0B04</t>
  </si>
  <si>
    <t>0B06</t>
    <phoneticPr fontId="4" type="noConversion"/>
  </si>
  <si>
    <t>0B08</t>
  </si>
  <si>
    <t>0B0A</t>
    <phoneticPr fontId="4" type="noConversion"/>
  </si>
  <si>
    <t>0B0C</t>
    <phoneticPr fontId="4" type="noConversion"/>
  </si>
  <si>
    <t>C4E0</t>
  </si>
  <si>
    <t>C4F6</t>
  </si>
  <si>
    <t>C4E2</t>
  </si>
  <si>
    <t>C53C</t>
  </si>
  <si>
    <t>0500</t>
  </si>
  <si>
    <t>C544</t>
  </si>
  <si>
    <t>0005</t>
    <phoneticPr fontId="4" type="noConversion"/>
  </si>
  <si>
    <t>C53E</t>
  </si>
  <si>
    <t>B23C</t>
    <phoneticPr fontId="4" type="noConversion"/>
  </si>
  <si>
    <t>6060</t>
    <phoneticPr fontId="4" type="noConversion"/>
  </si>
  <si>
    <t>B242</t>
    <phoneticPr fontId="4" type="noConversion"/>
  </si>
  <si>
    <t>C554</t>
    <phoneticPr fontId="4" type="noConversion"/>
  </si>
  <si>
    <t>C556</t>
    <phoneticPr fontId="4" type="noConversion"/>
  </si>
  <si>
    <t>2920</t>
  </si>
  <si>
    <t>31F8</t>
    <phoneticPr fontId="4" type="noConversion"/>
  </si>
  <si>
    <t>31FA</t>
    <phoneticPr fontId="4" type="noConversion"/>
  </si>
  <si>
    <t>D856</t>
  </si>
  <si>
    <t>0507</t>
  </si>
  <si>
    <t>D6D4</t>
  </si>
  <si>
    <t>799A</t>
    <phoneticPr fontId="4" type="noConversion"/>
  </si>
  <si>
    <t>D8A2</t>
  </si>
  <si>
    <t>020A</t>
    <phoneticPr fontId="4" type="noConversion"/>
  </si>
  <si>
    <t>78C0</t>
    <phoneticPr fontId="4" type="noConversion"/>
  </si>
  <si>
    <t>22C2</t>
    <phoneticPr fontId="4" type="noConversion"/>
  </si>
  <si>
    <t>0600</t>
    <phoneticPr fontId="4" type="noConversion"/>
  </si>
  <si>
    <t>22C4</t>
    <phoneticPr fontId="4" type="noConversion"/>
  </si>
  <si>
    <t>FF1F</t>
    <phoneticPr fontId="4" type="noConversion"/>
  </si>
  <si>
    <t>22EC</t>
    <phoneticPr fontId="4" type="noConversion"/>
  </si>
  <si>
    <t>1F00</t>
    <phoneticPr fontId="4" type="noConversion"/>
  </si>
  <si>
    <t>2306</t>
    <phoneticPr fontId="4" type="noConversion"/>
  </si>
  <si>
    <t>FF3F</t>
    <phoneticPr fontId="4" type="noConversion"/>
  </si>
  <si>
    <t>2314</t>
    <phoneticPr fontId="4" type="noConversion"/>
  </si>
  <si>
    <t>2354</t>
    <phoneticPr fontId="4" type="noConversion"/>
  </si>
  <si>
    <t>0300</t>
    <phoneticPr fontId="4" type="noConversion"/>
  </si>
  <si>
    <t>0936</t>
    <phoneticPr fontId="4" type="noConversion"/>
  </si>
  <si>
    <t>0C40</t>
    <phoneticPr fontId="4" type="noConversion"/>
  </si>
  <si>
    <t>68DE</t>
    <phoneticPr fontId="4" type="noConversion"/>
  </si>
  <si>
    <t>2540</t>
  </si>
  <si>
    <t>D718</t>
  </si>
  <si>
    <t>0402</t>
    <phoneticPr fontId="4" type="noConversion"/>
  </si>
  <si>
    <t>BF30</t>
    <phoneticPr fontId="4" type="noConversion"/>
  </si>
  <si>
    <t>3C42</t>
  </si>
  <si>
    <t>3C46</t>
  </si>
  <si>
    <t>3C52</t>
  </si>
  <si>
    <t>321B</t>
    <phoneticPr fontId="4" type="noConversion"/>
  </si>
  <si>
    <t>D326</t>
  </si>
  <si>
    <t>0110</t>
    <phoneticPr fontId="4" type="noConversion"/>
  </si>
  <si>
    <t>D3EC</t>
  </si>
  <si>
    <t>195E</t>
  </si>
  <si>
    <t>1966</t>
  </si>
  <si>
    <t>0086</t>
    <phoneticPr fontId="4" type="noConversion"/>
  </si>
  <si>
    <t>0A00</t>
    <phoneticPr fontId="4" type="noConversion"/>
  </si>
  <si>
    <t>E980</t>
    <phoneticPr fontId="4" type="noConversion"/>
  </si>
  <si>
    <t>9E04</t>
    <phoneticPr fontId="4" type="noConversion"/>
  </si>
  <si>
    <t>C4D8</t>
    <phoneticPr fontId="4" type="noConversion"/>
  </si>
  <si>
    <t>795A</t>
    <phoneticPr fontId="4" type="noConversion"/>
  </si>
  <si>
    <t>7970</t>
    <phoneticPr fontId="4" type="noConversion"/>
  </si>
  <si>
    <t>849E</t>
    <phoneticPr fontId="4" type="noConversion"/>
  </si>
  <si>
    <t>84A0</t>
    <phoneticPr fontId="4" type="noConversion"/>
  </si>
  <si>
    <t>84A2</t>
    <phoneticPr fontId="4" type="noConversion"/>
  </si>
  <si>
    <t>2BB2</t>
    <phoneticPr fontId="4" type="noConversion"/>
  </si>
  <si>
    <t>1000</t>
    <phoneticPr fontId="4" type="noConversion"/>
  </si>
  <si>
    <t>2D32</t>
    <phoneticPr fontId="4" type="noConversion"/>
  </si>
  <si>
    <t>703C</t>
    <phoneticPr fontId="4" type="noConversion"/>
  </si>
  <si>
    <t>7046</t>
    <phoneticPr fontId="4" type="noConversion"/>
  </si>
  <si>
    <t>7F02</t>
    <phoneticPr fontId="4" type="noConversion"/>
  </si>
  <si>
    <t>7058</t>
    <phoneticPr fontId="4" type="noConversion"/>
  </si>
  <si>
    <t>8002</t>
    <phoneticPr fontId="4" type="noConversion"/>
  </si>
  <si>
    <t>71D4</t>
    <phoneticPr fontId="4" type="noConversion"/>
  </si>
  <si>
    <t>3F00</t>
    <phoneticPr fontId="4" type="noConversion"/>
  </si>
  <si>
    <t>71D6</t>
    <phoneticPr fontId="4" type="noConversion"/>
  </si>
  <si>
    <t>3D00</t>
    <phoneticPr fontId="4" type="noConversion"/>
  </si>
  <si>
    <t>71D8</t>
    <phoneticPr fontId="4" type="noConversion"/>
  </si>
  <si>
    <t>84F3</t>
    <phoneticPr fontId="4" type="noConversion"/>
  </si>
  <si>
    <t>71DA</t>
    <phoneticPr fontId="4" type="noConversion"/>
  </si>
  <si>
    <t>0040</t>
    <phoneticPr fontId="4" type="noConversion"/>
  </si>
  <si>
    <t>7048</t>
    <phoneticPr fontId="4" type="noConversion"/>
  </si>
  <si>
    <t>DF01</t>
    <phoneticPr fontId="4" type="noConversion"/>
  </si>
  <si>
    <t>705A</t>
    <phoneticPr fontId="4" type="noConversion"/>
  </si>
  <si>
    <t>E001</t>
    <phoneticPr fontId="4" type="noConversion"/>
  </si>
  <si>
    <t>7274</t>
    <phoneticPr fontId="4" type="noConversion"/>
  </si>
  <si>
    <t>0C00</t>
    <phoneticPr fontId="4" type="noConversion"/>
  </si>
  <si>
    <t>7276</t>
    <phoneticPr fontId="4" type="noConversion"/>
  </si>
  <si>
    <t>0B00</t>
    <phoneticPr fontId="4" type="noConversion"/>
  </si>
  <si>
    <t>7278</t>
    <phoneticPr fontId="4" type="noConversion"/>
  </si>
  <si>
    <t>36D2</t>
    <phoneticPr fontId="4" type="noConversion"/>
  </si>
  <si>
    <t>727A</t>
    <phoneticPr fontId="4" type="noConversion"/>
  </si>
  <si>
    <t>727C</t>
    <phoneticPr fontId="4" type="noConversion"/>
  </si>
  <si>
    <t>727E</t>
    <phoneticPr fontId="4" type="noConversion"/>
  </si>
  <si>
    <t>7280</t>
    <phoneticPr fontId="4" type="noConversion"/>
  </si>
  <si>
    <t>7282</t>
    <phoneticPr fontId="4" type="noConversion"/>
  </si>
  <si>
    <t>703E</t>
    <phoneticPr fontId="4" type="noConversion"/>
  </si>
  <si>
    <t>704A</t>
    <phoneticPr fontId="4" type="noConversion"/>
  </si>
  <si>
    <t>000A</t>
    <phoneticPr fontId="4" type="noConversion"/>
  </si>
  <si>
    <t>705C</t>
    <phoneticPr fontId="4" type="noConversion"/>
  </si>
  <si>
    <t>010A</t>
    <phoneticPr fontId="4" type="noConversion"/>
  </si>
  <si>
    <t>7314</t>
    <phoneticPr fontId="4" type="noConversion"/>
  </si>
  <si>
    <t>2E00</t>
    <phoneticPr fontId="4" type="noConversion"/>
  </si>
  <si>
    <t>7316</t>
    <phoneticPr fontId="4" type="noConversion"/>
  </si>
  <si>
    <t>3000</t>
    <phoneticPr fontId="4" type="noConversion"/>
  </si>
  <si>
    <t>7318</t>
    <phoneticPr fontId="4" type="noConversion"/>
  </si>
  <si>
    <t>9EFD</t>
    <phoneticPr fontId="4" type="noConversion"/>
  </si>
  <si>
    <t>731A</t>
    <phoneticPr fontId="4" type="noConversion"/>
  </si>
  <si>
    <t>BEDC</t>
    <phoneticPr fontId="4" type="noConversion"/>
  </si>
  <si>
    <t>C526</t>
    <phoneticPr fontId="4" type="noConversion"/>
  </si>
  <si>
    <t>BEDE</t>
    <phoneticPr fontId="4" type="noConversion"/>
  </si>
  <si>
    <t>807E</t>
    <phoneticPr fontId="4" type="noConversion"/>
  </si>
  <si>
    <t>BEE0</t>
    <phoneticPr fontId="4" type="noConversion"/>
  </si>
  <si>
    <t>C00F</t>
    <phoneticPr fontId="4" type="noConversion"/>
  </si>
  <si>
    <t>BEE2</t>
    <phoneticPr fontId="4" type="noConversion"/>
  </si>
  <si>
    <t>BEE4</t>
    <phoneticPr fontId="4" type="noConversion"/>
  </si>
  <si>
    <t>2C00</t>
    <phoneticPr fontId="4" type="noConversion"/>
  </si>
  <si>
    <t>BEE6</t>
    <phoneticPr fontId="4" type="noConversion"/>
  </si>
  <si>
    <t>8000</t>
    <phoneticPr fontId="4" type="noConversion"/>
  </si>
  <si>
    <t>2A54</t>
  </si>
  <si>
    <t>240124_updated</t>
    <phoneticPr fontId="4" type="noConversion"/>
  </si>
  <si>
    <t>2A56</t>
  </si>
  <si>
    <t>2A42</t>
  </si>
  <si>
    <t>2A44</t>
  </si>
  <si>
    <t>2A46</t>
  </si>
  <si>
    <t>D704</t>
  </si>
  <si>
    <t>0278</t>
  </si>
  <si>
    <t>7A0E</t>
    <phoneticPr fontId="4" type="noConversion"/>
  </si>
  <si>
    <t>0F00</t>
    <phoneticPr fontId="4" type="noConversion"/>
  </si>
  <si>
    <t>7A6E</t>
    <phoneticPr fontId="4" type="noConversion"/>
  </si>
  <si>
    <t>1900</t>
    <phoneticPr fontId="4" type="noConversion"/>
  </si>
  <si>
    <t>7A86</t>
    <phoneticPr fontId="4" type="noConversion"/>
  </si>
  <si>
    <t>8C9E</t>
    <phoneticPr fontId="4" type="noConversion"/>
  </si>
  <si>
    <t>3500</t>
    <phoneticPr fontId="4" type="noConversion"/>
  </si>
  <si>
    <t>8CCE</t>
    <phoneticPr fontId="4" type="noConversion"/>
  </si>
  <si>
    <t>9600</t>
    <phoneticPr fontId="4" type="noConversion"/>
  </si>
  <si>
    <t>7A10</t>
    <phoneticPr fontId="4" type="noConversion"/>
  </si>
  <si>
    <t>7A70</t>
    <phoneticPr fontId="4" type="noConversion"/>
  </si>
  <si>
    <t>7A88</t>
    <phoneticPr fontId="4" type="noConversion"/>
  </si>
  <si>
    <t>8CA0</t>
    <phoneticPr fontId="4" type="noConversion"/>
  </si>
  <si>
    <t>8CD0</t>
    <phoneticPr fontId="4" type="noConversion"/>
  </si>
  <si>
    <t>B224</t>
    <phoneticPr fontId="4" type="noConversion"/>
  </si>
  <si>
    <t>0103</t>
    <phoneticPr fontId="4" type="noConversion"/>
  </si>
  <si>
    <t>B226</t>
    <phoneticPr fontId="4" type="noConversion"/>
  </si>
  <si>
    <t>B220</t>
    <phoneticPr fontId="4" type="noConversion"/>
  </si>
  <si>
    <t>7A12</t>
    <phoneticPr fontId="4" type="noConversion"/>
  </si>
  <si>
    <t>7A72</t>
    <phoneticPr fontId="4" type="noConversion"/>
  </si>
  <si>
    <t>7A8A</t>
    <phoneticPr fontId="4" type="noConversion"/>
  </si>
  <si>
    <t>8CA2</t>
    <phoneticPr fontId="4" type="noConversion"/>
  </si>
  <si>
    <t>8CD2</t>
    <phoneticPr fontId="4" type="noConversion"/>
  </si>
  <si>
    <t>7EE6</t>
    <phoneticPr fontId="4" type="noConversion"/>
  </si>
  <si>
    <t>7EF2</t>
    <phoneticPr fontId="4" type="noConversion"/>
  </si>
  <si>
    <t>7EFE</t>
    <phoneticPr fontId="4" type="noConversion"/>
  </si>
  <si>
    <t>6400</t>
    <phoneticPr fontId="4" type="noConversion"/>
  </si>
  <si>
    <t>7F0A</t>
    <phoneticPr fontId="4" type="noConversion"/>
  </si>
  <si>
    <t>5800</t>
    <phoneticPr fontId="4" type="noConversion"/>
  </si>
  <si>
    <t>8D0E</t>
    <phoneticPr fontId="4" type="noConversion"/>
  </si>
  <si>
    <t>9032</t>
    <phoneticPr fontId="4" type="noConversion"/>
  </si>
  <si>
    <t>903E</t>
    <phoneticPr fontId="4" type="noConversion"/>
  </si>
  <si>
    <t>7A14</t>
    <phoneticPr fontId="4" type="noConversion"/>
  </si>
  <si>
    <t>7A74</t>
    <phoneticPr fontId="4" type="noConversion"/>
  </si>
  <si>
    <t>7A8C</t>
    <phoneticPr fontId="4" type="noConversion"/>
  </si>
  <si>
    <t>8CA4</t>
    <phoneticPr fontId="4" type="noConversion"/>
  </si>
  <si>
    <t>7F0E</t>
    <phoneticPr fontId="4" type="noConversion"/>
  </si>
  <si>
    <t>8CD6</t>
    <phoneticPr fontId="4" type="noConversion"/>
  </si>
  <si>
    <t>7BDA</t>
    <phoneticPr fontId="4" type="noConversion"/>
  </si>
  <si>
    <t>3C00</t>
    <phoneticPr fontId="4" type="noConversion"/>
  </si>
  <si>
    <t>D49C</t>
  </si>
  <si>
    <t>2100</t>
    <phoneticPr fontId="4" type="noConversion"/>
  </si>
  <si>
    <t>D4D0</t>
  </si>
  <si>
    <t>D4A8</t>
  </si>
  <si>
    <t>D4D6</t>
  </si>
  <si>
    <t>D4E2</t>
  </si>
  <si>
    <t>D4BC</t>
  </si>
  <si>
    <t>1400</t>
    <phoneticPr fontId="4" type="noConversion"/>
  </si>
  <si>
    <t>D4B0</t>
  </si>
  <si>
    <t>D4C8</t>
  </si>
  <si>
    <t>D624</t>
    <phoneticPr fontId="4" type="noConversion"/>
  </si>
  <si>
    <t>D62E</t>
    <phoneticPr fontId="4" type="noConversion"/>
  </si>
  <si>
    <t>D638</t>
    <phoneticPr fontId="4" type="noConversion"/>
  </si>
  <si>
    <t>D4EA</t>
    <phoneticPr fontId="4" type="noConversion"/>
  </si>
  <si>
    <t>D554</t>
  </si>
  <si>
    <t>D556</t>
  </si>
  <si>
    <t>D560</t>
  </si>
  <si>
    <t>D562</t>
  </si>
  <si>
    <t>D4DA</t>
  </si>
  <si>
    <t>1A00</t>
    <phoneticPr fontId="4" type="noConversion"/>
  </si>
  <si>
    <t>D4E6</t>
    <phoneticPr fontId="4" type="noConversion"/>
  </si>
  <si>
    <t>D4C0</t>
    <phoneticPr fontId="4" type="noConversion"/>
  </si>
  <si>
    <t>3800</t>
    <phoneticPr fontId="4" type="noConversion"/>
  </si>
  <si>
    <t>D4B4</t>
    <phoneticPr fontId="4" type="noConversion"/>
  </si>
  <si>
    <t>8E01</t>
    <phoneticPr fontId="4" type="noConversion"/>
  </si>
  <si>
    <t>D4CC</t>
    <phoneticPr fontId="4" type="noConversion"/>
  </si>
  <si>
    <t>D5BC</t>
    <phoneticPr fontId="4" type="noConversion"/>
  </si>
  <si>
    <t>C400</t>
    <phoneticPr fontId="4" type="noConversion"/>
  </si>
  <si>
    <t>D5BE</t>
    <phoneticPr fontId="4" type="noConversion"/>
  </si>
  <si>
    <t>D5C8</t>
  </si>
  <si>
    <t>5203</t>
    <phoneticPr fontId="4" type="noConversion"/>
  </si>
  <si>
    <t>D5CA</t>
  </si>
  <si>
    <t>D4D2</t>
  </si>
  <si>
    <t>D4DE</t>
    <phoneticPr fontId="4" type="noConversion"/>
  </si>
  <si>
    <t>D4B8</t>
  </si>
  <si>
    <t>D4AC</t>
  </si>
  <si>
    <t>D4C4</t>
  </si>
  <si>
    <t>D4EC</t>
  </si>
  <si>
    <t>D4EE</t>
  </si>
  <si>
    <t>D4F8</t>
  </si>
  <si>
    <t>D4FA</t>
  </si>
  <si>
    <t>BF78</t>
    <phoneticPr fontId="4" type="noConversion"/>
  </si>
  <si>
    <t>5333</t>
    <phoneticPr fontId="4" type="noConversion"/>
  </si>
  <si>
    <t>D896</t>
  </si>
  <si>
    <t>1C24</t>
    <phoneticPr fontId="4" type="noConversion"/>
  </si>
  <si>
    <t>1C26</t>
    <phoneticPr fontId="4" type="noConversion"/>
  </si>
  <si>
    <t>1C28</t>
    <phoneticPr fontId="4" type="noConversion"/>
  </si>
  <si>
    <t>1C2A</t>
    <phoneticPr fontId="4" type="noConversion"/>
  </si>
  <si>
    <t>1C2C</t>
    <phoneticPr fontId="4" type="noConversion"/>
  </si>
  <si>
    <t>1C2E</t>
    <phoneticPr fontId="4" type="noConversion"/>
  </si>
  <si>
    <t>1C30</t>
    <phoneticPr fontId="4" type="noConversion"/>
  </si>
  <si>
    <t>1C32</t>
    <phoneticPr fontId="4" type="noConversion"/>
  </si>
  <si>
    <t>1C34</t>
    <phoneticPr fontId="4" type="noConversion"/>
  </si>
  <si>
    <t>1C4E</t>
    <phoneticPr fontId="4" type="noConversion"/>
  </si>
  <si>
    <t>1C50</t>
    <phoneticPr fontId="4" type="noConversion"/>
  </si>
  <si>
    <t>1C52</t>
    <phoneticPr fontId="4" type="noConversion"/>
  </si>
  <si>
    <t>1C54</t>
    <phoneticPr fontId="4" type="noConversion"/>
  </si>
  <si>
    <t>1C56</t>
    <phoneticPr fontId="4" type="noConversion"/>
  </si>
  <si>
    <t>1C58</t>
    <phoneticPr fontId="4" type="noConversion"/>
  </si>
  <si>
    <t>1C5A</t>
    <phoneticPr fontId="4" type="noConversion"/>
  </si>
  <si>
    <t>1C5C</t>
    <phoneticPr fontId="4" type="noConversion"/>
  </si>
  <si>
    <t>1C5E</t>
    <phoneticPr fontId="4" type="noConversion"/>
  </si>
  <si>
    <t>1C60</t>
    <phoneticPr fontId="4" type="noConversion"/>
  </si>
  <si>
    <t>1C62</t>
    <phoneticPr fontId="4" type="noConversion"/>
  </si>
  <si>
    <t>1C64</t>
    <phoneticPr fontId="4" type="noConversion"/>
  </si>
  <si>
    <t>1C66</t>
    <phoneticPr fontId="4" type="noConversion"/>
  </si>
  <si>
    <t>1C68</t>
    <phoneticPr fontId="4" type="noConversion"/>
  </si>
  <si>
    <t>1C6A</t>
    <phoneticPr fontId="4" type="noConversion"/>
  </si>
  <si>
    <t>1C6C</t>
    <phoneticPr fontId="4" type="noConversion"/>
  </si>
  <si>
    <t>1C76</t>
    <phoneticPr fontId="4" type="noConversion"/>
  </si>
  <si>
    <t>1C78</t>
    <phoneticPr fontId="4" type="noConversion"/>
  </si>
  <si>
    <t>1C7A</t>
    <phoneticPr fontId="4" type="noConversion"/>
  </si>
  <si>
    <t>1C7C</t>
    <phoneticPr fontId="4" type="noConversion"/>
  </si>
  <si>
    <t>1C7E</t>
    <phoneticPr fontId="4" type="noConversion"/>
  </si>
  <si>
    <t>1C80</t>
    <phoneticPr fontId="4" type="noConversion"/>
  </si>
  <si>
    <t>1C82</t>
    <phoneticPr fontId="4" type="noConversion"/>
  </si>
  <si>
    <t>1C84</t>
    <phoneticPr fontId="4" type="noConversion"/>
  </si>
  <si>
    <t>1C86</t>
    <phoneticPr fontId="4" type="noConversion"/>
  </si>
  <si>
    <t>1C88</t>
    <phoneticPr fontId="4" type="noConversion"/>
  </si>
  <si>
    <t>1C8A</t>
    <phoneticPr fontId="4" type="noConversion"/>
  </si>
  <si>
    <t>1C8C</t>
    <phoneticPr fontId="4" type="noConversion"/>
  </si>
  <si>
    <t>1C8E</t>
    <phoneticPr fontId="4" type="noConversion"/>
  </si>
  <si>
    <t>1C90</t>
    <phoneticPr fontId="4" type="noConversion"/>
  </si>
  <si>
    <t>1C92</t>
    <phoneticPr fontId="4" type="noConversion"/>
  </si>
  <si>
    <t>1C94</t>
    <phoneticPr fontId="4" type="noConversion"/>
  </si>
  <si>
    <t>1C9E</t>
    <phoneticPr fontId="4" type="noConversion"/>
  </si>
  <si>
    <t>1CA0</t>
    <phoneticPr fontId="4" type="noConversion"/>
  </si>
  <si>
    <t>1CA2</t>
    <phoneticPr fontId="4" type="noConversion"/>
  </si>
  <si>
    <t>1CA4</t>
    <phoneticPr fontId="4" type="noConversion"/>
  </si>
  <si>
    <t>1CA6</t>
    <phoneticPr fontId="4" type="noConversion"/>
  </si>
  <si>
    <t>1CA8</t>
    <phoneticPr fontId="4" type="noConversion"/>
  </si>
  <si>
    <t>1CAA</t>
    <phoneticPr fontId="4" type="noConversion"/>
  </si>
  <si>
    <t>1CAC</t>
    <phoneticPr fontId="4" type="noConversion"/>
  </si>
  <si>
    <t>1CC6</t>
    <phoneticPr fontId="4" type="noConversion"/>
  </si>
  <si>
    <t>1CC8</t>
    <phoneticPr fontId="4" type="noConversion"/>
  </si>
  <si>
    <t>1CCA</t>
    <phoneticPr fontId="4" type="noConversion"/>
  </si>
  <si>
    <t>1CCC</t>
    <phoneticPr fontId="4" type="noConversion"/>
  </si>
  <si>
    <t>1CCE</t>
    <phoneticPr fontId="4" type="noConversion"/>
  </si>
  <si>
    <t>1CD0</t>
    <phoneticPr fontId="4" type="noConversion"/>
  </si>
  <si>
    <t>1CD2</t>
    <phoneticPr fontId="4" type="noConversion"/>
  </si>
  <si>
    <t>1CD4</t>
    <phoneticPr fontId="4" type="noConversion"/>
  </si>
  <si>
    <t>1CEE</t>
    <phoneticPr fontId="4" type="noConversion"/>
  </si>
  <si>
    <t>1CF0</t>
    <phoneticPr fontId="4" type="noConversion"/>
  </si>
  <si>
    <t>1CF2</t>
    <phoneticPr fontId="4" type="noConversion"/>
  </si>
  <si>
    <t>1CF4</t>
    <phoneticPr fontId="4" type="noConversion"/>
  </si>
  <si>
    <t>1CF6</t>
    <phoneticPr fontId="4" type="noConversion"/>
  </si>
  <si>
    <t>1CF8</t>
    <phoneticPr fontId="4" type="noConversion"/>
  </si>
  <si>
    <t>1CFA</t>
    <phoneticPr fontId="4" type="noConversion"/>
  </si>
  <si>
    <t>1CFC</t>
    <phoneticPr fontId="4" type="noConversion"/>
  </si>
  <si>
    <t>1CFE</t>
    <phoneticPr fontId="4" type="noConversion"/>
  </si>
  <si>
    <t>1D00</t>
    <phoneticPr fontId="4" type="noConversion"/>
  </si>
  <si>
    <t>1D02</t>
    <phoneticPr fontId="4" type="noConversion"/>
  </si>
  <si>
    <t>1D04</t>
    <phoneticPr fontId="4" type="noConversion"/>
  </si>
  <si>
    <t>1D06</t>
    <phoneticPr fontId="4" type="noConversion"/>
  </si>
  <si>
    <t>1D08</t>
    <phoneticPr fontId="4" type="noConversion"/>
  </si>
  <si>
    <t>1D0A</t>
    <phoneticPr fontId="4" type="noConversion"/>
  </si>
  <si>
    <t>1D0C</t>
    <phoneticPr fontId="4" type="noConversion"/>
  </si>
  <si>
    <t>1D16</t>
    <phoneticPr fontId="4" type="noConversion"/>
  </si>
  <si>
    <t>1D18</t>
    <phoneticPr fontId="4" type="noConversion"/>
  </si>
  <si>
    <t>1D1A</t>
    <phoneticPr fontId="4" type="noConversion"/>
  </si>
  <si>
    <t>1D1C</t>
    <phoneticPr fontId="4" type="noConversion"/>
  </si>
  <si>
    <t>1D1E</t>
    <phoneticPr fontId="4" type="noConversion"/>
  </si>
  <si>
    <t>1D20</t>
    <phoneticPr fontId="4" type="noConversion"/>
  </si>
  <si>
    <t>1D22</t>
    <phoneticPr fontId="4" type="noConversion"/>
  </si>
  <si>
    <t>1D24</t>
    <phoneticPr fontId="4" type="noConversion"/>
  </si>
  <si>
    <t>1D26</t>
    <phoneticPr fontId="4" type="noConversion"/>
  </si>
  <si>
    <t>1D28</t>
    <phoneticPr fontId="4" type="noConversion"/>
  </si>
  <si>
    <t>1D2A</t>
    <phoneticPr fontId="4" type="noConversion"/>
  </si>
  <si>
    <t>1D2C</t>
    <phoneticPr fontId="4" type="noConversion"/>
  </si>
  <si>
    <t>1D2E</t>
    <phoneticPr fontId="4" type="noConversion"/>
  </si>
  <si>
    <t>1D30</t>
    <phoneticPr fontId="4" type="noConversion"/>
  </si>
  <si>
    <t>1D32</t>
    <phoneticPr fontId="4" type="noConversion"/>
  </si>
  <si>
    <t>1D34</t>
    <phoneticPr fontId="4" type="noConversion"/>
  </si>
  <si>
    <t>1D3E</t>
    <phoneticPr fontId="4" type="noConversion"/>
  </si>
  <si>
    <t>1D40</t>
    <phoneticPr fontId="4" type="noConversion"/>
  </si>
  <si>
    <t>1D42</t>
    <phoneticPr fontId="4" type="noConversion"/>
  </si>
  <si>
    <t>1D44</t>
    <phoneticPr fontId="4" type="noConversion"/>
  </si>
  <si>
    <t>1D46</t>
    <phoneticPr fontId="4" type="noConversion"/>
  </si>
  <si>
    <t>1D48</t>
    <phoneticPr fontId="4" type="noConversion"/>
  </si>
  <si>
    <t>1D4A</t>
    <phoneticPr fontId="4" type="noConversion"/>
  </si>
  <si>
    <t>1D4C</t>
    <phoneticPr fontId="4" type="noConversion"/>
  </si>
  <si>
    <t>B21E</t>
    <phoneticPr fontId="4" type="noConversion"/>
  </si>
  <si>
    <t>B222</t>
    <phoneticPr fontId="4" type="noConversion"/>
  </si>
  <si>
    <t>C000</t>
    <phoneticPr fontId="4" type="noConversion"/>
  </si>
  <si>
    <t>B20C</t>
    <phoneticPr fontId="4" type="noConversion"/>
  </si>
  <si>
    <t>B21A</t>
    <phoneticPr fontId="4" type="noConversion"/>
  </si>
  <si>
    <t>B378</t>
    <phoneticPr fontId="4" type="noConversion"/>
  </si>
  <si>
    <t>DD70</t>
    <phoneticPr fontId="4" type="noConversion"/>
  </si>
  <si>
    <t>DE38</t>
    <phoneticPr fontId="4" type="noConversion"/>
  </si>
  <si>
    <t>A574</t>
    <phoneticPr fontId="4" type="noConversion"/>
  </si>
  <si>
    <t>A59C</t>
    <phoneticPr fontId="4" type="noConversion"/>
  </si>
  <si>
    <t>A2FD</t>
  </si>
  <si>
    <t>A59E</t>
    <phoneticPr fontId="4" type="noConversion"/>
  </si>
  <si>
    <t>FEFE</t>
  </si>
  <si>
    <t>A576</t>
    <phoneticPr fontId="4" type="noConversion"/>
  </si>
  <si>
    <t>A588</t>
    <phoneticPr fontId="4" type="noConversion"/>
  </si>
  <si>
    <t>A578</t>
    <phoneticPr fontId="4" type="noConversion"/>
  </si>
  <si>
    <t>A58A</t>
    <phoneticPr fontId="4" type="noConversion"/>
  </si>
  <si>
    <t>2200</t>
    <phoneticPr fontId="4" type="noConversion"/>
  </si>
  <si>
    <t>A57A</t>
    <phoneticPr fontId="4" type="noConversion"/>
  </si>
  <si>
    <t>A000</t>
    <phoneticPr fontId="4" type="noConversion"/>
  </si>
  <si>
    <t>A58C</t>
    <phoneticPr fontId="4" type="noConversion"/>
  </si>
  <si>
    <t>2800</t>
    <phoneticPr fontId="4" type="noConversion"/>
  </si>
  <si>
    <t>A57C</t>
    <phoneticPr fontId="4" type="noConversion"/>
  </si>
  <si>
    <t>4001</t>
    <phoneticPr fontId="4" type="noConversion"/>
  </si>
  <si>
    <t>A58E</t>
    <phoneticPr fontId="4" type="noConversion"/>
  </si>
  <si>
    <t>A57E</t>
    <phoneticPr fontId="4" type="noConversion"/>
  </si>
  <si>
    <t>A590</t>
    <phoneticPr fontId="4" type="noConversion"/>
  </si>
  <si>
    <t>A580</t>
    <phoneticPr fontId="4" type="noConversion"/>
  </si>
  <si>
    <t>A592</t>
    <phoneticPr fontId="4" type="noConversion"/>
  </si>
  <si>
    <t>A582</t>
    <phoneticPr fontId="4" type="noConversion"/>
  </si>
  <si>
    <t>A594</t>
    <phoneticPr fontId="4" type="noConversion"/>
  </si>
  <si>
    <t>A584</t>
    <phoneticPr fontId="4" type="noConversion"/>
  </si>
  <si>
    <t>A00F</t>
    <phoneticPr fontId="4" type="noConversion"/>
  </si>
  <si>
    <t>A596</t>
    <phoneticPr fontId="4" type="noConversion"/>
  </si>
  <si>
    <t>A586</t>
    <phoneticPr fontId="4" type="noConversion"/>
  </si>
  <si>
    <t>4011</t>
    <phoneticPr fontId="4" type="noConversion"/>
  </si>
  <si>
    <t>A598</t>
    <phoneticPr fontId="4" type="noConversion"/>
  </si>
  <si>
    <t>3200</t>
    <phoneticPr fontId="4" type="noConversion"/>
  </si>
  <si>
    <t>A59A</t>
    <phoneticPr fontId="4" type="noConversion"/>
  </si>
  <si>
    <t>A548</t>
    <phoneticPr fontId="4" type="noConversion"/>
  </si>
  <si>
    <t>A570</t>
    <phoneticPr fontId="4" type="noConversion"/>
  </si>
  <si>
    <t>A54A</t>
    <phoneticPr fontId="4" type="noConversion"/>
  </si>
  <si>
    <t>A54C</t>
    <phoneticPr fontId="4" type="noConversion"/>
  </si>
  <si>
    <t>A54E</t>
    <phoneticPr fontId="4" type="noConversion"/>
  </si>
  <si>
    <t>A550</t>
    <phoneticPr fontId="4" type="noConversion"/>
  </si>
  <si>
    <t>A552</t>
    <phoneticPr fontId="4" type="noConversion"/>
  </si>
  <si>
    <t>A554</t>
    <phoneticPr fontId="4" type="noConversion"/>
  </si>
  <si>
    <t>A556</t>
    <phoneticPr fontId="4" type="noConversion"/>
  </si>
  <si>
    <t>A55C</t>
    <phoneticPr fontId="4" type="noConversion"/>
  </si>
  <si>
    <t>A55E</t>
    <phoneticPr fontId="4" type="noConversion"/>
  </si>
  <si>
    <t>A560</t>
    <phoneticPr fontId="4" type="noConversion"/>
  </si>
  <si>
    <t>A562</t>
    <phoneticPr fontId="4" type="noConversion"/>
  </si>
  <si>
    <t>A564</t>
    <phoneticPr fontId="4" type="noConversion"/>
  </si>
  <si>
    <t>A566</t>
    <phoneticPr fontId="4" type="noConversion"/>
  </si>
  <si>
    <t>A568</t>
    <phoneticPr fontId="4" type="noConversion"/>
  </si>
  <si>
    <t>A56A</t>
    <phoneticPr fontId="4" type="noConversion"/>
  </si>
  <si>
    <t>1DF2</t>
  </si>
  <si>
    <t>1DF6</t>
    <phoneticPr fontId="4" type="noConversion"/>
  </si>
  <si>
    <t>1DFA</t>
  </si>
  <si>
    <t>1DFE</t>
    <phoneticPr fontId="4" type="noConversion"/>
  </si>
  <si>
    <t>1E12</t>
  </si>
  <si>
    <t>1E16</t>
  </si>
  <si>
    <t>1E1A</t>
  </si>
  <si>
    <t>1E1E</t>
  </si>
  <si>
    <t>1E32</t>
  </si>
  <si>
    <t>1E36</t>
  </si>
  <si>
    <t>1E3A</t>
  </si>
  <si>
    <t>1E3E</t>
  </si>
  <si>
    <t>1E52</t>
  </si>
  <si>
    <t>1E56</t>
  </si>
  <si>
    <t>1E5A</t>
  </si>
  <si>
    <t>1E5E</t>
  </si>
  <si>
    <t>82BA</t>
    <phoneticPr fontId="4" type="noConversion"/>
  </si>
  <si>
    <t>3300</t>
    <phoneticPr fontId="4" type="noConversion"/>
  </si>
  <si>
    <t>82A2</t>
    <phoneticPr fontId="4" type="noConversion"/>
  </si>
  <si>
    <t>427C</t>
    <phoneticPr fontId="4" type="noConversion"/>
  </si>
  <si>
    <t>4280</t>
    <phoneticPr fontId="4" type="noConversion"/>
  </si>
  <si>
    <t>4362</t>
    <phoneticPr fontId="4" type="noConversion"/>
  </si>
  <si>
    <t>43AA</t>
    <phoneticPr fontId="4" type="noConversion"/>
  </si>
  <si>
    <t>43AC</t>
    <phoneticPr fontId="4" type="noConversion"/>
  </si>
  <si>
    <t>43C6</t>
    <phoneticPr fontId="4" type="noConversion"/>
  </si>
  <si>
    <t>43B4</t>
    <phoneticPr fontId="4" type="noConversion"/>
  </si>
  <si>
    <t>43B6</t>
    <phoneticPr fontId="4" type="noConversion"/>
  </si>
  <si>
    <t>4396</t>
    <phoneticPr fontId="4" type="noConversion"/>
  </si>
  <si>
    <t>4398</t>
    <phoneticPr fontId="4" type="noConversion"/>
  </si>
  <si>
    <t>0E00</t>
    <phoneticPr fontId="4" type="noConversion"/>
  </si>
  <si>
    <t>B322</t>
    <phoneticPr fontId="4" type="noConversion"/>
  </si>
  <si>
    <t>B324</t>
    <phoneticPr fontId="4" type="noConversion"/>
  </si>
  <si>
    <t>B330</t>
    <phoneticPr fontId="4" type="noConversion"/>
  </si>
  <si>
    <t>2828</t>
    <phoneticPr fontId="4" type="noConversion"/>
  </si>
  <si>
    <t>B34A</t>
    <phoneticPr fontId="4" type="noConversion"/>
  </si>
  <si>
    <t>B360</t>
    <phoneticPr fontId="4" type="noConversion"/>
  </si>
  <si>
    <t>4292</t>
    <phoneticPr fontId="4" type="noConversion"/>
  </si>
  <si>
    <t>4364</t>
    <phoneticPr fontId="4" type="noConversion"/>
  </si>
  <si>
    <t>4366</t>
    <phoneticPr fontId="4" type="noConversion"/>
  </si>
  <si>
    <t>4370</t>
    <phoneticPr fontId="4" type="noConversion"/>
  </si>
  <si>
    <t>4290</t>
    <phoneticPr fontId="4" type="noConversion"/>
  </si>
  <si>
    <t>84C4</t>
    <phoneticPr fontId="4" type="noConversion"/>
  </si>
  <si>
    <t>D684</t>
    <phoneticPr fontId="4" type="noConversion"/>
  </si>
  <si>
    <t>80F3</t>
    <phoneticPr fontId="4" type="noConversion"/>
  </si>
  <si>
    <t>B268</t>
    <phoneticPr fontId="4" type="noConversion"/>
  </si>
  <si>
    <t>F09A</t>
    <phoneticPr fontId="4" type="noConversion"/>
  </si>
  <si>
    <t>00FF</t>
    <phoneticPr fontId="4" type="noConversion"/>
  </si>
  <si>
    <t>F2E0</t>
    <phoneticPr fontId="4" type="noConversion"/>
  </si>
  <si>
    <t>F372</t>
    <phoneticPr fontId="4" type="noConversion"/>
  </si>
  <si>
    <t>F0AA</t>
    <phoneticPr fontId="4" type="noConversion"/>
  </si>
  <si>
    <t>F0AC</t>
    <phoneticPr fontId="4" type="noConversion"/>
  </si>
  <si>
    <t>F2EA</t>
    <phoneticPr fontId="4" type="noConversion"/>
  </si>
  <si>
    <t>DADA</t>
    <phoneticPr fontId="4" type="noConversion"/>
  </si>
  <si>
    <t>DB3C</t>
    <phoneticPr fontId="4" type="noConversion"/>
  </si>
  <si>
    <t>12D2</t>
    <phoneticPr fontId="4" type="noConversion"/>
  </si>
  <si>
    <t>DADC</t>
    <phoneticPr fontId="4" type="noConversion"/>
  </si>
  <si>
    <t>DB0C</t>
    <phoneticPr fontId="4" type="noConversion"/>
  </si>
  <si>
    <t>DB3E</t>
    <phoneticPr fontId="4" type="noConversion"/>
  </si>
  <si>
    <t>DADE</t>
    <phoneticPr fontId="4" type="noConversion"/>
  </si>
  <si>
    <t>DB0E</t>
    <phoneticPr fontId="4" type="noConversion"/>
  </si>
  <si>
    <t>0080</t>
    <phoneticPr fontId="4" type="noConversion"/>
  </si>
  <si>
    <t>DB40</t>
    <phoneticPr fontId="4" type="noConversion"/>
  </si>
  <si>
    <t>DAE0</t>
    <phoneticPr fontId="4" type="noConversion"/>
  </si>
  <si>
    <t>DB10</t>
    <phoneticPr fontId="4" type="noConversion"/>
  </si>
  <si>
    <t>00A0</t>
    <phoneticPr fontId="4" type="noConversion"/>
  </si>
  <si>
    <t>DB42</t>
    <phoneticPr fontId="4" type="noConversion"/>
  </si>
  <si>
    <t>DAE2</t>
    <phoneticPr fontId="4" type="noConversion"/>
  </si>
  <si>
    <t>DB12</t>
    <phoneticPr fontId="4" type="noConversion"/>
  </si>
  <si>
    <t>DB44</t>
    <phoneticPr fontId="4" type="noConversion"/>
  </si>
  <si>
    <t>DAE4</t>
    <phoneticPr fontId="4" type="noConversion"/>
  </si>
  <si>
    <t>DB14</t>
    <phoneticPr fontId="4" type="noConversion"/>
  </si>
  <si>
    <t>DB46</t>
    <phoneticPr fontId="4" type="noConversion"/>
  </si>
  <si>
    <t>DAE6</t>
    <phoneticPr fontId="4" type="noConversion"/>
  </si>
  <si>
    <t>DB16</t>
    <phoneticPr fontId="4" type="noConversion"/>
  </si>
  <si>
    <t>DBCC</t>
    <phoneticPr fontId="4" type="noConversion"/>
  </si>
  <si>
    <t>DB6C</t>
    <phoneticPr fontId="4" type="noConversion"/>
  </si>
  <si>
    <t>DB9C</t>
    <phoneticPr fontId="4" type="noConversion"/>
  </si>
  <si>
    <t>DBCE</t>
    <phoneticPr fontId="4" type="noConversion"/>
  </si>
  <si>
    <t>DB6E</t>
    <phoneticPr fontId="4" type="noConversion"/>
  </si>
  <si>
    <t>DB9E</t>
    <phoneticPr fontId="4" type="noConversion"/>
  </si>
  <si>
    <t>DBD0</t>
    <phoneticPr fontId="4" type="noConversion"/>
  </si>
  <si>
    <t>DB70</t>
    <phoneticPr fontId="4" type="noConversion"/>
  </si>
  <si>
    <t>DBA0</t>
    <phoneticPr fontId="4" type="noConversion"/>
  </si>
  <si>
    <t>DBD2</t>
    <phoneticPr fontId="4" type="noConversion"/>
  </si>
  <si>
    <t>DB72</t>
    <phoneticPr fontId="4" type="noConversion"/>
  </si>
  <si>
    <t>DBA2</t>
    <phoneticPr fontId="4" type="noConversion"/>
  </si>
  <si>
    <t>DBD4</t>
    <phoneticPr fontId="4" type="noConversion"/>
  </si>
  <si>
    <t>DB74</t>
    <phoneticPr fontId="4" type="noConversion"/>
  </si>
  <si>
    <t>DBA4</t>
    <phoneticPr fontId="4" type="noConversion"/>
  </si>
  <si>
    <t>DBD6</t>
    <phoneticPr fontId="4" type="noConversion"/>
  </si>
  <si>
    <t>DB76</t>
    <phoneticPr fontId="4" type="noConversion"/>
  </si>
  <si>
    <t>DBA6</t>
    <phoneticPr fontId="4" type="noConversion"/>
  </si>
  <si>
    <t>F370</t>
    <phoneticPr fontId="4" type="noConversion"/>
  </si>
  <si>
    <t>0204</t>
    <phoneticPr fontId="4" type="noConversion"/>
  </si>
  <si>
    <t>F3E4</t>
    <phoneticPr fontId="4" type="noConversion"/>
  </si>
  <si>
    <t>F3F4</t>
    <phoneticPr fontId="4" type="noConversion"/>
  </si>
  <si>
    <t>F3F6</t>
    <phoneticPr fontId="4" type="noConversion"/>
  </si>
  <si>
    <t>F014</t>
    <phoneticPr fontId="4" type="noConversion"/>
  </si>
  <si>
    <t>B270</t>
    <phoneticPr fontId="4" type="noConversion"/>
  </si>
  <si>
    <t>8708</t>
    <phoneticPr fontId="4" type="noConversion"/>
  </si>
  <si>
    <t>B266</t>
    <phoneticPr fontId="4" type="noConversion"/>
  </si>
  <si>
    <t>C004</t>
    <phoneticPr fontId="4" type="noConversion"/>
  </si>
  <si>
    <t>D682</t>
    <phoneticPr fontId="4" type="noConversion"/>
  </si>
  <si>
    <t>BF16</t>
    <phoneticPr fontId="4" type="noConversion"/>
  </si>
  <si>
    <t>6AAA</t>
    <phoneticPr fontId="4" type="noConversion"/>
  </si>
  <si>
    <t>DC8C</t>
    <phoneticPr fontId="4" type="noConversion"/>
  </si>
  <si>
    <t>3F2B</t>
    <phoneticPr fontId="4" type="noConversion"/>
  </si>
  <si>
    <t>0808</t>
    <phoneticPr fontId="4" type="noConversion"/>
  </si>
  <si>
    <t>0201</t>
    <phoneticPr fontId="4" type="noConversion"/>
  </si>
  <si>
    <t>//$MV4_Start[]</t>
  </si>
  <si>
    <t>1</t>
    <phoneticPr fontId="4" type="noConversion"/>
  </si>
  <si>
    <t>MCLK</t>
    <phoneticPr fontId="2" type="noConversion"/>
  </si>
  <si>
    <t>MIPI 速率</t>
    <phoneticPr fontId="2" type="noConversion"/>
  </si>
  <si>
    <r>
      <rPr>
        <sz val="11"/>
        <color theme="1"/>
        <rFont val="맑은 고딕"/>
        <family val="3"/>
        <charset val="134"/>
        <scheme val="minor"/>
      </rPr>
      <t>输</t>
    </r>
    <r>
      <rPr>
        <sz val="11"/>
        <color theme="1"/>
        <rFont val="맑은 고딕"/>
        <family val="2"/>
        <scheme val="minor"/>
      </rPr>
      <t>出size</t>
    </r>
    <phoneticPr fontId="2" type="noConversion"/>
  </si>
  <si>
    <r>
      <rPr>
        <sz val="11"/>
        <color theme="1"/>
        <rFont val="맑은 고딕"/>
        <family val="3"/>
        <charset val="134"/>
        <scheme val="minor"/>
      </rPr>
      <t>帧</t>
    </r>
    <r>
      <rPr>
        <sz val="11"/>
        <color theme="1"/>
        <rFont val="맑은 고딕"/>
        <family val="2"/>
        <scheme val="minor"/>
      </rPr>
      <t>率</t>
    </r>
    <phoneticPr fontId="2" type="noConversion"/>
  </si>
  <si>
    <t>Linelength</t>
    <phoneticPr fontId="2" type="noConversion"/>
  </si>
  <si>
    <t>Framlength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</si>
</sst>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맑은 고딕"/>
      <family val="2"/>
      <scheme val="minor"/>
    </font>
    <font>
      <b/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sz val="8"/>
      <name val="맑은 고딕"/>
      <family val="2"/>
      <charset val="129"/>
      <scheme val="minor"/>
    </font>
    <font>
      <b/>
      <sz val="12"/>
      <name val="맑은 고딕"/>
      <family val="3"/>
      <charset val="129"/>
    </font>
    <font>
      <sz val="11"/>
      <name val="Calibri"/>
      <family val="2"/>
    </font>
    <font>
      <sz val="11"/>
      <color rgb="FF0000FF"/>
      <name val="Calibri"/>
      <family val="2"/>
    </font>
    <font>
      <sz val="6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맑은 고딕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66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49" fontId="1" fillId="0" borderId="1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3" borderId="2" xfId="0" quotePrefix="1" applyNumberFormat="1" applyFont="1" applyFill="1" applyBorder="1" applyAlignment="1">
      <alignment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left" vertical="center"/>
    </xf>
    <xf numFmtId="49" fontId="1" fillId="4" borderId="8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left" vertical="center"/>
    </xf>
    <xf numFmtId="49" fontId="1" fillId="5" borderId="10" xfId="0" applyNumberFormat="1" applyFont="1" applyFill="1" applyBorder="1" applyAlignment="1">
      <alignment horizontal="right" vertical="center"/>
    </xf>
    <xf numFmtId="49" fontId="1" fillId="5" borderId="6" xfId="0" applyNumberFormat="1" applyFont="1" applyFill="1" applyBorder="1" applyAlignment="1">
      <alignment horizontal="left" vertical="center"/>
    </xf>
    <xf numFmtId="49" fontId="1" fillId="5" borderId="7" xfId="0" applyNumberFormat="1" applyFont="1" applyFill="1" applyBorder="1" applyAlignment="1">
      <alignment horizontal="center" vertical="center"/>
    </xf>
    <xf numFmtId="49" fontId="1" fillId="5" borderId="11" xfId="0" applyNumberFormat="1" applyFont="1" applyFill="1" applyBorder="1" applyAlignment="1">
      <alignment horizontal="right" vertical="center"/>
    </xf>
    <xf numFmtId="49" fontId="1" fillId="5" borderId="0" xfId="0" applyNumberFormat="1" applyFont="1" applyFill="1" applyBorder="1" applyAlignment="1">
      <alignment horizontal="left" vertical="center"/>
    </xf>
    <xf numFmtId="49" fontId="5" fillId="5" borderId="12" xfId="0" applyNumberFormat="1" applyFont="1" applyFill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left" vertical="center"/>
    </xf>
    <xf numFmtId="49" fontId="1" fillId="5" borderId="12" xfId="0" applyNumberFormat="1" applyFont="1" applyFill="1" applyBorder="1" applyAlignment="1">
      <alignment horizontal="center" vertical="center"/>
    </xf>
    <xf numFmtId="49" fontId="1" fillId="5" borderId="13" xfId="0" applyNumberFormat="1" applyFont="1" applyFill="1" applyBorder="1" applyAlignment="1">
      <alignment horizontal="right" vertical="center"/>
    </xf>
    <xf numFmtId="49" fontId="3" fillId="5" borderId="8" xfId="0" applyNumberFormat="1" applyFont="1" applyFill="1" applyBorder="1" applyAlignment="1">
      <alignment horizontal="left" vertical="center"/>
    </xf>
    <xf numFmtId="49" fontId="3" fillId="5" borderId="9" xfId="0" applyNumberFormat="1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horizontal="righ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right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right" vertical="center"/>
    </xf>
    <xf numFmtId="49" fontId="3" fillId="0" borderId="11" xfId="0" applyNumberFormat="1" applyFont="1" applyBorder="1" applyAlignment="1">
      <alignment horizontal="right" vertical="center"/>
    </xf>
    <xf numFmtId="0" fontId="3" fillId="0" borderId="11" xfId="0" applyNumberFormat="1" applyFont="1" applyFill="1" applyBorder="1" applyAlignment="1">
      <alignment horizontal="right" vertical="center"/>
    </xf>
    <xf numFmtId="49" fontId="3" fillId="0" borderId="13" xfId="0" applyNumberFormat="1" applyFont="1" applyBorder="1" applyAlignment="1">
      <alignment horizontal="right" vertical="center"/>
    </xf>
    <xf numFmtId="49" fontId="3" fillId="0" borderId="8" xfId="0" applyNumberFormat="1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center" vertical="center"/>
    </xf>
    <xf numFmtId="49" fontId="1" fillId="6" borderId="5" xfId="0" applyNumberFormat="1" applyFont="1" applyFill="1" applyBorder="1" applyAlignment="1">
      <alignment horizontal="center" vertical="center"/>
    </xf>
    <xf numFmtId="49" fontId="1" fillId="6" borderId="6" xfId="0" applyNumberFormat="1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vertical="center"/>
    </xf>
    <xf numFmtId="49" fontId="3" fillId="0" borderId="12" xfId="0" quotePrefix="1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9" xfId="0" quotePrefix="1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4" xfId="0" quotePrefix="1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vertical="center"/>
    </xf>
    <xf numFmtId="49" fontId="3" fillId="0" borderId="12" xfId="0" quotePrefix="1" applyNumberFormat="1" applyFont="1" applyBorder="1" applyAlignment="1">
      <alignment vertical="center"/>
    </xf>
    <xf numFmtId="49" fontId="7" fillId="0" borderId="16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9" xfId="0" quotePrefix="1" applyNumberFormat="1" applyFont="1" applyBorder="1" applyAlignment="1">
      <alignment vertical="center"/>
    </xf>
    <xf numFmtId="49" fontId="7" fillId="0" borderId="17" xfId="0" applyNumberFormat="1" applyFont="1" applyBorder="1" applyAlignment="1">
      <alignment horizontal="center" vertical="center"/>
    </xf>
    <xf numFmtId="49" fontId="3" fillId="0" borderId="7" xfId="0" quotePrefix="1" applyNumberFormat="1" applyFont="1" applyBorder="1" applyAlignment="1">
      <alignment vertical="center"/>
    </xf>
    <xf numFmtId="49" fontId="7" fillId="0" borderId="18" xfId="0" applyNumberFormat="1" applyFont="1" applyBorder="1" applyAlignment="1">
      <alignment horizontal="center" vertical="center"/>
    </xf>
    <xf numFmtId="49" fontId="3" fillId="7" borderId="15" xfId="0" applyNumberFormat="1" applyFont="1" applyFill="1" applyBorder="1" applyAlignment="1">
      <alignment vertical="center"/>
    </xf>
    <xf numFmtId="49" fontId="3" fillId="7" borderId="12" xfId="0" quotePrefix="1" applyNumberFormat="1" applyFont="1" applyFill="1" applyBorder="1" applyAlignment="1">
      <alignment vertical="center"/>
    </xf>
    <xf numFmtId="49" fontId="7" fillId="7" borderId="16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0" fontId="7" fillId="0" borderId="17" xfId="0" applyNumberFormat="1" applyFont="1" applyBorder="1" applyAlignment="1">
      <alignment horizontal="center" vertical="center"/>
    </xf>
    <xf numFmtId="0" fontId="7" fillId="0" borderId="14" xfId="0" applyNumberFormat="1" applyFont="1" applyBorder="1" applyAlignment="1">
      <alignment horizontal="center"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18" xfId="0" applyNumberFormat="1" applyFont="1" applyFill="1" applyBorder="1" applyAlignment="1">
      <alignment vertical="center"/>
    </xf>
    <xf numFmtId="49" fontId="3" fillId="8" borderId="15" xfId="0" applyNumberFormat="1" applyFont="1" applyFill="1" applyBorder="1" applyAlignment="1">
      <alignment vertical="center"/>
    </xf>
    <xf numFmtId="49" fontId="3" fillId="8" borderId="12" xfId="0" applyNumberFormat="1" applyFont="1" applyFill="1" applyBorder="1" applyAlignment="1">
      <alignment vertical="center"/>
    </xf>
    <xf numFmtId="49" fontId="3" fillId="2" borderId="16" xfId="0" applyNumberFormat="1" applyFont="1" applyFill="1" applyBorder="1" applyAlignment="1">
      <alignment vertical="center"/>
    </xf>
    <xf numFmtId="49" fontId="3" fillId="0" borderId="16" xfId="0" applyNumberFormat="1" applyFont="1" applyBorder="1" applyAlignment="1">
      <alignment horizontal="left" vertical="center"/>
    </xf>
    <xf numFmtId="49" fontId="3" fillId="2" borderId="15" xfId="0" applyNumberFormat="1" applyFont="1" applyFill="1" applyBorder="1" applyAlignment="1">
      <alignment vertical="center"/>
    </xf>
    <xf numFmtId="49" fontId="3" fillId="2" borderId="12" xfId="0" applyNumberFormat="1" applyFont="1" applyFill="1" applyBorder="1" applyAlignment="1">
      <alignment vertical="center"/>
    </xf>
    <xf numFmtId="49" fontId="3" fillId="2" borderId="12" xfId="0" quotePrefix="1" applyNumberFormat="1" applyFont="1" applyFill="1" applyBorder="1" applyAlignment="1">
      <alignment vertical="center"/>
    </xf>
    <xf numFmtId="0" fontId="7" fillId="0" borderId="18" xfId="0" applyNumberFormat="1" applyFont="1" applyFill="1" applyBorder="1" applyAlignment="1">
      <alignment vertical="center"/>
    </xf>
    <xf numFmtId="0" fontId="7" fillId="0" borderId="16" xfId="0" applyNumberFormat="1" applyFont="1" applyBorder="1" applyAlignment="1">
      <alignment horizontal="center" vertical="center"/>
    </xf>
    <xf numFmtId="49" fontId="3" fillId="2" borderId="9" xfId="0" quotePrefix="1" applyNumberFormat="1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left" vertical="center"/>
    </xf>
    <xf numFmtId="0" fontId="7" fillId="0" borderId="18" xfId="0" applyNumberFormat="1" applyFont="1" applyBorder="1" applyAlignment="1">
      <alignment vertical="center"/>
    </xf>
    <xf numFmtId="0" fontId="7" fillId="0" borderId="14" xfId="0" applyNumberFormat="1" applyFont="1" applyBorder="1" applyAlignment="1">
      <alignment vertical="center"/>
    </xf>
    <xf numFmtId="49" fontId="7" fillId="0" borderId="12" xfId="0" applyNumberFormat="1" applyFont="1" applyBorder="1" applyAlignment="1">
      <alignment horizontal="center"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49" fontId="3" fillId="2" borderId="18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0" fontId="8" fillId="2" borderId="0" xfId="0" applyNumberFormat="1" applyFont="1" applyFill="1" applyAlignment="1">
      <alignment vertical="center"/>
    </xf>
    <xf numFmtId="0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8" xfId="0" quotePrefix="1" applyNumberFormat="1" applyFont="1" applyFill="1" applyBorder="1" applyAlignment="1">
      <alignment vertical="center"/>
    </xf>
    <xf numFmtId="49" fontId="9" fillId="0" borderId="9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0" fillId="0" borderId="14" xfId="0" applyBorder="1"/>
    <xf numFmtId="0" fontId="10" fillId="0" borderId="14" xfId="0" applyFont="1" applyBorder="1"/>
    <xf numFmtId="0" fontId="10" fillId="0" borderId="18" xfId="0" applyFont="1" applyBorder="1" applyAlignment="1">
      <alignment vertical="center"/>
    </xf>
    <xf numFmtId="0" fontId="0" fillId="0" borderId="17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87"/>
  <sheetViews>
    <sheetView tabSelected="1" workbookViewId="0">
      <selection activeCell="G28" sqref="G28"/>
    </sheetView>
  </sheetViews>
  <sheetFormatPr defaultRowHeight="16.5"/>
  <cols>
    <col min="2" max="2" width="11.25" bestFit="1" customWidth="1"/>
    <col min="3" max="4" width="9" style="93" customWidth="1"/>
    <col min="5" max="5" width="18.125" style="93" customWidth="1"/>
  </cols>
  <sheetData>
    <row r="1" spans="2:5" ht="17.25" thickBot="1">
      <c r="C1" s="1"/>
      <c r="D1" s="2"/>
      <c r="E1" s="2"/>
    </row>
    <row r="2" spans="2:5" ht="17.25" thickBot="1">
      <c r="C2" s="3" t="s">
        <v>0</v>
      </c>
      <c r="D2" s="4" t="s">
        <v>1</v>
      </c>
      <c r="E2" s="5"/>
    </row>
    <row r="3" spans="2:5">
      <c r="C3" s="6" t="s">
        <v>2</v>
      </c>
      <c r="D3" s="7"/>
      <c r="E3" s="8"/>
    </row>
    <row r="4" spans="2:5" ht="17.25" thickBot="1">
      <c r="C4" s="9" t="str">
        <f>CONCATENATE(D5,"_",C18,"x",C19,"_", ROUND(C20,1),D20,"_",ROUND(C14,2),"Msps")</f>
        <v>21_0_OceanFront_JN5_A2A2_AON_680x512_30fps_780Msps</v>
      </c>
      <c r="D4" s="10"/>
      <c r="E4" s="11"/>
    </row>
    <row r="5" spans="2:5">
      <c r="C5" s="12" t="s">
        <v>3</v>
      </c>
      <c r="D5" s="13" t="s">
        <v>4</v>
      </c>
      <c r="E5" s="14"/>
    </row>
    <row r="6" spans="2:5" ht="17.25">
      <c r="C6" s="15" t="s">
        <v>5</v>
      </c>
      <c r="D6" s="16" t="s">
        <v>6</v>
      </c>
      <c r="E6" s="17"/>
    </row>
    <row r="7" spans="2:5">
      <c r="C7" s="15" t="s">
        <v>7</v>
      </c>
      <c r="D7" s="18" t="str">
        <f>E84</f>
        <v>DPHY</v>
      </c>
      <c r="E7" s="19"/>
    </row>
    <row r="8" spans="2:5">
      <c r="C8" s="15" t="s">
        <v>8</v>
      </c>
      <c r="D8" s="18" t="str">
        <f>E193</f>
        <v>QPDC_Off</v>
      </c>
      <c r="E8" s="19"/>
    </row>
    <row r="9" spans="2:5">
      <c r="C9" s="15" t="s">
        <v>9</v>
      </c>
      <c r="D9" s="18" t="str">
        <f>E154</f>
        <v>DBPC_Off</v>
      </c>
      <c r="E9" s="19"/>
    </row>
    <row r="10" spans="2:5">
      <c r="C10" s="15" t="s">
        <v>10</v>
      </c>
      <c r="D10" s="18" t="str">
        <f>E138</f>
        <v>QMSC_Off</v>
      </c>
      <c r="E10" s="19"/>
    </row>
    <row r="11" spans="2:5" ht="17.25" thickBot="1">
      <c r="C11" s="20" t="s">
        <v>11</v>
      </c>
      <c r="D11" s="21" t="str">
        <f>IF(RIGHT(D125,2)="01",IF(RIGHT(D127,2)="01","On (L/R+T/B)","On (L/R only)"),"Off")</f>
        <v>Off</v>
      </c>
      <c r="E11" s="22" t="s">
        <v>12</v>
      </c>
    </row>
    <row r="12" spans="2:5" ht="17.25" thickBot="1">
      <c r="B12" s="97" t="s">
        <v>664</v>
      </c>
      <c r="C12" s="23">
        <f>E65</f>
        <v>24</v>
      </c>
      <c r="D12" s="24" t="s">
        <v>13</v>
      </c>
      <c r="E12" s="25"/>
    </row>
    <row r="13" spans="2:5" ht="17.25" thickBot="1">
      <c r="B13" s="97"/>
      <c r="C13" s="26">
        <f>IF(HEX2DEC(1),C12*(E68/E67)/1/2/1/8*8,C12*(E68/E67)/2/1/8*8)</f>
        <v>920</v>
      </c>
      <c r="D13" s="27" t="s">
        <v>13</v>
      </c>
      <c r="E13" s="28"/>
    </row>
    <row r="14" spans="2:5" ht="17.25" thickBot="1">
      <c r="B14" s="97" t="s">
        <v>665</v>
      </c>
      <c r="C14" s="29">
        <f>C12*E71/E70/(2^E72)*2</f>
        <v>780</v>
      </c>
      <c r="D14" s="27" t="s">
        <v>14</v>
      </c>
      <c r="E14" s="28"/>
    </row>
    <row r="15" spans="2:5" ht="17.25" thickBot="1">
      <c r="B15" s="97"/>
      <c r="C15" s="30">
        <f>MID(D81,2,1)+1</f>
        <v>4</v>
      </c>
      <c r="D15" s="27" t="s">
        <v>15</v>
      </c>
      <c r="E15" s="28"/>
    </row>
    <row r="16" spans="2:5" ht="17.25" thickBot="1">
      <c r="B16" s="97"/>
      <c r="C16" s="30">
        <f>E56-E55+1</f>
        <v>8208</v>
      </c>
      <c r="D16" s="27" t="s">
        <v>16</v>
      </c>
      <c r="E16" s="28"/>
    </row>
    <row r="17" spans="2:5" ht="17.25" thickBot="1">
      <c r="B17" s="97"/>
      <c r="C17" s="30">
        <f>E58-E57+1</f>
        <v>6144</v>
      </c>
      <c r="D17" s="27" t="s">
        <v>16</v>
      </c>
      <c r="E17" s="28"/>
    </row>
    <row r="18" spans="2:5">
      <c r="B18" s="99" t="s">
        <v>666</v>
      </c>
      <c r="C18" s="30">
        <f>HEX2DEC(D59)</f>
        <v>680</v>
      </c>
      <c r="D18" s="27" t="s">
        <v>16</v>
      </c>
      <c r="E18" s="28"/>
    </row>
    <row r="19" spans="2:5" ht="17.25" thickBot="1">
      <c r="B19" s="100"/>
      <c r="C19" s="30">
        <f>HEX2DEC(D60)</f>
        <v>512</v>
      </c>
      <c r="D19" s="27" t="s">
        <v>16</v>
      </c>
      <c r="E19" s="28"/>
    </row>
    <row r="20" spans="2:5" ht="17.25" thickBot="1">
      <c r="B20" s="98" t="s">
        <v>667</v>
      </c>
      <c r="C20" s="31">
        <f>ROUND(C13*2/8*4*1000000/(E63*E64)/(2^VALUE(LEFT(D79,2))),2)</f>
        <v>30.01</v>
      </c>
      <c r="D20" s="27" t="s">
        <v>17</v>
      </c>
      <c r="E20" s="28"/>
    </row>
    <row r="21" spans="2:5" ht="17.25" thickBot="1">
      <c r="B21" s="97"/>
      <c r="C21" s="30" t="s">
        <v>18</v>
      </c>
      <c r="D21" s="27"/>
      <c r="E21" s="28"/>
    </row>
    <row r="22" spans="2:5" ht="17.25" thickBot="1">
      <c r="B22" s="97" t="s">
        <v>668</v>
      </c>
      <c r="C22" s="30">
        <f>HEX2DEC(D64)</f>
        <v>2944</v>
      </c>
      <c r="D22" s="27" t="s">
        <v>16</v>
      </c>
      <c r="E22" s="28"/>
    </row>
    <row r="23" spans="2:5" ht="17.25" thickBot="1">
      <c r="B23" s="97"/>
      <c r="C23" s="30">
        <f>C22-C18</f>
        <v>2264</v>
      </c>
      <c r="D23" s="27" t="s">
        <v>16</v>
      </c>
      <c r="E23" s="28"/>
    </row>
    <row r="24" spans="2:5" ht="17.25" thickBot="1">
      <c r="B24" s="97" t="s">
        <v>669</v>
      </c>
      <c r="C24" s="30">
        <f>HEX2DEC(D63)</f>
        <v>10412</v>
      </c>
      <c r="D24" s="27" t="s">
        <v>19</v>
      </c>
      <c r="E24" s="28"/>
    </row>
    <row r="25" spans="2:5" ht="17.25" thickBot="1">
      <c r="B25" s="97"/>
      <c r="C25" s="30">
        <f>C24-C19</f>
        <v>9900</v>
      </c>
      <c r="D25" s="27" t="s">
        <v>19</v>
      </c>
      <c r="E25" s="28"/>
    </row>
    <row r="26" spans="2:5" ht="17.25" thickBot="1">
      <c r="B26" s="97"/>
      <c r="C26" s="26">
        <f>ROUND(1/(C13*1000000/(C25*E64))*1000,2)</f>
        <v>31.68</v>
      </c>
      <c r="D26" s="27" t="s">
        <v>20</v>
      </c>
      <c r="E26" s="28"/>
    </row>
    <row r="27" spans="2:5" ht="17.25" thickBot="1">
      <c r="B27" s="97"/>
      <c r="C27" s="32" t="s">
        <v>21</v>
      </c>
      <c r="D27" s="33" t="s">
        <v>22</v>
      </c>
      <c r="E27" s="34"/>
    </row>
    <row r="28" spans="2:5" ht="17.25" thickBot="1">
      <c r="C28" s="35" t="s">
        <v>23</v>
      </c>
      <c r="D28" s="36" t="s">
        <v>24</v>
      </c>
      <c r="E28" s="37" t="s">
        <v>25</v>
      </c>
    </row>
    <row r="29" spans="2:5" ht="17.25" thickBot="1">
      <c r="C29" s="38" t="s">
        <v>26</v>
      </c>
      <c r="D29" s="39" t="s">
        <v>27</v>
      </c>
      <c r="E29" s="40"/>
    </row>
    <row r="30" spans="2:5">
      <c r="C30" s="41" t="s">
        <v>28</v>
      </c>
      <c r="D30" s="42" t="s">
        <v>29</v>
      </c>
      <c r="E30" s="43"/>
    </row>
    <row r="31" spans="2:5">
      <c r="C31" s="41" t="s">
        <v>30</v>
      </c>
      <c r="D31" s="44" t="s">
        <v>31</v>
      </c>
      <c r="E31" s="43"/>
    </row>
    <row r="32" spans="2:5">
      <c r="C32" s="41" t="s">
        <v>32</v>
      </c>
      <c r="D32" s="44" t="s">
        <v>31</v>
      </c>
      <c r="E32" s="43"/>
    </row>
    <row r="33" spans="3:5">
      <c r="C33" s="41" t="s">
        <v>33</v>
      </c>
      <c r="D33" s="42" t="s">
        <v>29</v>
      </c>
      <c r="E33" s="43"/>
    </row>
    <row r="34" spans="3:5">
      <c r="C34" s="41" t="s">
        <v>34</v>
      </c>
      <c r="D34" s="42" t="s">
        <v>29</v>
      </c>
      <c r="E34" s="43"/>
    </row>
    <row r="35" spans="3:5">
      <c r="C35" s="41" t="s">
        <v>35</v>
      </c>
      <c r="D35" s="44" t="s">
        <v>31</v>
      </c>
      <c r="E35" s="43"/>
    </row>
    <row r="36" spans="3:5">
      <c r="C36" s="41" t="s">
        <v>36</v>
      </c>
      <c r="D36" s="44" t="s">
        <v>31</v>
      </c>
      <c r="E36" s="43"/>
    </row>
    <row r="37" spans="3:5">
      <c r="C37" s="41" t="s">
        <v>37</v>
      </c>
      <c r="D37" s="42" t="s">
        <v>38</v>
      </c>
      <c r="E37" s="43"/>
    </row>
    <row r="38" spans="3:5">
      <c r="C38" s="41" t="s">
        <v>39</v>
      </c>
      <c r="D38" s="42" t="s">
        <v>29</v>
      </c>
      <c r="E38" s="43"/>
    </row>
    <row r="39" spans="3:5">
      <c r="C39" s="41" t="s">
        <v>40</v>
      </c>
      <c r="D39" s="42" t="s">
        <v>38</v>
      </c>
      <c r="E39" s="43"/>
    </row>
    <row r="40" spans="3:5">
      <c r="C40" s="41" t="s">
        <v>41</v>
      </c>
      <c r="D40" s="42" t="s">
        <v>38</v>
      </c>
      <c r="E40" s="43"/>
    </row>
    <row r="41" spans="3:5">
      <c r="C41" s="41" t="s">
        <v>42</v>
      </c>
      <c r="D41" s="42" t="s">
        <v>43</v>
      </c>
      <c r="E41" s="43"/>
    </row>
    <row r="42" spans="3:5">
      <c r="C42" s="41" t="s">
        <v>44</v>
      </c>
      <c r="D42" s="42" t="s">
        <v>29</v>
      </c>
      <c r="E42" s="43"/>
    </row>
    <row r="43" spans="3:5">
      <c r="C43" s="41" t="s">
        <v>45</v>
      </c>
      <c r="D43" s="42" t="s">
        <v>29</v>
      </c>
      <c r="E43" s="43"/>
    </row>
    <row r="44" spans="3:5">
      <c r="C44" s="41" t="s">
        <v>46</v>
      </c>
      <c r="D44" s="42" t="s">
        <v>38</v>
      </c>
      <c r="E44" s="43"/>
    </row>
    <row r="45" spans="3:5">
      <c r="C45" s="41" t="s">
        <v>47</v>
      </c>
      <c r="D45" s="42" t="s">
        <v>38</v>
      </c>
      <c r="E45" s="43"/>
    </row>
    <row r="46" spans="3:5">
      <c r="C46" s="41" t="s">
        <v>48</v>
      </c>
      <c r="D46" s="42" t="s">
        <v>38</v>
      </c>
      <c r="E46" s="43"/>
    </row>
    <row r="47" spans="3:5">
      <c r="C47" s="41" t="s">
        <v>42</v>
      </c>
      <c r="D47" s="42" t="s">
        <v>27</v>
      </c>
      <c r="E47" s="43"/>
    </row>
    <row r="48" spans="3:5">
      <c r="C48" s="41" t="s">
        <v>49</v>
      </c>
      <c r="D48" s="42" t="s">
        <v>50</v>
      </c>
      <c r="E48" s="43"/>
    </row>
    <row r="49" spans="3:5">
      <c r="C49" s="41" t="s">
        <v>51</v>
      </c>
      <c r="D49" s="44" t="s">
        <v>31</v>
      </c>
      <c r="E49" s="43"/>
    </row>
    <row r="50" spans="3:5" ht="17.25" thickBot="1">
      <c r="C50" s="45" t="s">
        <v>52</v>
      </c>
      <c r="D50" s="46" t="s">
        <v>31</v>
      </c>
      <c r="E50" s="47"/>
    </row>
    <row r="51" spans="3:5" ht="17.25" thickBot="1">
      <c r="C51" s="48" t="s">
        <v>26</v>
      </c>
      <c r="D51" s="49" t="s">
        <v>53</v>
      </c>
      <c r="E51" s="40"/>
    </row>
    <row r="52" spans="3:5">
      <c r="C52" s="41" t="s">
        <v>54</v>
      </c>
      <c r="D52" s="44" t="s">
        <v>31</v>
      </c>
      <c r="E52" s="43"/>
    </row>
    <row r="53" spans="3:5" ht="17.25" thickBot="1">
      <c r="C53" s="45" t="s">
        <v>55</v>
      </c>
      <c r="D53" s="46" t="s">
        <v>31</v>
      </c>
      <c r="E53" s="47"/>
    </row>
    <row r="54" spans="3:5" ht="17.25" thickBot="1">
      <c r="C54" s="38" t="s">
        <v>26</v>
      </c>
      <c r="D54" s="39" t="s">
        <v>27</v>
      </c>
      <c r="E54" s="40"/>
    </row>
    <row r="55" spans="3:5">
      <c r="C55" s="50" t="s">
        <v>56</v>
      </c>
      <c r="D55" s="51" t="s">
        <v>57</v>
      </c>
      <c r="E55" s="52">
        <f>IF(MOD(HEX2DEC(D55),8)=0,HEX2DEC(D55),"plz check, multiple of 8 ")</f>
        <v>8</v>
      </c>
    </row>
    <row r="56" spans="3:5">
      <c r="C56" s="50" t="s">
        <v>58</v>
      </c>
      <c r="D56" s="51" t="s">
        <v>59</v>
      </c>
      <c r="E56" s="52">
        <f t="shared" ref="E56:E60" si="0">HEX2DEC(D56)</f>
        <v>8215</v>
      </c>
    </row>
    <row r="57" spans="3:5">
      <c r="C57" s="50" t="s">
        <v>60</v>
      </c>
      <c r="D57" s="51" t="s">
        <v>61</v>
      </c>
      <c r="E57" s="52">
        <f t="shared" si="0"/>
        <v>16</v>
      </c>
    </row>
    <row r="58" spans="3:5">
      <c r="C58" s="50" t="s">
        <v>62</v>
      </c>
      <c r="D58" s="51" t="s">
        <v>63</v>
      </c>
      <c r="E58" s="52">
        <f t="shared" si="0"/>
        <v>6159</v>
      </c>
    </row>
    <row r="59" spans="3:5">
      <c r="C59" s="50" t="s">
        <v>64</v>
      </c>
      <c r="D59" s="51" t="s">
        <v>65</v>
      </c>
      <c r="E59" s="52">
        <f t="shared" si="0"/>
        <v>680</v>
      </c>
    </row>
    <row r="60" spans="3:5">
      <c r="C60" s="50" t="s">
        <v>66</v>
      </c>
      <c r="D60" s="51" t="s">
        <v>67</v>
      </c>
      <c r="E60" s="52">
        <f t="shared" si="0"/>
        <v>512</v>
      </c>
    </row>
    <row r="61" spans="3:5">
      <c r="C61" s="50" t="s">
        <v>68</v>
      </c>
      <c r="D61" s="53" t="s">
        <v>69</v>
      </c>
      <c r="E61" s="43"/>
    </row>
    <row r="62" spans="3:5" ht="17.25" thickBot="1">
      <c r="C62" s="54" t="s">
        <v>70</v>
      </c>
      <c r="D62" s="55" t="s">
        <v>31</v>
      </c>
      <c r="E62" s="47"/>
    </row>
    <row r="63" spans="3:5">
      <c r="C63" s="50" t="s">
        <v>71</v>
      </c>
      <c r="D63" s="51" t="s">
        <v>72</v>
      </c>
      <c r="E63" s="52">
        <f t="shared" ref="E63:E64" si="1">HEX2DEC(D63)</f>
        <v>10412</v>
      </c>
    </row>
    <row r="64" spans="3:5" ht="17.25" thickBot="1">
      <c r="C64" s="54" t="s">
        <v>73</v>
      </c>
      <c r="D64" s="56" t="s">
        <v>74</v>
      </c>
      <c r="E64" s="57">
        <f t="shared" si="1"/>
        <v>2944</v>
      </c>
    </row>
    <row r="65" spans="3:5">
      <c r="C65" s="6" t="s">
        <v>75</v>
      </c>
      <c r="D65" s="58" t="s">
        <v>76</v>
      </c>
      <c r="E65" s="59">
        <f>HEX2DEC(D65)/256+E66/1000</f>
        <v>24</v>
      </c>
    </row>
    <row r="66" spans="3:5">
      <c r="C66" s="50" t="s">
        <v>77</v>
      </c>
      <c r="D66" s="51" t="s">
        <v>38</v>
      </c>
      <c r="E66" s="52">
        <f t="shared" ref="E66:E75" si="2">HEX2DEC(D66)</f>
        <v>0</v>
      </c>
    </row>
    <row r="67" spans="3:5">
      <c r="C67" s="50" t="s">
        <v>78</v>
      </c>
      <c r="D67" s="51" t="s">
        <v>79</v>
      </c>
      <c r="E67" s="52">
        <f t="shared" si="2"/>
        <v>3</v>
      </c>
    </row>
    <row r="68" spans="3:5">
      <c r="C68" s="50" t="s">
        <v>80</v>
      </c>
      <c r="D68" s="51" t="s">
        <v>81</v>
      </c>
      <c r="E68" s="52">
        <f t="shared" si="2"/>
        <v>230</v>
      </c>
    </row>
    <row r="69" spans="3:5">
      <c r="C69" s="50" t="s">
        <v>82</v>
      </c>
      <c r="D69" s="51" t="s">
        <v>31</v>
      </c>
      <c r="E69" s="52">
        <f t="shared" si="2"/>
        <v>0</v>
      </c>
    </row>
    <row r="70" spans="3:5">
      <c r="C70" s="50" t="s">
        <v>83</v>
      </c>
      <c r="D70" s="51" t="s">
        <v>84</v>
      </c>
      <c r="E70" s="52">
        <f t="shared" si="2"/>
        <v>3</v>
      </c>
    </row>
    <row r="71" spans="3:5">
      <c r="C71" s="60" t="s">
        <v>85</v>
      </c>
      <c r="D71" s="61" t="s">
        <v>86</v>
      </c>
      <c r="E71" s="62">
        <f t="shared" si="2"/>
        <v>195</v>
      </c>
    </row>
    <row r="72" spans="3:5">
      <c r="C72" s="50" t="s">
        <v>87</v>
      </c>
      <c r="D72" s="51" t="s">
        <v>69</v>
      </c>
      <c r="E72" s="52">
        <f t="shared" si="2"/>
        <v>2</v>
      </c>
    </row>
    <row r="73" spans="3:5">
      <c r="C73" s="50" t="s">
        <v>88</v>
      </c>
      <c r="D73" s="51" t="s">
        <v>79</v>
      </c>
      <c r="E73" s="52">
        <f t="shared" si="2"/>
        <v>3</v>
      </c>
    </row>
    <row r="74" spans="3:5">
      <c r="C74" s="50" t="s">
        <v>89</v>
      </c>
      <c r="D74" s="51" t="s">
        <v>90</v>
      </c>
      <c r="E74" s="52">
        <f t="shared" si="2"/>
        <v>40</v>
      </c>
    </row>
    <row r="75" spans="3:5" ht="17.25" thickBot="1">
      <c r="C75" s="54" t="s">
        <v>91</v>
      </c>
      <c r="D75" s="56" t="s">
        <v>92</v>
      </c>
      <c r="E75" s="57">
        <f t="shared" si="2"/>
        <v>2</v>
      </c>
    </row>
    <row r="76" spans="3:5">
      <c r="C76" s="6" t="s">
        <v>93</v>
      </c>
      <c r="D76" s="63" t="s">
        <v>94</v>
      </c>
      <c r="E76" s="64"/>
    </row>
    <row r="77" spans="3:5">
      <c r="C77" s="50" t="s">
        <v>95</v>
      </c>
      <c r="D77" s="53" t="s">
        <v>94</v>
      </c>
      <c r="E77" s="43"/>
    </row>
    <row r="78" spans="3:5">
      <c r="C78" s="50" t="s">
        <v>96</v>
      </c>
      <c r="D78" s="53" t="s">
        <v>97</v>
      </c>
      <c r="E78" s="43"/>
    </row>
    <row r="79" spans="3:5">
      <c r="C79" s="50" t="s">
        <v>98</v>
      </c>
      <c r="D79" s="53" t="s">
        <v>38</v>
      </c>
      <c r="E79" s="43"/>
    </row>
    <row r="80" spans="3:5" ht="17.25" thickBot="1">
      <c r="C80" s="50" t="s">
        <v>99</v>
      </c>
      <c r="D80" s="53" t="s">
        <v>38</v>
      </c>
      <c r="E80" s="43"/>
    </row>
    <row r="81" spans="3:5">
      <c r="C81" s="6" t="s">
        <v>100</v>
      </c>
      <c r="D81" s="63" t="s">
        <v>101</v>
      </c>
      <c r="E81" s="64"/>
    </row>
    <row r="82" spans="3:5">
      <c r="C82" s="50" t="s">
        <v>102</v>
      </c>
      <c r="D82" s="53" t="s">
        <v>46</v>
      </c>
      <c r="E82" s="43"/>
    </row>
    <row r="83" spans="3:5">
      <c r="C83" s="50" t="s">
        <v>103</v>
      </c>
      <c r="D83" s="53" t="s">
        <v>104</v>
      </c>
      <c r="E83" s="43"/>
    </row>
    <row r="84" spans="3:5" ht="17.25" thickBot="1">
      <c r="C84" s="54" t="s">
        <v>105</v>
      </c>
      <c r="D84" s="55" t="s">
        <v>44</v>
      </c>
      <c r="E84" s="65" t="str">
        <f>IF(RIGHT(D84,2)="01","CPHY","DPHY")</f>
        <v>DPHY</v>
      </c>
    </row>
    <row r="85" spans="3:5" ht="17.25" thickBot="1">
      <c r="C85" s="38" t="s">
        <v>26</v>
      </c>
      <c r="D85" s="39" t="s">
        <v>53</v>
      </c>
      <c r="E85" s="40"/>
    </row>
    <row r="86" spans="3:5">
      <c r="C86" s="50" t="s">
        <v>106</v>
      </c>
      <c r="D86" s="53" t="s">
        <v>107</v>
      </c>
      <c r="E86" s="43"/>
    </row>
    <row r="87" spans="3:5">
      <c r="C87" s="50" t="s">
        <v>108</v>
      </c>
      <c r="D87" s="53" t="s">
        <v>31</v>
      </c>
      <c r="E87" s="43"/>
    </row>
    <row r="88" spans="3:5">
      <c r="C88" s="50" t="s">
        <v>109</v>
      </c>
      <c r="D88" s="53" t="s">
        <v>110</v>
      </c>
      <c r="E88" s="43"/>
    </row>
    <row r="89" spans="3:5" ht="17.25" thickBot="1">
      <c r="C89" s="54" t="s">
        <v>111</v>
      </c>
      <c r="D89" s="55" t="s">
        <v>112</v>
      </c>
      <c r="E89" s="47"/>
    </row>
    <row r="90" spans="3:5" ht="17.25" thickBot="1">
      <c r="C90" s="38" t="s">
        <v>26</v>
      </c>
      <c r="D90" s="39" t="s">
        <v>113</v>
      </c>
      <c r="E90" s="66"/>
    </row>
    <row r="91" spans="3:5">
      <c r="C91" s="50" t="s">
        <v>114</v>
      </c>
      <c r="D91" s="51" t="s">
        <v>115</v>
      </c>
      <c r="E91" s="43"/>
    </row>
    <row r="92" spans="3:5">
      <c r="C92" s="50" t="s">
        <v>116</v>
      </c>
      <c r="D92" s="53" t="s">
        <v>69</v>
      </c>
      <c r="E92" s="43"/>
    </row>
    <row r="93" spans="3:5">
      <c r="C93" s="50" t="s">
        <v>117</v>
      </c>
      <c r="D93" s="53" t="s">
        <v>118</v>
      </c>
      <c r="E93" s="43"/>
    </row>
    <row r="94" spans="3:5">
      <c r="C94" s="50" t="s">
        <v>119</v>
      </c>
      <c r="D94" s="53" t="s">
        <v>69</v>
      </c>
      <c r="E94" s="43"/>
    </row>
    <row r="95" spans="3:5" ht="17.25" thickBot="1">
      <c r="C95" s="50" t="s">
        <v>120</v>
      </c>
      <c r="D95" s="53" t="s">
        <v>118</v>
      </c>
      <c r="E95" s="47"/>
    </row>
    <row r="96" spans="3:5">
      <c r="C96" s="6" t="s">
        <v>121</v>
      </c>
      <c r="D96" s="63" t="s">
        <v>38</v>
      </c>
      <c r="E96" s="64"/>
    </row>
    <row r="97" spans="3:5">
      <c r="C97" s="50" t="s">
        <v>122</v>
      </c>
      <c r="D97" s="53" t="s">
        <v>123</v>
      </c>
      <c r="E97" s="43"/>
    </row>
    <row r="98" spans="3:5">
      <c r="C98" s="50" t="s">
        <v>124</v>
      </c>
      <c r="D98" s="53" t="s">
        <v>125</v>
      </c>
      <c r="E98" s="43"/>
    </row>
    <row r="99" spans="3:5" ht="17.25" thickBot="1">
      <c r="C99" s="54" t="s">
        <v>126</v>
      </c>
      <c r="D99" s="55" t="s">
        <v>125</v>
      </c>
      <c r="E99" s="47"/>
    </row>
    <row r="100" spans="3:5" ht="17.25" thickBot="1">
      <c r="C100" s="38" t="s">
        <v>26</v>
      </c>
      <c r="D100" s="39" t="s">
        <v>53</v>
      </c>
      <c r="E100" s="40"/>
    </row>
    <row r="101" spans="3:5">
      <c r="C101" s="50" t="s">
        <v>127</v>
      </c>
      <c r="D101" s="53" t="s">
        <v>128</v>
      </c>
      <c r="E101" s="43"/>
    </row>
    <row r="102" spans="3:5">
      <c r="C102" s="50" t="s">
        <v>129</v>
      </c>
      <c r="D102" s="53" t="s">
        <v>130</v>
      </c>
      <c r="E102" s="43"/>
    </row>
    <row r="103" spans="3:5">
      <c r="C103" s="50" t="s">
        <v>131</v>
      </c>
      <c r="D103" s="53" t="s">
        <v>132</v>
      </c>
      <c r="E103" s="43"/>
    </row>
    <row r="104" spans="3:5">
      <c r="C104" s="50" t="s">
        <v>133</v>
      </c>
      <c r="D104" s="53" t="s">
        <v>134</v>
      </c>
      <c r="E104" s="43"/>
    </row>
    <row r="105" spans="3:5">
      <c r="C105" s="50" t="s">
        <v>135</v>
      </c>
      <c r="D105" s="53" t="s">
        <v>136</v>
      </c>
      <c r="E105" s="43"/>
    </row>
    <row r="106" spans="3:5">
      <c r="C106" s="50" t="s">
        <v>137</v>
      </c>
      <c r="D106" s="53" t="s">
        <v>138</v>
      </c>
      <c r="E106" s="43"/>
    </row>
    <row r="107" spans="3:5">
      <c r="C107" s="50" t="s">
        <v>139</v>
      </c>
      <c r="D107" s="53" t="s">
        <v>140</v>
      </c>
      <c r="E107" s="43"/>
    </row>
    <row r="108" spans="3:5">
      <c r="C108" s="50" t="s">
        <v>141</v>
      </c>
      <c r="D108" s="53" t="s">
        <v>125</v>
      </c>
      <c r="E108" s="43"/>
    </row>
    <row r="109" spans="3:5">
      <c r="C109" s="50" t="s">
        <v>142</v>
      </c>
      <c r="D109" s="53" t="s">
        <v>140</v>
      </c>
      <c r="E109" s="43"/>
    </row>
    <row r="110" spans="3:5">
      <c r="C110" s="50" t="s">
        <v>143</v>
      </c>
      <c r="D110" s="53" t="s">
        <v>144</v>
      </c>
      <c r="E110" s="43"/>
    </row>
    <row r="111" spans="3:5" ht="17.25" thickBot="1">
      <c r="C111" s="54" t="s">
        <v>145</v>
      </c>
      <c r="D111" s="55" t="s">
        <v>125</v>
      </c>
      <c r="E111" s="47"/>
    </row>
    <row r="112" spans="3:5" ht="17.25" thickBot="1">
      <c r="C112" s="38" t="s">
        <v>26</v>
      </c>
      <c r="D112" s="39" t="s">
        <v>113</v>
      </c>
      <c r="E112" s="40"/>
    </row>
    <row r="113" spans="3:5">
      <c r="C113" s="67" t="s">
        <v>146</v>
      </c>
      <c r="D113" s="68" t="s">
        <v>104</v>
      </c>
      <c r="E113" s="69"/>
    </row>
    <row r="114" spans="3:5">
      <c r="C114" s="50" t="s">
        <v>147</v>
      </c>
      <c r="D114" s="53" t="s">
        <v>31</v>
      </c>
      <c r="E114" s="43"/>
    </row>
    <row r="115" spans="3:5">
      <c r="C115" s="70" t="s">
        <v>148</v>
      </c>
      <c r="D115" s="71" t="s">
        <v>47</v>
      </c>
      <c r="E115" s="72" t="s">
        <v>149</v>
      </c>
    </row>
    <row r="116" spans="3:5">
      <c r="C116" s="41" t="s">
        <v>150</v>
      </c>
      <c r="D116" s="42" t="s">
        <v>151</v>
      </c>
      <c r="E116" s="73"/>
    </row>
    <row r="117" spans="3:5">
      <c r="C117" s="50" t="s">
        <v>152</v>
      </c>
      <c r="D117" s="53" t="s">
        <v>153</v>
      </c>
      <c r="E117" s="43"/>
    </row>
    <row r="118" spans="3:5">
      <c r="C118" s="50" t="s">
        <v>154</v>
      </c>
      <c r="D118" s="53" t="s">
        <v>155</v>
      </c>
      <c r="E118" s="43"/>
    </row>
    <row r="119" spans="3:5">
      <c r="C119" s="50" t="s">
        <v>156</v>
      </c>
      <c r="D119" s="53" t="s">
        <v>157</v>
      </c>
      <c r="E119" s="43"/>
    </row>
    <row r="120" spans="3:5">
      <c r="C120" s="74" t="s">
        <v>158</v>
      </c>
      <c r="D120" s="75" t="s">
        <v>155</v>
      </c>
      <c r="E120" s="72" t="s">
        <v>159</v>
      </c>
    </row>
    <row r="121" spans="3:5">
      <c r="C121" s="50" t="s">
        <v>26</v>
      </c>
      <c r="D121" s="53" t="s">
        <v>160</v>
      </c>
      <c r="E121" s="43"/>
    </row>
    <row r="122" spans="3:5" ht="17.25" thickBot="1">
      <c r="C122" s="50" t="s">
        <v>161</v>
      </c>
      <c r="D122" s="53" t="s">
        <v>31</v>
      </c>
      <c r="E122" s="43"/>
    </row>
    <row r="123" spans="3:5" ht="17.25" thickBot="1">
      <c r="C123" s="38" t="s">
        <v>26</v>
      </c>
      <c r="D123" s="39" t="s">
        <v>113</v>
      </c>
      <c r="E123" s="40"/>
    </row>
    <row r="124" spans="3:5" ht="17.25" thickBot="1">
      <c r="C124" s="50" t="s">
        <v>162</v>
      </c>
      <c r="D124" s="53" t="s">
        <v>44</v>
      </c>
      <c r="E124" s="43"/>
    </row>
    <row r="125" spans="3:5">
      <c r="C125" s="6" t="s">
        <v>163</v>
      </c>
      <c r="D125" s="58" t="s">
        <v>31</v>
      </c>
      <c r="E125" s="59" t="str">
        <f>IF(RIGHT(D125,2)="01","Tail_On","Tail_Off")</f>
        <v>Tail_Off</v>
      </c>
    </row>
    <row r="126" spans="3:5">
      <c r="C126" s="50" t="s">
        <v>164</v>
      </c>
      <c r="D126" s="53" t="s">
        <v>165</v>
      </c>
      <c r="E126" s="43"/>
    </row>
    <row r="127" spans="3:5">
      <c r="C127" s="50" t="s">
        <v>166</v>
      </c>
      <c r="D127" s="76" t="s">
        <v>31</v>
      </c>
      <c r="E127" s="52" t="str">
        <f>IF(RIGHT(D125,2)="01",IF(RIGHT(D127,2)="01","L/R+T/B","L/R only"),"Off")</f>
        <v>Off</v>
      </c>
    </row>
    <row r="128" spans="3:5">
      <c r="C128" s="50" t="s">
        <v>167</v>
      </c>
      <c r="D128" s="51" t="s">
        <v>31</v>
      </c>
      <c r="E128" s="52">
        <f>IF(HEX2DEC(D128)&gt;0,HEX2DEC(D128)*2,(E24-E21+1)/4)</f>
        <v>0.25</v>
      </c>
    </row>
    <row r="129" spans="3:5">
      <c r="C129" s="50" t="s">
        <v>168</v>
      </c>
      <c r="D129" s="51" t="s">
        <v>31</v>
      </c>
      <c r="E129" s="52">
        <f>IF(HEX2DEC(D129)&gt;0,HEX2DEC(D129),IF((E25-E22+1)/8 &gt; 764, 764, (E25-E22+1)/8))</f>
        <v>0.125</v>
      </c>
    </row>
    <row r="130" spans="3:5">
      <c r="C130" s="50" t="s">
        <v>169</v>
      </c>
      <c r="D130" s="51" t="s">
        <v>31</v>
      </c>
      <c r="E130" s="52">
        <f>IF(HEX2DEC(D130)&gt;0,HEX2DEC(D130)*2,IF(E128/4 &gt;1008,1008,E128/4))</f>
        <v>6.25E-2</v>
      </c>
    </row>
    <row r="131" spans="3:5">
      <c r="C131" s="50" t="s">
        <v>170</v>
      </c>
      <c r="D131" s="51" t="s">
        <v>31</v>
      </c>
      <c r="E131" s="52">
        <f>IF(HEX2DEC(D131)&gt;0,HEX2DEC(D131),E129)</f>
        <v>0.125</v>
      </c>
    </row>
    <row r="132" spans="3:5">
      <c r="C132" s="50" t="s">
        <v>42</v>
      </c>
      <c r="D132" s="53" t="s">
        <v>171</v>
      </c>
      <c r="E132" s="43"/>
    </row>
    <row r="133" spans="3:5" ht="17.25" thickBot="1">
      <c r="C133" s="50" t="s">
        <v>172</v>
      </c>
      <c r="D133" s="53" t="s">
        <v>31</v>
      </c>
      <c r="E133" s="43"/>
    </row>
    <row r="134" spans="3:5">
      <c r="C134" s="6" t="s">
        <v>26</v>
      </c>
      <c r="D134" s="63" t="s">
        <v>113</v>
      </c>
      <c r="E134" s="64"/>
    </row>
    <row r="135" spans="3:5">
      <c r="C135" s="50" t="s">
        <v>173</v>
      </c>
      <c r="D135" s="53" t="s">
        <v>38</v>
      </c>
      <c r="E135" s="43"/>
    </row>
    <row r="136" spans="3:5" ht="17.25" thickBot="1">
      <c r="C136" s="54" t="s">
        <v>174</v>
      </c>
      <c r="D136" s="55" t="s">
        <v>125</v>
      </c>
      <c r="E136" s="47"/>
    </row>
    <row r="137" spans="3:5" ht="17.25" thickBot="1">
      <c r="C137" s="6" t="s">
        <v>26</v>
      </c>
      <c r="D137" s="63" t="s">
        <v>160</v>
      </c>
      <c r="E137" s="43"/>
    </row>
    <row r="138" spans="3:5">
      <c r="C138" s="67" t="s">
        <v>175</v>
      </c>
      <c r="D138" s="68" t="s">
        <v>31</v>
      </c>
      <c r="E138" s="77" t="str">
        <f>IF(LEFT(D138,2)="02","QMSC_On","QMSC_Off")</f>
        <v>QMSC_Off</v>
      </c>
    </row>
    <row r="139" spans="3:5" ht="17.25" thickBot="1">
      <c r="C139" s="54" t="s">
        <v>176</v>
      </c>
      <c r="D139" s="55" t="s">
        <v>38</v>
      </c>
      <c r="E139" s="47"/>
    </row>
    <row r="140" spans="3:5" ht="17.25" thickBot="1">
      <c r="C140" s="6" t="s">
        <v>26</v>
      </c>
      <c r="D140" s="63" t="s">
        <v>53</v>
      </c>
      <c r="E140" s="43"/>
    </row>
    <row r="141" spans="3:5">
      <c r="C141" s="6" t="s">
        <v>177</v>
      </c>
      <c r="D141" s="63" t="s">
        <v>110</v>
      </c>
      <c r="E141" s="64"/>
    </row>
    <row r="142" spans="3:5">
      <c r="C142" s="50" t="s">
        <v>178</v>
      </c>
      <c r="D142" s="53" t="s">
        <v>38</v>
      </c>
      <c r="E142" s="43"/>
    </row>
    <row r="143" spans="3:5">
      <c r="C143" s="50" t="s">
        <v>179</v>
      </c>
      <c r="D143" s="53" t="s">
        <v>180</v>
      </c>
      <c r="E143" s="43"/>
    </row>
    <row r="144" spans="3:5">
      <c r="C144" s="50" t="s">
        <v>181</v>
      </c>
      <c r="D144" s="53" t="s">
        <v>31</v>
      </c>
      <c r="E144" s="43"/>
    </row>
    <row r="145" spans="3:5">
      <c r="C145" s="50" t="s">
        <v>182</v>
      </c>
      <c r="D145" s="53" t="s">
        <v>38</v>
      </c>
      <c r="E145" s="43"/>
    </row>
    <row r="146" spans="3:5">
      <c r="C146" s="50" t="s">
        <v>26</v>
      </c>
      <c r="D146" s="53" t="s">
        <v>160</v>
      </c>
      <c r="E146" s="43"/>
    </row>
    <row r="147" spans="3:5">
      <c r="C147" s="50" t="s">
        <v>183</v>
      </c>
      <c r="D147" s="53" t="s">
        <v>184</v>
      </c>
      <c r="E147" s="43"/>
    </row>
    <row r="148" spans="3:5">
      <c r="C148" s="50" t="s">
        <v>185</v>
      </c>
      <c r="D148" s="53" t="s">
        <v>31</v>
      </c>
      <c r="E148" s="43"/>
    </row>
    <row r="149" spans="3:5">
      <c r="C149" s="50" t="s">
        <v>186</v>
      </c>
      <c r="D149" s="53" t="s">
        <v>187</v>
      </c>
      <c r="E149" s="43"/>
    </row>
    <row r="150" spans="3:5">
      <c r="C150" s="50" t="s">
        <v>188</v>
      </c>
      <c r="D150" s="53" t="s">
        <v>31</v>
      </c>
      <c r="E150" s="43"/>
    </row>
    <row r="151" spans="3:5">
      <c r="C151" s="50" t="s">
        <v>26</v>
      </c>
      <c r="D151" s="53" t="s">
        <v>113</v>
      </c>
      <c r="E151" s="43"/>
    </row>
    <row r="152" spans="3:5">
      <c r="C152" s="50" t="s">
        <v>189</v>
      </c>
      <c r="D152" s="75" t="s">
        <v>180</v>
      </c>
      <c r="E152" s="43"/>
    </row>
    <row r="153" spans="3:5">
      <c r="C153" s="50" t="s">
        <v>190</v>
      </c>
      <c r="D153" s="75" t="s">
        <v>180</v>
      </c>
      <c r="E153" s="43"/>
    </row>
    <row r="154" spans="3:5">
      <c r="C154" s="50" t="s">
        <v>191</v>
      </c>
      <c r="D154" s="76" t="s">
        <v>31</v>
      </c>
      <c r="E154" s="78" t="str">
        <f>IF(RIGHT(D154,2)="01","DBPC_On","DBPC_Off")</f>
        <v>DBPC_Off</v>
      </c>
    </row>
    <row r="155" spans="3:5">
      <c r="C155" s="50" t="s">
        <v>192</v>
      </c>
      <c r="D155" s="76" t="s">
        <v>110</v>
      </c>
      <c r="E155" s="43"/>
    </row>
    <row r="156" spans="3:5" ht="17.25" thickBot="1">
      <c r="C156" s="54" t="s">
        <v>193</v>
      </c>
      <c r="D156" s="79" t="s">
        <v>44</v>
      </c>
      <c r="E156" s="47"/>
    </row>
    <row r="157" spans="3:5" ht="17.25" thickBot="1">
      <c r="C157" s="50" t="s">
        <v>26</v>
      </c>
      <c r="D157" s="53" t="s">
        <v>53</v>
      </c>
      <c r="E157" s="43"/>
    </row>
    <row r="158" spans="3:5">
      <c r="C158" s="6" t="s">
        <v>194</v>
      </c>
      <c r="D158" s="63" t="s">
        <v>125</v>
      </c>
      <c r="E158" s="64"/>
    </row>
    <row r="159" spans="3:5" ht="17.25" thickBot="1">
      <c r="C159" s="54" t="s">
        <v>195</v>
      </c>
      <c r="D159" s="55" t="s">
        <v>38</v>
      </c>
      <c r="E159" s="47"/>
    </row>
    <row r="160" spans="3:5">
      <c r="C160" s="6" t="s">
        <v>196</v>
      </c>
      <c r="D160" s="63" t="s">
        <v>38</v>
      </c>
      <c r="E160" s="64"/>
    </row>
    <row r="161" spans="3:5">
      <c r="C161" s="50" t="s">
        <v>197</v>
      </c>
      <c r="D161" s="53" t="s">
        <v>198</v>
      </c>
      <c r="E161" s="43"/>
    </row>
    <row r="162" spans="3:5">
      <c r="C162" s="50" t="s">
        <v>199</v>
      </c>
      <c r="D162" s="53" t="s">
        <v>200</v>
      </c>
      <c r="E162" s="43"/>
    </row>
    <row r="163" spans="3:5">
      <c r="C163" s="50" t="s">
        <v>201</v>
      </c>
      <c r="D163" s="53" t="s">
        <v>31</v>
      </c>
      <c r="E163" s="43"/>
    </row>
    <row r="164" spans="3:5">
      <c r="C164" s="50" t="s">
        <v>202</v>
      </c>
      <c r="D164" s="53" t="s">
        <v>203</v>
      </c>
      <c r="E164" s="43"/>
    </row>
    <row r="165" spans="3:5">
      <c r="C165" s="50" t="s">
        <v>204</v>
      </c>
      <c r="D165" s="53" t="s">
        <v>203</v>
      </c>
      <c r="E165" s="43"/>
    </row>
    <row r="166" spans="3:5">
      <c r="C166" s="50" t="s">
        <v>205</v>
      </c>
      <c r="D166" s="53" t="s">
        <v>61</v>
      </c>
      <c r="E166" s="43"/>
    </row>
    <row r="167" spans="3:5">
      <c r="C167" s="50" t="s">
        <v>206</v>
      </c>
      <c r="D167" s="53" t="s">
        <v>31</v>
      </c>
      <c r="E167" s="43"/>
    </row>
    <row r="168" spans="3:5">
      <c r="C168" s="50" t="s">
        <v>26</v>
      </c>
      <c r="D168" s="53" t="s">
        <v>160</v>
      </c>
      <c r="E168" s="43"/>
    </row>
    <row r="169" spans="3:5">
      <c r="C169" s="50" t="s">
        <v>207</v>
      </c>
      <c r="D169" s="53" t="s">
        <v>31</v>
      </c>
      <c r="E169" s="43"/>
    </row>
    <row r="170" spans="3:5">
      <c r="C170" s="50" t="s">
        <v>208</v>
      </c>
      <c r="D170" s="53" t="s">
        <v>31</v>
      </c>
      <c r="E170" s="43"/>
    </row>
    <row r="171" spans="3:5" ht="17.25" thickBot="1">
      <c r="C171" s="50" t="s">
        <v>209</v>
      </c>
      <c r="D171" s="53" t="s">
        <v>31</v>
      </c>
      <c r="E171" s="43"/>
    </row>
    <row r="172" spans="3:5" ht="17.25" thickBot="1">
      <c r="C172" s="38" t="s">
        <v>26</v>
      </c>
      <c r="D172" s="39" t="s">
        <v>53</v>
      </c>
      <c r="E172" s="40"/>
    </row>
    <row r="173" spans="3:5">
      <c r="C173" s="6" t="s">
        <v>210</v>
      </c>
      <c r="D173" s="63" t="s">
        <v>211</v>
      </c>
      <c r="E173" s="64"/>
    </row>
    <row r="174" spans="3:5">
      <c r="C174" s="50" t="s">
        <v>212</v>
      </c>
      <c r="D174" s="53" t="s">
        <v>38</v>
      </c>
      <c r="E174" s="43"/>
    </row>
    <row r="175" spans="3:5">
      <c r="C175" s="50" t="s">
        <v>213</v>
      </c>
      <c r="D175" s="53" t="s">
        <v>31</v>
      </c>
      <c r="E175" s="43"/>
    </row>
    <row r="176" spans="3:5">
      <c r="C176" s="50" t="s">
        <v>214</v>
      </c>
      <c r="D176" s="53" t="s">
        <v>125</v>
      </c>
      <c r="E176" s="43"/>
    </row>
    <row r="177" spans="3:5">
      <c r="C177" s="50" t="s">
        <v>26</v>
      </c>
      <c r="D177" s="53" t="s">
        <v>113</v>
      </c>
      <c r="E177" s="43"/>
    </row>
    <row r="178" spans="3:5" ht="17.25" thickBot="1">
      <c r="C178" s="54" t="s">
        <v>215</v>
      </c>
      <c r="D178" s="55" t="s">
        <v>38</v>
      </c>
      <c r="E178" s="47"/>
    </row>
    <row r="179" spans="3:5">
      <c r="C179" s="50" t="s">
        <v>26</v>
      </c>
      <c r="D179" s="53" t="s">
        <v>53</v>
      </c>
      <c r="E179" s="73"/>
    </row>
    <row r="180" spans="3:5" ht="17.25" thickBot="1">
      <c r="C180" s="50" t="s">
        <v>216</v>
      </c>
      <c r="D180" s="53" t="s">
        <v>180</v>
      </c>
      <c r="E180" s="43"/>
    </row>
    <row r="181" spans="3:5">
      <c r="C181" s="6" t="s">
        <v>217</v>
      </c>
      <c r="D181" s="63" t="s">
        <v>218</v>
      </c>
      <c r="E181" s="64"/>
    </row>
    <row r="182" spans="3:5">
      <c r="C182" s="50" t="s">
        <v>219</v>
      </c>
      <c r="D182" s="53" t="s">
        <v>220</v>
      </c>
      <c r="E182" s="43"/>
    </row>
    <row r="183" spans="3:5">
      <c r="C183" s="50" t="s">
        <v>221</v>
      </c>
      <c r="D183" s="53" t="s">
        <v>222</v>
      </c>
      <c r="E183" s="43"/>
    </row>
    <row r="184" spans="3:5">
      <c r="C184" s="50" t="s">
        <v>223</v>
      </c>
      <c r="D184" s="53" t="s">
        <v>224</v>
      </c>
      <c r="E184" s="43"/>
    </row>
    <row r="185" spans="3:5" ht="17.25" thickBot="1">
      <c r="C185" s="54" t="s">
        <v>225</v>
      </c>
      <c r="D185" s="55" t="s">
        <v>187</v>
      </c>
      <c r="E185" s="47"/>
    </row>
    <row r="186" spans="3:5" ht="17.25" thickBot="1">
      <c r="C186" s="50" t="s">
        <v>226</v>
      </c>
      <c r="D186" s="53" t="s">
        <v>227</v>
      </c>
      <c r="E186" s="43"/>
    </row>
    <row r="187" spans="3:5" ht="17.25" thickBot="1">
      <c r="C187" s="48" t="s">
        <v>42</v>
      </c>
      <c r="D187" s="80" t="s">
        <v>27</v>
      </c>
      <c r="E187" s="39"/>
    </row>
    <row r="188" spans="3:5">
      <c r="C188" s="41" t="s">
        <v>228</v>
      </c>
      <c r="D188" s="42" t="s">
        <v>44</v>
      </c>
      <c r="E188" s="53"/>
    </row>
    <row r="189" spans="3:5" ht="17.25" thickBot="1">
      <c r="C189" s="45" t="s">
        <v>229</v>
      </c>
      <c r="D189" s="81" t="s">
        <v>31</v>
      </c>
      <c r="E189" s="55"/>
    </row>
    <row r="190" spans="3:5">
      <c r="C190" s="50" t="s">
        <v>26</v>
      </c>
      <c r="D190" s="53" t="s">
        <v>53</v>
      </c>
      <c r="E190" s="43"/>
    </row>
    <row r="191" spans="3:5" ht="17.25" thickBot="1">
      <c r="C191" s="50" t="s">
        <v>230</v>
      </c>
      <c r="D191" s="53" t="s">
        <v>31</v>
      </c>
      <c r="E191" s="43"/>
    </row>
    <row r="192" spans="3:5" ht="17.25" thickBot="1">
      <c r="C192" s="38" t="s">
        <v>26</v>
      </c>
      <c r="D192" s="39" t="s">
        <v>160</v>
      </c>
      <c r="E192" s="40"/>
    </row>
    <row r="193" spans="3:5" ht="17.25" thickBot="1">
      <c r="C193" s="6" t="s">
        <v>231</v>
      </c>
      <c r="D193" s="63" t="s">
        <v>38</v>
      </c>
      <c r="E193" s="82" t="str">
        <f>IF(LEFT(D193,2)="02","QPDC_On","QPDC_Off")</f>
        <v>QPDC_Off</v>
      </c>
    </row>
    <row r="194" spans="3:5" ht="17.25" thickBot="1">
      <c r="C194" s="38" t="s">
        <v>26</v>
      </c>
      <c r="D194" s="39" t="s">
        <v>53</v>
      </c>
      <c r="E194" s="83"/>
    </row>
    <row r="195" spans="3:5" ht="17.25" thickBot="1">
      <c r="C195" s="54" t="s">
        <v>232</v>
      </c>
      <c r="D195" s="55" t="s">
        <v>233</v>
      </c>
      <c r="E195" s="47"/>
    </row>
    <row r="196" spans="3:5" ht="17.25" thickBot="1">
      <c r="C196" s="50" t="s">
        <v>234</v>
      </c>
      <c r="D196" s="53" t="s">
        <v>151</v>
      </c>
      <c r="E196" s="43"/>
    </row>
    <row r="197" spans="3:5" ht="17.25" thickBot="1">
      <c r="C197" s="38" t="s">
        <v>26</v>
      </c>
      <c r="D197" s="39" t="s">
        <v>160</v>
      </c>
      <c r="E197" s="40"/>
    </row>
    <row r="198" spans="3:5">
      <c r="C198" s="6" t="s">
        <v>235</v>
      </c>
      <c r="D198" s="63" t="s">
        <v>44</v>
      </c>
      <c r="E198" s="64"/>
    </row>
    <row r="199" spans="3:5">
      <c r="C199" s="50" t="s">
        <v>236</v>
      </c>
      <c r="D199" s="53" t="s">
        <v>31</v>
      </c>
      <c r="E199" s="43"/>
    </row>
    <row r="200" spans="3:5" ht="17.25" thickBot="1">
      <c r="C200" s="54" t="s">
        <v>237</v>
      </c>
      <c r="D200" s="55" t="s">
        <v>238</v>
      </c>
      <c r="E200" s="47"/>
    </row>
    <row r="201" spans="3:5" ht="17.25" thickBot="1">
      <c r="C201" s="38" t="s">
        <v>26</v>
      </c>
      <c r="D201" s="39" t="s">
        <v>53</v>
      </c>
      <c r="E201" s="40"/>
    </row>
    <row r="202" spans="3:5">
      <c r="C202" s="50" t="s">
        <v>239</v>
      </c>
      <c r="D202" s="53" t="s">
        <v>240</v>
      </c>
      <c r="E202" s="43"/>
    </row>
    <row r="203" spans="3:5" ht="17.25" thickBot="1">
      <c r="C203" s="50" t="s">
        <v>241</v>
      </c>
      <c r="D203" s="53" t="s">
        <v>136</v>
      </c>
      <c r="E203" s="43"/>
    </row>
    <row r="204" spans="3:5" ht="17.25" thickBot="1">
      <c r="C204" s="38" t="s">
        <v>42</v>
      </c>
      <c r="D204" s="39" t="s">
        <v>160</v>
      </c>
      <c r="E204" s="40"/>
    </row>
    <row r="205" spans="3:5">
      <c r="C205" s="50" t="s">
        <v>242</v>
      </c>
      <c r="D205" s="53" t="s">
        <v>125</v>
      </c>
      <c r="E205" s="43"/>
    </row>
    <row r="206" spans="3:5" ht="17.25" thickBot="1">
      <c r="C206" s="50" t="s">
        <v>243</v>
      </c>
      <c r="D206" s="53" t="s">
        <v>38</v>
      </c>
      <c r="E206" s="43"/>
    </row>
    <row r="207" spans="3:5" ht="17.25" thickBot="1">
      <c r="C207" s="38" t="s">
        <v>26</v>
      </c>
      <c r="D207" s="39" t="s">
        <v>113</v>
      </c>
      <c r="E207" s="39"/>
    </row>
    <row r="208" spans="3:5" ht="17.25" thickBot="1">
      <c r="C208" s="50" t="s">
        <v>244</v>
      </c>
      <c r="D208" s="53" t="s">
        <v>245</v>
      </c>
      <c r="E208" s="53"/>
    </row>
    <row r="209" spans="3:5" ht="17.25" thickBot="1">
      <c r="C209" s="38" t="s">
        <v>26</v>
      </c>
      <c r="D209" s="39" t="s">
        <v>53</v>
      </c>
      <c r="E209" s="39"/>
    </row>
    <row r="210" spans="3:5">
      <c r="C210" s="50" t="s">
        <v>246</v>
      </c>
      <c r="D210" s="53" t="s">
        <v>247</v>
      </c>
      <c r="E210" s="53"/>
    </row>
    <row r="211" spans="3:5" ht="17.25" thickBot="1">
      <c r="C211" s="50" t="s">
        <v>248</v>
      </c>
      <c r="D211" s="53" t="s">
        <v>53</v>
      </c>
      <c r="E211" s="53"/>
    </row>
    <row r="212" spans="3:5">
      <c r="C212" s="6" t="s">
        <v>249</v>
      </c>
      <c r="D212" s="63" t="s">
        <v>53</v>
      </c>
      <c r="E212" s="63"/>
    </row>
    <row r="213" spans="3:5" ht="17.25" thickBot="1">
      <c r="C213" s="54" t="s">
        <v>250</v>
      </c>
      <c r="D213" s="55" t="s">
        <v>53</v>
      </c>
      <c r="E213" s="55"/>
    </row>
    <row r="214" spans="3:5" ht="17.25" thickBot="1">
      <c r="C214" s="38" t="s">
        <v>42</v>
      </c>
      <c r="D214" s="39" t="s">
        <v>132</v>
      </c>
      <c r="E214" s="39"/>
    </row>
    <row r="215" spans="3:5">
      <c r="C215" s="50" t="s">
        <v>251</v>
      </c>
      <c r="D215" s="53" t="s">
        <v>31</v>
      </c>
      <c r="E215" s="84"/>
    </row>
    <row r="216" spans="3:5">
      <c r="C216" s="50" t="s">
        <v>252</v>
      </c>
      <c r="D216" s="53" t="s">
        <v>31</v>
      </c>
      <c r="E216" s="53"/>
    </row>
    <row r="217" spans="3:5" ht="17.25" thickBot="1">
      <c r="C217" s="50" t="s">
        <v>253</v>
      </c>
      <c r="D217" s="53" t="s">
        <v>200</v>
      </c>
      <c r="E217" s="53"/>
    </row>
    <row r="218" spans="3:5" ht="17.25" thickBot="1">
      <c r="C218" s="38" t="s">
        <v>42</v>
      </c>
      <c r="D218" s="39" t="s">
        <v>160</v>
      </c>
      <c r="E218" s="39"/>
    </row>
    <row r="219" spans="3:5">
      <c r="C219" s="50" t="s">
        <v>254</v>
      </c>
      <c r="D219" s="53" t="s">
        <v>255</v>
      </c>
      <c r="E219" s="53"/>
    </row>
    <row r="220" spans="3:5" ht="17.25" thickBot="1">
      <c r="C220" s="50" t="s">
        <v>256</v>
      </c>
      <c r="D220" s="53" t="s">
        <v>61</v>
      </c>
      <c r="E220" s="53"/>
    </row>
    <row r="221" spans="3:5" ht="17.25" thickBot="1">
      <c r="C221" s="38" t="s">
        <v>42</v>
      </c>
      <c r="D221" s="39" t="s">
        <v>53</v>
      </c>
      <c r="E221" s="39"/>
    </row>
    <row r="222" spans="3:5">
      <c r="C222" s="6" t="s">
        <v>257</v>
      </c>
      <c r="D222" s="63" t="s">
        <v>180</v>
      </c>
      <c r="E222" s="64"/>
    </row>
    <row r="223" spans="3:5">
      <c r="C223" s="50" t="s">
        <v>258</v>
      </c>
      <c r="D223" s="53" t="s">
        <v>259</v>
      </c>
      <c r="E223" s="43"/>
    </row>
    <row r="224" spans="3:5">
      <c r="C224" s="50" t="s">
        <v>260</v>
      </c>
      <c r="D224" s="53" t="s">
        <v>261</v>
      </c>
      <c r="E224" s="43"/>
    </row>
    <row r="225" spans="3:5">
      <c r="C225" s="50" t="s">
        <v>262</v>
      </c>
      <c r="D225" s="53" t="s">
        <v>263</v>
      </c>
      <c r="E225" s="43"/>
    </row>
    <row r="226" spans="3:5">
      <c r="C226" s="50" t="s">
        <v>264</v>
      </c>
      <c r="D226" s="53" t="s">
        <v>265</v>
      </c>
      <c r="E226" s="43"/>
    </row>
    <row r="227" spans="3:5">
      <c r="C227" s="50" t="s">
        <v>266</v>
      </c>
      <c r="D227" s="53" t="s">
        <v>267</v>
      </c>
      <c r="E227" s="43"/>
    </row>
    <row r="228" spans="3:5" ht="17.25" thickBot="1">
      <c r="C228" s="54" t="s">
        <v>268</v>
      </c>
      <c r="D228" s="55" t="s">
        <v>269</v>
      </c>
      <c r="E228" s="47"/>
    </row>
    <row r="229" spans="3:5">
      <c r="C229" s="6" t="s">
        <v>270</v>
      </c>
      <c r="D229" s="63" t="s">
        <v>271</v>
      </c>
      <c r="E229" s="43"/>
    </row>
    <row r="230" spans="3:5">
      <c r="C230" s="50" t="s">
        <v>272</v>
      </c>
      <c r="D230" s="53" t="s">
        <v>273</v>
      </c>
      <c r="E230" s="43"/>
    </row>
    <row r="231" spans="3:5">
      <c r="C231" s="50" t="s">
        <v>274</v>
      </c>
      <c r="D231" s="53" t="s">
        <v>275</v>
      </c>
      <c r="E231" s="43"/>
    </row>
    <row r="232" spans="3:5">
      <c r="C232" s="50" t="s">
        <v>276</v>
      </c>
      <c r="D232" s="53" t="s">
        <v>277</v>
      </c>
      <c r="E232" s="43"/>
    </row>
    <row r="233" spans="3:5">
      <c r="C233" s="50" t="s">
        <v>278</v>
      </c>
      <c r="D233" s="53" t="s">
        <v>279</v>
      </c>
      <c r="E233" s="43"/>
    </row>
    <row r="234" spans="3:5">
      <c r="C234" s="50" t="s">
        <v>280</v>
      </c>
      <c r="D234" s="53" t="s">
        <v>269</v>
      </c>
      <c r="E234" s="43"/>
    </row>
    <row r="235" spans="3:5">
      <c r="C235" s="50" t="s">
        <v>281</v>
      </c>
      <c r="D235" s="53" t="s">
        <v>31</v>
      </c>
      <c r="E235" s="43"/>
    </row>
    <row r="236" spans="3:5">
      <c r="C236" s="50" t="s">
        <v>282</v>
      </c>
      <c r="D236" s="53" t="s">
        <v>31</v>
      </c>
      <c r="E236" s="43"/>
    </row>
    <row r="237" spans="3:5">
      <c r="C237" s="50" t="s">
        <v>283</v>
      </c>
      <c r="D237" s="53" t="s">
        <v>31</v>
      </c>
      <c r="E237" s="43"/>
    </row>
    <row r="238" spans="3:5" ht="17.25" thickBot="1">
      <c r="C238" s="54" t="s">
        <v>284</v>
      </c>
      <c r="D238" s="55" t="s">
        <v>31</v>
      </c>
      <c r="E238" s="43"/>
    </row>
    <row r="239" spans="3:5">
      <c r="C239" s="6" t="s">
        <v>285</v>
      </c>
      <c r="D239" s="63" t="s">
        <v>44</v>
      </c>
      <c r="E239" s="64"/>
    </row>
    <row r="240" spans="3:5">
      <c r="C240" s="50" t="s">
        <v>286</v>
      </c>
      <c r="D240" s="53" t="s">
        <v>287</v>
      </c>
      <c r="E240" s="43"/>
    </row>
    <row r="241" spans="3:5">
      <c r="C241" s="50" t="s">
        <v>288</v>
      </c>
      <c r="D241" s="53" t="s">
        <v>289</v>
      </c>
      <c r="E241" s="43"/>
    </row>
    <row r="242" spans="3:5">
      <c r="C242" s="50" t="s">
        <v>290</v>
      </c>
      <c r="D242" s="53" t="s">
        <v>291</v>
      </c>
      <c r="E242" s="43"/>
    </row>
    <row r="243" spans="3:5">
      <c r="C243" s="50" t="s">
        <v>292</v>
      </c>
      <c r="D243" s="53" t="s">
        <v>293</v>
      </c>
      <c r="E243" s="43"/>
    </row>
    <row r="244" spans="3:5">
      <c r="C244" s="50" t="s">
        <v>294</v>
      </c>
      <c r="D244" s="53" t="s">
        <v>295</v>
      </c>
      <c r="E244" s="43"/>
    </row>
    <row r="245" spans="3:5" ht="17.25" thickBot="1">
      <c r="C245" s="54" t="s">
        <v>296</v>
      </c>
      <c r="D245" s="55" t="s">
        <v>269</v>
      </c>
      <c r="E245" s="47"/>
    </row>
    <row r="246" spans="3:5">
      <c r="C246" s="6" t="s">
        <v>297</v>
      </c>
      <c r="D246" s="63" t="s">
        <v>298</v>
      </c>
      <c r="E246" s="64"/>
    </row>
    <row r="247" spans="3:5">
      <c r="C247" s="50" t="s">
        <v>299</v>
      </c>
      <c r="D247" s="53" t="s">
        <v>300</v>
      </c>
      <c r="E247" s="43"/>
    </row>
    <row r="248" spans="3:5">
      <c r="C248" s="50" t="s">
        <v>301</v>
      </c>
      <c r="D248" s="53" t="s">
        <v>302</v>
      </c>
      <c r="E248" s="43"/>
    </row>
    <row r="249" spans="3:5">
      <c r="C249" s="50" t="s">
        <v>303</v>
      </c>
      <c r="D249" s="53" t="s">
        <v>57</v>
      </c>
      <c r="E249" s="43"/>
    </row>
    <row r="250" spans="3:5">
      <c r="C250" s="50" t="s">
        <v>304</v>
      </c>
      <c r="D250" s="53" t="s">
        <v>305</v>
      </c>
      <c r="E250" s="43"/>
    </row>
    <row r="251" spans="3:5" ht="17.25" thickBot="1">
      <c r="C251" s="54" t="s">
        <v>306</v>
      </c>
      <c r="D251" s="55" t="s">
        <v>307</v>
      </c>
      <c r="E251" s="47"/>
    </row>
    <row r="252" spans="3:5" ht="17.25" thickBot="1">
      <c r="C252" s="54" t="s">
        <v>42</v>
      </c>
      <c r="D252" s="55" t="s">
        <v>160</v>
      </c>
      <c r="E252" s="55"/>
    </row>
    <row r="253" spans="3:5">
      <c r="C253" s="85" t="s">
        <v>308</v>
      </c>
      <c r="D253" s="86" t="s">
        <v>31</v>
      </c>
      <c r="E253" s="87" t="s">
        <v>309</v>
      </c>
    </row>
    <row r="254" spans="3:5" ht="17.25" thickBot="1">
      <c r="C254" s="54" t="s">
        <v>310</v>
      </c>
      <c r="D254" s="55" t="s">
        <v>44</v>
      </c>
      <c r="E254" s="47"/>
    </row>
    <row r="255" spans="3:5">
      <c r="C255" s="50" t="s">
        <v>311</v>
      </c>
      <c r="D255" s="53" t="s">
        <v>31</v>
      </c>
      <c r="E255" s="43"/>
    </row>
    <row r="256" spans="3:5">
      <c r="C256" s="50" t="s">
        <v>312</v>
      </c>
      <c r="D256" s="53" t="s">
        <v>31</v>
      </c>
      <c r="E256" s="43"/>
    </row>
    <row r="257" spans="3:5" ht="17.25" thickBot="1">
      <c r="C257" s="50" t="s">
        <v>313</v>
      </c>
      <c r="D257" s="53" t="s">
        <v>38</v>
      </c>
      <c r="E257" s="43"/>
    </row>
    <row r="258" spans="3:5">
      <c r="C258" s="6" t="s">
        <v>42</v>
      </c>
      <c r="D258" s="63" t="s">
        <v>53</v>
      </c>
      <c r="E258" s="63"/>
    </row>
    <row r="259" spans="3:5" ht="17.25" thickBot="1">
      <c r="C259" s="54" t="s">
        <v>314</v>
      </c>
      <c r="D259" s="55" t="s">
        <v>315</v>
      </c>
      <c r="E259" s="47"/>
    </row>
    <row r="260" spans="3:5">
      <c r="C260" s="50" t="s">
        <v>316</v>
      </c>
      <c r="D260" s="53" t="s">
        <v>317</v>
      </c>
      <c r="E260" s="43"/>
    </row>
    <row r="261" spans="3:5">
      <c r="C261" s="50" t="s">
        <v>318</v>
      </c>
      <c r="D261" s="53" t="s">
        <v>319</v>
      </c>
      <c r="E261" s="43"/>
    </row>
    <row r="262" spans="3:5">
      <c r="C262" s="50" t="s">
        <v>320</v>
      </c>
      <c r="D262" s="53" t="s">
        <v>319</v>
      </c>
      <c r="E262" s="43"/>
    </row>
    <row r="263" spans="3:5">
      <c r="C263" s="50" t="s">
        <v>321</v>
      </c>
      <c r="D263" s="53" t="s">
        <v>322</v>
      </c>
      <c r="E263" s="43"/>
    </row>
    <row r="264" spans="3:5">
      <c r="C264" s="50" t="s">
        <v>323</v>
      </c>
      <c r="D264" s="53" t="s">
        <v>324</v>
      </c>
      <c r="E264" s="43"/>
    </row>
    <row r="265" spans="3:5">
      <c r="C265" s="50" t="s">
        <v>325</v>
      </c>
      <c r="D265" s="53" t="s">
        <v>317</v>
      </c>
      <c r="E265" s="43"/>
    </row>
    <row r="266" spans="3:5">
      <c r="C266" s="50" t="s">
        <v>326</v>
      </c>
      <c r="D266" s="53" t="s">
        <v>319</v>
      </c>
      <c r="E266" s="43"/>
    </row>
    <row r="267" spans="3:5">
      <c r="C267" s="50" t="s">
        <v>327</v>
      </c>
      <c r="D267" s="53" t="s">
        <v>319</v>
      </c>
      <c r="E267" s="43"/>
    </row>
    <row r="268" spans="3:5">
      <c r="C268" s="50" t="s">
        <v>328</v>
      </c>
      <c r="D268" s="53" t="s">
        <v>322</v>
      </c>
      <c r="E268" s="43"/>
    </row>
    <row r="269" spans="3:5">
      <c r="C269" s="50" t="s">
        <v>329</v>
      </c>
      <c r="D269" s="53" t="s">
        <v>324</v>
      </c>
      <c r="E269" s="43"/>
    </row>
    <row r="270" spans="3:5">
      <c r="C270" s="50" t="s">
        <v>330</v>
      </c>
      <c r="D270" s="53" t="s">
        <v>331</v>
      </c>
      <c r="E270" s="43"/>
    </row>
    <row r="271" spans="3:5">
      <c r="C271" s="50" t="s">
        <v>332</v>
      </c>
      <c r="D271" s="53" t="s">
        <v>31</v>
      </c>
      <c r="E271" s="43"/>
    </row>
    <row r="272" spans="3:5">
      <c r="C272" s="50" t="s">
        <v>333</v>
      </c>
      <c r="D272" s="53" t="s">
        <v>331</v>
      </c>
      <c r="E272" s="43"/>
    </row>
    <row r="273" spans="3:5">
      <c r="C273" s="50" t="s">
        <v>334</v>
      </c>
      <c r="D273" s="53" t="s">
        <v>317</v>
      </c>
      <c r="E273" s="43"/>
    </row>
    <row r="274" spans="3:5">
      <c r="C274" s="50" t="s">
        <v>335</v>
      </c>
      <c r="D274" s="53" t="s">
        <v>319</v>
      </c>
      <c r="E274" s="43"/>
    </row>
    <row r="275" spans="3:5">
      <c r="C275" s="50" t="s">
        <v>336</v>
      </c>
      <c r="D275" s="53" t="s">
        <v>319</v>
      </c>
      <c r="E275" s="43"/>
    </row>
    <row r="276" spans="3:5">
      <c r="C276" s="50" t="s">
        <v>337</v>
      </c>
      <c r="D276" s="53" t="s">
        <v>322</v>
      </c>
      <c r="E276" s="43"/>
    </row>
    <row r="277" spans="3:5">
      <c r="C277" s="50" t="s">
        <v>338</v>
      </c>
      <c r="D277" s="53" t="s">
        <v>324</v>
      </c>
      <c r="E277" s="43"/>
    </row>
    <row r="278" spans="3:5">
      <c r="C278" s="50" t="s">
        <v>339</v>
      </c>
      <c r="D278" s="53" t="s">
        <v>305</v>
      </c>
      <c r="E278" s="43"/>
    </row>
    <row r="279" spans="3:5">
      <c r="C279" s="50" t="s">
        <v>340</v>
      </c>
      <c r="D279" s="53" t="s">
        <v>305</v>
      </c>
      <c r="E279" s="43"/>
    </row>
    <row r="280" spans="3:5">
      <c r="C280" s="50" t="s">
        <v>341</v>
      </c>
      <c r="D280" s="53" t="s">
        <v>342</v>
      </c>
      <c r="E280" s="43"/>
    </row>
    <row r="281" spans="3:5">
      <c r="C281" s="50" t="s">
        <v>343</v>
      </c>
      <c r="D281" s="53" t="s">
        <v>344</v>
      </c>
      <c r="E281" s="43"/>
    </row>
    <row r="282" spans="3:5">
      <c r="C282" s="50" t="s">
        <v>345</v>
      </c>
      <c r="D282" s="53" t="s">
        <v>31</v>
      </c>
      <c r="E282" s="43"/>
    </row>
    <row r="283" spans="3:5">
      <c r="C283" s="50" t="s">
        <v>346</v>
      </c>
      <c r="D283" s="53" t="s">
        <v>31</v>
      </c>
      <c r="E283" s="43"/>
    </row>
    <row r="284" spans="3:5">
      <c r="C284" s="50" t="s">
        <v>347</v>
      </c>
      <c r="D284" s="53" t="s">
        <v>31</v>
      </c>
      <c r="E284" s="43"/>
    </row>
    <row r="285" spans="3:5">
      <c r="C285" s="50" t="s">
        <v>348</v>
      </c>
      <c r="D285" s="53" t="s">
        <v>317</v>
      </c>
      <c r="E285" s="43"/>
    </row>
    <row r="286" spans="3:5">
      <c r="C286" s="50" t="s">
        <v>349</v>
      </c>
      <c r="D286" s="53" t="s">
        <v>319</v>
      </c>
      <c r="E286" s="43"/>
    </row>
    <row r="287" spans="3:5">
      <c r="C287" s="50" t="s">
        <v>350</v>
      </c>
      <c r="D287" s="53" t="s">
        <v>319</v>
      </c>
      <c r="E287" s="43"/>
    </row>
    <row r="288" spans="3:5">
      <c r="C288" s="50" t="s">
        <v>351</v>
      </c>
      <c r="D288" s="53" t="s">
        <v>322</v>
      </c>
      <c r="E288" s="43"/>
    </row>
    <row r="289" spans="3:5">
      <c r="C289" s="50" t="s">
        <v>352</v>
      </c>
      <c r="D289" s="53" t="s">
        <v>344</v>
      </c>
      <c r="E289" s="43"/>
    </row>
    <row r="290" spans="3:5">
      <c r="C290" s="50" t="s">
        <v>353</v>
      </c>
      <c r="D290" s="53" t="s">
        <v>324</v>
      </c>
      <c r="E290" s="43"/>
    </row>
    <row r="291" spans="3:5" ht="17.25" thickBot="1">
      <c r="C291" s="50" t="s">
        <v>354</v>
      </c>
      <c r="D291" s="53" t="s">
        <v>355</v>
      </c>
      <c r="E291" s="43"/>
    </row>
    <row r="292" spans="3:5">
      <c r="C292" s="6" t="s">
        <v>356</v>
      </c>
      <c r="D292" s="63" t="s">
        <v>357</v>
      </c>
      <c r="E292" s="64"/>
    </row>
    <row r="293" spans="3:5">
      <c r="C293" s="50" t="s">
        <v>358</v>
      </c>
      <c r="D293" s="53" t="s">
        <v>245</v>
      </c>
      <c r="E293" s="43"/>
    </row>
    <row r="294" spans="3:5">
      <c r="C294" s="50" t="s">
        <v>359</v>
      </c>
      <c r="D294" s="53" t="s">
        <v>227</v>
      </c>
      <c r="E294" s="43"/>
    </row>
    <row r="295" spans="3:5">
      <c r="C295" s="50" t="s">
        <v>360</v>
      </c>
      <c r="D295" s="53" t="s">
        <v>31</v>
      </c>
      <c r="E295" s="43"/>
    </row>
    <row r="296" spans="3:5">
      <c r="C296" s="50" t="s">
        <v>361</v>
      </c>
      <c r="D296" s="53" t="s">
        <v>44</v>
      </c>
      <c r="E296" s="43"/>
    </row>
    <row r="297" spans="3:5">
      <c r="C297" s="50" t="s">
        <v>362</v>
      </c>
      <c r="D297" s="53" t="s">
        <v>363</v>
      </c>
      <c r="E297" s="43"/>
    </row>
    <row r="298" spans="3:5">
      <c r="C298" s="50" t="s">
        <v>364</v>
      </c>
      <c r="D298" s="53" t="s">
        <v>44</v>
      </c>
      <c r="E298" s="43"/>
    </row>
    <row r="299" spans="3:5">
      <c r="C299" s="50" t="s">
        <v>365</v>
      </c>
      <c r="D299" s="53" t="s">
        <v>31</v>
      </c>
      <c r="E299" s="43"/>
    </row>
    <row r="300" spans="3:5">
      <c r="C300" s="50" t="s">
        <v>366</v>
      </c>
      <c r="D300" s="53" t="s">
        <v>31</v>
      </c>
      <c r="E300" s="43"/>
    </row>
    <row r="301" spans="3:5">
      <c r="C301" s="50" t="s">
        <v>367</v>
      </c>
      <c r="D301" s="53" t="s">
        <v>31</v>
      </c>
      <c r="E301" s="43"/>
    </row>
    <row r="302" spans="3:5">
      <c r="C302" s="50" t="s">
        <v>368</v>
      </c>
      <c r="D302" s="53" t="s">
        <v>31</v>
      </c>
      <c r="E302" s="43"/>
    </row>
    <row r="303" spans="3:5">
      <c r="C303" s="50" t="s">
        <v>369</v>
      </c>
      <c r="D303" s="53" t="s">
        <v>44</v>
      </c>
      <c r="E303" s="43"/>
    </row>
    <row r="304" spans="3:5">
      <c r="C304" s="50" t="s">
        <v>370</v>
      </c>
      <c r="D304" s="53" t="s">
        <v>31</v>
      </c>
      <c r="E304" s="43"/>
    </row>
    <row r="305" spans="3:5">
      <c r="C305" s="50" t="s">
        <v>371</v>
      </c>
      <c r="D305" s="53" t="s">
        <v>31</v>
      </c>
      <c r="E305" s="43"/>
    </row>
    <row r="306" spans="3:5">
      <c r="C306" s="50" t="s">
        <v>372</v>
      </c>
      <c r="D306" s="53" t="s">
        <v>31</v>
      </c>
      <c r="E306" s="43"/>
    </row>
    <row r="307" spans="3:5">
      <c r="C307" s="50" t="s">
        <v>373</v>
      </c>
      <c r="D307" s="53" t="s">
        <v>31</v>
      </c>
      <c r="E307" s="43"/>
    </row>
    <row r="308" spans="3:5">
      <c r="C308" s="50" t="s">
        <v>374</v>
      </c>
      <c r="D308" s="53" t="s">
        <v>375</v>
      </c>
      <c r="E308" s="43"/>
    </row>
    <row r="309" spans="3:5">
      <c r="C309" s="50" t="s">
        <v>376</v>
      </c>
      <c r="D309" s="53" t="s">
        <v>31</v>
      </c>
      <c r="E309" s="43"/>
    </row>
    <row r="310" spans="3:5">
      <c r="C310" s="50" t="s">
        <v>377</v>
      </c>
      <c r="D310" s="53" t="s">
        <v>378</v>
      </c>
      <c r="E310" s="43"/>
    </row>
    <row r="311" spans="3:5">
      <c r="C311" s="50" t="s">
        <v>379</v>
      </c>
      <c r="D311" s="53" t="s">
        <v>380</v>
      </c>
      <c r="E311" s="43"/>
    </row>
    <row r="312" spans="3:5">
      <c r="C312" s="50" t="s">
        <v>381</v>
      </c>
      <c r="D312" s="53" t="s">
        <v>44</v>
      </c>
      <c r="E312" s="43"/>
    </row>
    <row r="313" spans="3:5">
      <c r="C313" s="50" t="s">
        <v>382</v>
      </c>
      <c r="D313" s="53" t="s">
        <v>383</v>
      </c>
      <c r="E313" s="43"/>
    </row>
    <row r="314" spans="3:5">
      <c r="C314" s="50" t="s">
        <v>384</v>
      </c>
      <c r="D314" s="53" t="s">
        <v>383</v>
      </c>
      <c r="E314" s="43"/>
    </row>
    <row r="315" spans="3:5">
      <c r="C315" s="50" t="s">
        <v>385</v>
      </c>
      <c r="D315" s="53" t="s">
        <v>386</v>
      </c>
      <c r="E315" s="43"/>
    </row>
    <row r="316" spans="3:5">
      <c r="C316" s="50" t="s">
        <v>387</v>
      </c>
      <c r="D316" s="53" t="s">
        <v>386</v>
      </c>
      <c r="E316" s="43"/>
    </row>
    <row r="317" spans="3:5">
      <c r="C317" s="50" t="s">
        <v>388</v>
      </c>
      <c r="D317" s="53" t="s">
        <v>31</v>
      </c>
      <c r="E317" s="43"/>
    </row>
    <row r="318" spans="3:5">
      <c r="C318" s="50" t="s">
        <v>389</v>
      </c>
      <c r="D318" s="53" t="s">
        <v>44</v>
      </c>
      <c r="E318" s="43"/>
    </row>
    <row r="319" spans="3:5">
      <c r="C319" s="50" t="s">
        <v>390</v>
      </c>
      <c r="D319" s="53" t="s">
        <v>363</v>
      </c>
      <c r="E319" s="43"/>
    </row>
    <row r="320" spans="3:5">
      <c r="C320" s="50" t="s">
        <v>391</v>
      </c>
      <c r="D320" s="53" t="s">
        <v>44</v>
      </c>
      <c r="E320" s="43"/>
    </row>
    <row r="321" spans="3:5">
      <c r="C321" s="50" t="s">
        <v>392</v>
      </c>
      <c r="D321" s="53" t="s">
        <v>31</v>
      </c>
      <c r="E321" s="43"/>
    </row>
    <row r="322" spans="3:5">
      <c r="C322" s="50" t="s">
        <v>393</v>
      </c>
      <c r="D322" s="53" t="s">
        <v>31</v>
      </c>
      <c r="E322" s="43"/>
    </row>
    <row r="323" spans="3:5">
      <c r="C323" s="50" t="s">
        <v>394</v>
      </c>
      <c r="D323" s="53" t="s">
        <v>31</v>
      </c>
      <c r="E323" s="43"/>
    </row>
    <row r="324" spans="3:5">
      <c r="C324" s="50" t="s">
        <v>395</v>
      </c>
      <c r="D324" s="53" t="s">
        <v>31</v>
      </c>
      <c r="E324" s="43"/>
    </row>
    <row r="325" spans="3:5" ht="17.25" thickBot="1">
      <c r="C325" s="54" t="s">
        <v>396</v>
      </c>
      <c r="D325" s="55" t="s">
        <v>31</v>
      </c>
      <c r="E325" s="47"/>
    </row>
    <row r="326" spans="3:5" ht="17.25" thickBot="1">
      <c r="C326" s="38" t="s">
        <v>397</v>
      </c>
      <c r="D326" s="39" t="s">
        <v>398</v>
      </c>
      <c r="E326" s="40"/>
    </row>
    <row r="327" spans="3:5" ht="17.25" thickBot="1">
      <c r="C327" s="38" t="s">
        <v>399</v>
      </c>
      <c r="D327" s="39" t="s">
        <v>38</v>
      </c>
      <c r="E327" s="40"/>
    </row>
    <row r="328" spans="3:5">
      <c r="C328" s="50" t="s">
        <v>42</v>
      </c>
      <c r="D328" s="53" t="s">
        <v>160</v>
      </c>
      <c r="E328" s="43"/>
    </row>
    <row r="329" spans="3:5">
      <c r="C329" s="50" t="s">
        <v>400</v>
      </c>
      <c r="D329" s="53" t="s">
        <v>31</v>
      </c>
      <c r="E329" s="43"/>
    </row>
    <row r="330" spans="3:5">
      <c r="C330" s="50" t="s">
        <v>401</v>
      </c>
      <c r="D330" s="53" t="s">
        <v>31</v>
      </c>
      <c r="E330" s="43"/>
    </row>
    <row r="331" spans="3:5">
      <c r="C331" s="50" t="s">
        <v>402</v>
      </c>
      <c r="D331" s="53" t="s">
        <v>31</v>
      </c>
      <c r="E331" s="43"/>
    </row>
    <row r="332" spans="3:5">
      <c r="C332" s="50" t="s">
        <v>403</v>
      </c>
      <c r="D332" s="53" t="s">
        <v>31</v>
      </c>
      <c r="E332" s="43"/>
    </row>
    <row r="333" spans="3:5">
      <c r="C333" s="50" t="s">
        <v>404</v>
      </c>
      <c r="D333" s="53" t="s">
        <v>31</v>
      </c>
      <c r="E333" s="43"/>
    </row>
    <row r="334" spans="3:5">
      <c r="C334" s="50" t="s">
        <v>405</v>
      </c>
      <c r="D334" s="53" t="s">
        <v>31</v>
      </c>
      <c r="E334" s="43"/>
    </row>
    <row r="335" spans="3:5">
      <c r="C335" s="50" t="s">
        <v>406</v>
      </c>
      <c r="D335" s="53" t="s">
        <v>31</v>
      </c>
      <c r="E335" s="43"/>
    </row>
    <row r="336" spans="3:5">
      <c r="C336" s="50" t="s">
        <v>407</v>
      </c>
      <c r="D336" s="53" t="s">
        <v>31</v>
      </c>
      <c r="E336" s="43"/>
    </row>
    <row r="337" spans="3:5">
      <c r="C337" s="50" t="s">
        <v>408</v>
      </c>
      <c r="D337" s="53" t="s">
        <v>31</v>
      </c>
      <c r="E337" s="43"/>
    </row>
    <row r="338" spans="3:5">
      <c r="C338" s="50" t="s">
        <v>409</v>
      </c>
      <c r="D338" s="53" t="s">
        <v>31</v>
      </c>
      <c r="E338" s="43"/>
    </row>
    <row r="339" spans="3:5">
      <c r="C339" s="50" t="s">
        <v>410</v>
      </c>
      <c r="D339" s="53" t="s">
        <v>31</v>
      </c>
      <c r="E339" s="43"/>
    </row>
    <row r="340" spans="3:5">
      <c r="C340" s="50" t="s">
        <v>411</v>
      </c>
      <c r="D340" s="53" t="s">
        <v>31</v>
      </c>
      <c r="E340" s="43"/>
    </row>
    <row r="341" spans="3:5">
      <c r="C341" s="50" t="s">
        <v>412</v>
      </c>
      <c r="D341" s="53" t="s">
        <v>31</v>
      </c>
      <c r="E341" s="43"/>
    </row>
    <row r="342" spans="3:5">
      <c r="C342" s="50" t="s">
        <v>413</v>
      </c>
      <c r="D342" s="53" t="s">
        <v>31</v>
      </c>
      <c r="E342" s="43"/>
    </row>
    <row r="343" spans="3:5">
      <c r="C343" s="50" t="s">
        <v>414</v>
      </c>
      <c r="D343" s="53" t="s">
        <v>31</v>
      </c>
      <c r="E343" s="43"/>
    </row>
    <row r="344" spans="3:5">
      <c r="C344" s="50" t="s">
        <v>415</v>
      </c>
      <c r="D344" s="53" t="s">
        <v>31</v>
      </c>
      <c r="E344" s="43"/>
    </row>
    <row r="345" spans="3:5">
      <c r="C345" s="50" t="s">
        <v>416</v>
      </c>
      <c r="D345" s="53" t="s">
        <v>31</v>
      </c>
      <c r="E345" s="43"/>
    </row>
    <row r="346" spans="3:5">
      <c r="C346" s="50" t="s">
        <v>417</v>
      </c>
      <c r="D346" s="53" t="s">
        <v>31</v>
      </c>
      <c r="E346" s="43"/>
    </row>
    <row r="347" spans="3:5">
      <c r="C347" s="50" t="s">
        <v>418</v>
      </c>
      <c r="D347" s="53" t="s">
        <v>31</v>
      </c>
      <c r="E347" s="43"/>
    </row>
    <row r="348" spans="3:5">
      <c r="C348" s="50" t="s">
        <v>419</v>
      </c>
      <c r="D348" s="53" t="s">
        <v>31</v>
      </c>
      <c r="E348" s="43"/>
    </row>
    <row r="349" spans="3:5">
      <c r="C349" s="50" t="s">
        <v>420</v>
      </c>
      <c r="D349" s="53" t="s">
        <v>31</v>
      </c>
      <c r="E349" s="43"/>
    </row>
    <row r="350" spans="3:5">
      <c r="C350" s="50" t="s">
        <v>421</v>
      </c>
      <c r="D350" s="53" t="s">
        <v>31</v>
      </c>
      <c r="E350" s="43"/>
    </row>
    <row r="351" spans="3:5">
      <c r="C351" s="50" t="s">
        <v>422</v>
      </c>
      <c r="D351" s="53" t="s">
        <v>31</v>
      </c>
      <c r="E351" s="43"/>
    </row>
    <row r="352" spans="3:5">
      <c r="C352" s="50" t="s">
        <v>423</v>
      </c>
      <c r="D352" s="53" t="s">
        <v>31</v>
      </c>
      <c r="E352" s="43"/>
    </row>
    <row r="353" spans="3:5">
      <c r="C353" s="50" t="s">
        <v>424</v>
      </c>
      <c r="D353" s="53" t="s">
        <v>31</v>
      </c>
      <c r="E353" s="43"/>
    </row>
    <row r="354" spans="3:5">
      <c r="C354" s="50" t="s">
        <v>425</v>
      </c>
      <c r="D354" s="53" t="s">
        <v>31</v>
      </c>
      <c r="E354" s="43"/>
    </row>
    <row r="355" spans="3:5">
      <c r="C355" s="50" t="s">
        <v>426</v>
      </c>
      <c r="D355" s="53" t="s">
        <v>31</v>
      </c>
      <c r="E355" s="43"/>
    </row>
    <row r="356" spans="3:5">
      <c r="C356" s="50" t="s">
        <v>427</v>
      </c>
      <c r="D356" s="53" t="s">
        <v>31</v>
      </c>
      <c r="E356" s="43"/>
    </row>
    <row r="357" spans="3:5">
      <c r="C357" s="50" t="s">
        <v>428</v>
      </c>
      <c r="D357" s="53" t="s">
        <v>31</v>
      </c>
      <c r="E357" s="43"/>
    </row>
    <row r="358" spans="3:5">
      <c r="C358" s="50" t="s">
        <v>429</v>
      </c>
      <c r="D358" s="53" t="s">
        <v>31</v>
      </c>
      <c r="E358" s="43"/>
    </row>
    <row r="359" spans="3:5">
      <c r="C359" s="50" t="s">
        <v>430</v>
      </c>
      <c r="D359" s="53" t="s">
        <v>31</v>
      </c>
      <c r="E359" s="43"/>
    </row>
    <row r="360" spans="3:5">
      <c r="C360" s="50" t="s">
        <v>431</v>
      </c>
      <c r="D360" s="53" t="s">
        <v>31</v>
      </c>
      <c r="E360" s="43"/>
    </row>
    <row r="361" spans="3:5">
      <c r="C361" s="50" t="s">
        <v>432</v>
      </c>
      <c r="D361" s="53" t="s">
        <v>31</v>
      </c>
      <c r="E361" s="43"/>
    </row>
    <row r="362" spans="3:5">
      <c r="C362" s="50" t="s">
        <v>433</v>
      </c>
      <c r="D362" s="53" t="s">
        <v>31</v>
      </c>
      <c r="E362" s="43"/>
    </row>
    <row r="363" spans="3:5">
      <c r="C363" s="50" t="s">
        <v>434</v>
      </c>
      <c r="D363" s="53" t="s">
        <v>31</v>
      </c>
      <c r="E363" s="43"/>
    </row>
    <row r="364" spans="3:5">
      <c r="C364" s="50" t="s">
        <v>435</v>
      </c>
      <c r="D364" s="53" t="s">
        <v>31</v>
      </c>
      <c r="E364" s="43"/>
    </row>
    <row r="365" spans="3:5">
      <c r="C365" s="50" t="s">
        <v>436</v>
      </c>
      <c r="D365" s="53" t="s">
        <v>31</v>
      </c>
      <c r="E365" s="43"/>
    </row>
    <row r="366" spans="3:5">
      <c r="C366" s="50" t="s">
        <v>437</v>
      </c>
      <c r="D366" s="53" t="s">
        <v>31</v>
      </c>
      <c r="E366" s="43"/>
    </row>
    <row r="367" spans="3:5">
      <c r="C367" s="50" t="s">
        <v>438</v>
      </c>
      <c r="D367" s="53" t="s">
        <v>31</v>
      </c>
      <c r="E367" s="43"/>
    </row>
    <row r="368" spans="3:5">
      <c r="C368" s="50" t="s">
        <v>439</v>
      </c>
      <c r="D368" s="53" t="s">
        <v>31</v>
      </c>
      <c r="E368" s="43"/>
    </row>
    <row r="369" spans="3:5">
      <c r="C369" s="50" t="s">
        <v>440</v>
      </c>
      <c r="D369" s="53" t="s">
        <v>31</v>
      </c>
      <c r="E369" s="43"/>
    </row>
    <row r="370" spans="3:5">
      <c r="C370" s="50" t="s">
        <v>441</v>
      </c>
      <c r="D370" s="53" t="s">
        <v>31</v>
      </c>
      <c r="E370" s="43"/>
    </row>
    <row r="371" spans="3:5">
      <c r="C371" s="50" t="s">
        <v>442</v>
      </c>
      <c r="D371" s="53" t="s">
        <v>31</v>
      </c>
      <c r="E371" s="43"/>
    </row>
    <row r="372" spans="3:5">
      <c r="C372" s="50" t="s">
        <v>443</v>
      </c>
      <c r="D372" s="53" t="s">
        <v>31</v>
      </c>
      <c r="E372" s="43"/>
    </row>
    <row r="373" spans="3:5">
      <c r="C373" s="50" t="s">
        <v>444</v>
      </c>
      <c r="D373" s="53" t="s">
        <v>31</v>
      </c>
      <c r="E373" s="43"/>
    </row>
    <row r="374" spans="3:5">
      <c r="C374" s="50" t="s">
        <v>445</v>
      </c>
      <c r="D374" s="53" t="s">
        <v>31</v>
      </c>
      <c r="E374" s="43"/>
    </row>
    <row r="375" spans="3:5">
      <c r="C375" s="50" t="s">
        <v>446</v>
      </c>
      <c r="D375" s="53" t="s">
        <v>31</v>
      </c>
      <c r="E375" s="43"/>
    </row>
    <row r="376" spans="3:5">
      <c r="C376" s="50" t="s">
        <v>447</v>
      </c>
      <c r="D376" s="53" t="s">
        <v>31</v>
      </c>
      <c r="E376" s="43"/>
    </row>
    <row r="377" spans="3:5">
      <c r="C377" s="50" t="s">
        <v>448</v>
      </c>
      <c r="D377" s="53" t="s">
        <v>31</v>
      </c>
      <c r="E377" s="43"/>
    </row>
    <row r="378" spans="3:5">
      <c r="C378" s="50" t="s">
        <v>449</v>
      </c>
      <c r="D378" s="53" t="s">
        <v>31</v>
      </c>
      <c r="E378" s="43"/>
    </row>
    <row r="379" spans="3:5">
      <c r="C379" s="50" t="s">
        <v>450</v>
      </c>
      <c r="D379" s="53" t="s">
        <v>31</v>
      </c>
      <c r="E379" s="43"/>
    </row>
    <row r="380" spans="3:5">
      <c r="C380" s="50" t="s">
        <v>451</v>
      </c>
      <c r="D380" s="53" t="s">
        <v>31</v>
      </c>
      <c r="E380" s="43"/>
    </row>
    <row r="381" spans="3:5">
      <c r="C381" s="50" t="s">
        <v>452</v>
      </c>
      <c r="D381" s="53" t="s">
        <v>31</v>
      </c>
      <c r="E381" s="43"/>
    </row>
    <row r="382" spans="3:5">
      <c r="C382" s="50" t="s">
        <v>453</v>
      </c>
      <c r="D382" s="53" t="s">
        <v>31</v>
      </c>
      <c r="E382" s="43"/>
    </row>
    <row r="383" spans="3:5">
      <c r="C383" s="50" t="s">
        <v>454</v>
      </c>
      <c r="D383" s="53" t="s">
        <v>31</v>
      </c>
      <c r="E383" s="43"/>
    </row>
    <row r="384" spans="3:5">
      <c r="C384" s="50" t="s">
        <v>455</v>
      </c>
      <c r="D384" s="53" t="s">
        <v>31</v>
      </c>
      <c r="E384" s="43"/>
    </row>
    <row r="385" spans="3:5">
      <c r="C385" s="50" t="s">
        <v>456</v>
      </c>
      <c r="D385" s="53" t="s">
        <v>31</v>
      </c>
      <c r="E385" s="43"/>
    </row>
    <row r="386" spans="3:5">
      <c r="C386" s="50" t="s">
        <v>457</v>
      </c>
      <c r="D386" s="53" t="s">
        <v>31</v>
      </c>
      <c r="E386" s="43"/>
    </row>
    <row r="387" spans="3:5">
      <c r="C387" s="50" t="s">
        <v>458</v>
      </c>
      <c r="D387" s="53" t="s">
        <v>31</v>
      </c>
      <c r="E387" s="43"/>
    </row>
    <row r="388" spans="3:5">
      <c r="C388" s="50" t="s">
        <v>459</v>
      </c>
      <c r="D388" s="53" t="s">
        <v>31</v>
      </c>
      <c r="E388" s="43"/>
    </row>
    <row r="389" spans="3:5">
      <c r="C389" s="50" t="s">
        <v>460</v>
      </c>
      <c r="D389" s="53" t="s">
        <v>31</v>
      </c>
      <c r="E389" s="43"/>
    </row>
    <row r="390" spans="3:5">
      <c r="C390" s="50" t="s">
        <v>461</v>
      </c>
      <c r="D390" s="53" t="s">
        <v>31</v>
      </c>
      <c r="E390" s="43"/>
    </row>
    <row r="391" spans="3:5">
      <c r="C391" s="50" t="s">
        <v>462</v>
      </c>
      <c r="D391" s="53" t="s">
        <v>31</v>
      </c>
      <c r="E391" s="43"/>
    </row>
    <row r="392" spans="3:5">
      <c r="C392" s="50" t="s">
        <v>463</v>
      </c>
      <c r="D392" s="53" t="s">
        <v>31</v>
      </c>
      <c r="E392" s="43"/>
    </row>
    <row r="393" spans="3:5">
      <c r="C393" s="50" t="s">
        <v>464</v>
      </c>
      <c r="D393" s="53" t="s">
        <v>31</v>
      </c>
      <c r="E393" s="43"/>
    </row>
    <row r="394" spans="3:5">
      <c r="C394" s="50" t="s">
        <v>465</v>
      </c>
      <c r="D394" s="53" t="s">
        <v>31</v>
      </c>
      <c r="E394" s="43"/>
    </row>
    <row r="395" spans="3:5">
      <c r="C395" s="50" t="s">
        <v>466</v>
      </c>
      <c r="D395" s="53" t="s">
        <v>31</v>
      </c>
      <c r="E395" s="43"/>
    </row>
    <row r="396" spans="3:5">
      <c r="C396" s="50" t="s">
        <v>467</v>
      </c>
      <c r="D396" s="53" t="s">
        <v>31</v>
      </c>
      <c r="E396" s="43"/>
    </row>
    <row r="397" spans="3:5">
      <c r="C397" s="50" t="s">
        <v>468</v>
      </c>
      <c r="D397" s="53" t="s">
        <v>31</v>
      </c>
      <c r="E397" s="43"/>
    </row>
    <row r="398" spans="3:5">
      <c r="C398" s="50" t="s">
        <v>469</v>
      </c>
      <c r="D398" s="53" t="s">
        <v>31</v>
      </c>
      <c r="E398" s="43"/>
    </row>
    <row r="399" spans="3:5">
      <c r="C399" s="50" t="s">
        <v>470</v>
      </c>
      <c r="D399" s="53" t="s">
        <v>31</v>
      </c>
      <c r="E399" s="43"/>
    </row>
    <row r="400" spans="3:5">
      <c r="C400" s="50" t="s">
        <v>471</v>
      </c>
      <c r="D400" s="53" t="s">
        <v>31</v>
      </c>
      <c r="E400" s="43"/>
    </row>
    <row r="401" spans="3:5">
      <c r="C401" s="50" t="s">
        <v>472</v>
      </c>
      <c r="D401" s="53" t="s">
        <v>31</v>
      </c>
      <c r="E401" s="43"/>
    </row>
    <row r="402" spans="3:5">
      <c r="C402" s="50" t="s">
        <v>473</v>
      </c>
      <c r="D402" s="53" t="s">
        <v>31</v>
      </c>
      <c r="E402" s="43"/>
    </row>
    <row r="403" spans="3:5">
      <c r="C403" s="50" t="s">
        <v>474</v>
      </c>
      <c r="D403" s="53" t="s">
        <v>31</v>
      </c>
      <c r="E403" s="43"/>
    </row>
    <row r="404" spans="3:5">
      <c r="C404" s="50" t="s">
        <v>475</v>
      </c>
      <c r="D404" s="53" t="s">
        <v>31</v>
      </c>
      <c r="E404" s="43"/>
    </row>
    <row r="405" spans="3:5">
      <c r="C405" s="50" t="s">
        <v>476</v>
      </c>
      <c r="D405" s="53" t="s">
        <v>31</v>
      </c>
      <c r="E405" s="43"/>
    </row>
    <row r="406" spans="3:5">
      <c r="C406" s="50" t="s">
        <v>477</v>
      </c>
      <c r="D406" s="53" t="s">
        <v>31</v>
      </c>
      <c r="E406" s="43"/>
    </row>
    <row r="407" spans="3:5">
      <c r="C407" s="50" t="s">
        <v>478</v>
      </c>
      <c r="D407" s="53" t="s">
        <v>31</v>
      </c>
      <c r="E407" s="43"/>
    </row>
    <row r="408" spans="3:5">
      <c r="C408" s="50" t="s">
        <v>479</v>
      </c>
      <c r="D408" s="53" t="s">
        <v>31</v>
      </c>
      <c r="E408" s="43"/>
    </row>
    <row r="409" spans="3:5">
      <c r="C409" s="50" t="s">
        <v>480</v>
      </c>
      <c r="D409" s="53" t="s">
        <v>31</v>
      </c>
      <c r="E409" s="43"/>
    </row>
    <row r="410" spans="3:5">
      <c r="C410" s="50" t="s">
        <v>481</v>
      </c>
      <c r="D410" s="53" t="s">
        <v>31</v>
      </c>
      <c r="E410" s="43"/>
    </row>
    <row r="411" spans="3:5">
      <c r="C411" s="50" t="s">
        <v>482</v>
      </c>
      <c r="D411" s="53" t="s">
        <v>31</v>
      </c>
      <c r="E411" s="43"/>
    </row>
    <row r="412" spans="3:5">
      <c r="C412" s="50" t="s">
        <v>483</v>
      </c>
      <c r="D412" s="53" t="s">
        <v>31</v>
      </c>
      <c r="E412" s="43"/>
    </row>
    <row r="413" spans="3:5">
      <c r="C413" s="50" t="s">
        <v>484</v>
      </c>
      <c r="D413" s="53" t="s">
        <v>31</v>
      </c>
      <c r="E413" s="43"/>
    </row>
    <row r="414" spans="3:5">
      <c r="C414" s="50" t="s">
        <v>485</v>
      </c>
      <c r="D414" s="53" t="s">
        <v>31</v>
      </c>
      <c r="E414" s="43"/>
    </row>
    <row r="415" spans="3:5">
      <c r="C415" s="50" t="s">
        <v>486</v>
      </c>
      <c r="D415" s="53" t="s">
        <v>31</v>
      </c>
      <c r="E415" s="43"/>
    </row>
    <row r="416" spans="3:5">
      <c r="C416" s="50" t="s">
        <v>487</v>
      </c>
      <c r="D416" s="53" t="s">
        <v>31</v>
      </c>
      <c r="E416" s="43"/>
    </row>
    <row r="417" spans="3:5">
      <c r="C417" s="50" t="s">
        <v>488</v>
      </c>
      <c r="D417" s="53" t="s">
        <v>31</v>
      </c>
      <c r="E417" s="43"/>
    </row>
    <row r="418" spans="3:5">
      <c r="C418" s="50" t="s">
        <v>489</v>
      </c>
      <c r="D418" s="53" t="s">
        <v>31</v>
      </c>
      <c r="E418" s="43"/>
    </row>
    <row r="419" spans="3:5">
      <c r="C419" s="50" t="s">
        <v>490</v>
      </c>
      <c r="D419" s="53" t="s">
        <v>31</v>
      </c>
      <c r="E419" s="43"/>
    </row>
    <row r="420" spans="3:5">
      <c r="C420" s="50" t="s">
        <v>491</v>
      </c>
      <c r="D420" s="53" t="s">
        <v>31</v>
      </c>
      <c r="E420" s="43"/>
    </row>
    <row r="421" spans="3:5">
      <c r="C421" s="50" t="s">
        <v>492</v>
      </c>
      <c r="D421" s="53" t="s">
        <v>31</v>
      </c>
      <c r="E421" s="43"/>
    </row>
    <row r="422" spans="3:5">
      <c r="C422" s="50" t="s">
        <v>493</v>
      </c>
      <c r="D422" s="53" t="s">
        <v>31</v>
      </c>
      <c r="E422" s="43"/>
    </row>
    <row r="423" spans="3:5">
      <c r="C423" s="50" t="s">
        <v>494</v>
      </c>
      <c r="D423" s="53" t="s">
        <v>31</v>
      </c>
      <c r="E423" s="43"/>
    </row>
    <row r="424" spans="3:5">
      <c r="C424" s="50" t="s">
        <v>495</v>
      </c>
      <c r="D424" s="53" t="s">
        <v>31</v>
      </c>
      <c r="E424" s="43"/>
    </row>
    <row r="425" spans="3:5">
      <c r="C425" s="50" t="s">
        <v>496</v>
      </c>
      <c r="D425" s="53" t="s">
        <v>31</v>
      </c>
      <c r="E425" s="43"/>
    </row>
    <row r="426" spans="3:5" ht="17.25" thickBot="1">
      <c r="C426" s="50" t="s">
        <v>26</v>
      </c>
      <c r="D426" s="53" t="s">
        <v>53</v>
      </c>
      <c r="E426" s="43"/>
    </row>
    <row r="427" spans="3:5">
      <c r="C427" s="6" t="s">
        <v>497</v>
      </c>
      <c r="D427" s="63" t="s">
        <v>31</v>
      </c>
      <c r="E427" s="64"/>
    </row>
    <row r="428" spans="3:5">
      <c r="C428" s="50" t="s">
        <v>498</v>
      </c>
      <c r="D428" s="53" t="s">
        <v>499</v>
      </c>
      <c r="E428" s="43"/>
    </row>
    <row r="429" spans="3:5">
      <c r="C429" s="50" t="s">
        <v>500</v>
      </c>
      <c r="D429" s="53" t="s">
        <v>291</v>
      </c>
      <c r="E429" s="43"/>
    </row>
    <row r="430" spans="3:5">
      <c r="C430" s="50" t="s">
        <v>501</v>
      </c>
      <c r="D430" s="53" t="s">
        <v>233</v>
      </c>
      <c r="E430" s="43"/>
    </row>
    <row r="431" spans="3:5">
      <c r="C431" s="50" t="s">
        <v>502</v>
      </c>
      <c r="D431" s="53" t="s">
        <v>44</v>
      </c>
      <c r="E431" s="43"/>
    </row>
    <row r="432" spans="3:5">
      <c r="C432" s="50" t="s">
        <v>503</v>
      </c>
      <c r="D432" s="53" t="s">
        <v>31</v>
      </c>
      <c r="E432" s="43"/>
    </row>
    <row r="433" spans="3:5" ht="17.25" thickBot="1">
      <c r="C433" s="54" t="s">
        <v>504</v>
      </c>
      <c r="D433" s="55" t="s">
        <v>31</v>
      </c>
      <c r="E433" s="47"/>
    </row>
    <row r="434" spans="3:5" ht="17.25" thickBot="1">
      <c r="C434" s="38" t="s">
        <v>26</v>
      </c>
      <c r="D434" s="39" t="s">
        <v>132</v>
      </c>
      <c r="E434" s="40"/>
    </row>
    <row r="435" spans="3:5">
      <c r="C435" s="50" t="s">
        <v>505</v>
      </c>
      <c r="D435" s="53" t="s">
        <v>44</v>
      </c>
      <c r="E435" s="43"/>
    </row>
    <row r="436" spans="3:5">
      <c r="C436" s="50" t="s">
        <v>506</v>
      </c>
      <c r="D436" s="53" t="s">
        <v>507</v>
      </c>
      <c r="E436" s="43"/>
    </row>
    <row r="437" spans="3:5">
      <c r="C437" s="50" t="s">
        <v>508</v>
      </c>
      <c r="D437" s="53" t="s">
        <v>509</v>
      </c>
      <c r="E437" s="43"/>
    </row>
    <row r="438" spans="3:5">
      <c r="C438" s="50" t="s">
        <v>510</v>
      </c>
      <c r="D438" s="53" t="s">
        <v>113</v>
      </c>
      <c r="E438" s="43"/>
    </row>
    <row r="439" spans="3:5">
      <c r="C439" s="50" t="s">
        <v>511</v>
      </c>
      <c r="D439" s="53" t="s">
        <v>363</v>
      </c>
      <c r="E439" s="43"/>
    </row>
    <row r="440" spans="3:5">
      <c r="C440" s="50" t="s">
        <v>512</v>
      </c>
      <c r="D440" s="53" t="s">
        <v>307</v>
      </c>
      <c r="E440" s="43"/>
    </row>
    <row r="441" spans="3:5">
      <c r="C441" s="50" t="s">
        <v>513</v>
      </c>
      <c r="D441" s="53" t="s">
        <v>514</v>
      </c>
      <c r="E441" s="43"/>
    </row>
    <row r="442" spans="3:5">
      <c r="C442" s="50" t="s">
        <v>515</v>
      </c>
      <c r="D442" s="53" t="s">
        <v>516</v>
      </c>
      <c r="E442" s="43"/>
    </row>
    <row r="443" spans="3:5">
      <c r="C443" s="50" t="s">
        <v>517</v>
      </c>
      <c r="D443" s="53" t="s">
        <v>518</v>
      </c>
      <c r="E443" s="43"/>
    </row>
    <row r="444" spans="3:5">
      <c r="C444" s="50" t="s">
        <v>519</v>
      </c>
      <c r="D444" s="53" t="s">
        <v>520</v>
      </c>
      <c r="E444" s="43"/>
    </row>
    <row r="445" spans="3:5">
      <c r="C445" s="50" t="s">
        <v>521</v>
      </c>
      <c r="D445" s="53" t="s">
        <v>363</v>
      </c>
      <c r="E445" s="43"/>
    </row>
    <row r="446" spans="3:5">
      <c r="C446" s="50" t="s">
        <v>522</v>
      </c>
      <c r="D446" s="53" t="s">
        <v>261</v>
      </c>
      <c r="E446" s="43"/>
    </row>
    <row r="447" spans="3:5">
      <c r="C447" s="50" t="s">
        <v>523</v>
      </c>
      <c r="D447" s="53" t="s">
        <v>514</v>
      </c>
      <c r="E447" s="43"/>
    </row>
    <row r="448" spans="3:5">
      <c r="C448" s="50" t="s">
        <v>524</v>
      </c>
      <c r="D448" s="53" t="s">
        <v>200</v>
      </c>
      <c r="E448" s="43"/>
    </row>
    <row r="449" spans="3:5">
      <c r="C449" s="50" t="s">
        <v>525</v>
      </c>
      <c r="D449" s="53" t="s">
        <v>518</v>
      </c>
      <c r="E449" s="43"/>
    </row>
    <row r="450" spans="3:5">
      <c r="C450" s="50" t="s">
        <v>526</v>
      </c>
      <c r="D450" s="53" t="s">
        <v>287</v>
      </c>
      <c r="E450" s="43"/>
    </row>
    <row r="451" spans="3:5">
      <c r="C451" s="50" t="s">
        <v>527</v>
      </c>
      <c r="D451" s="53" t="s">
        <v>305</v>
      </c>
      <c r="E451" s="43"/>
    </row>
    <row r="452" spans="3:5">
      <c r="C452" s="50" t="s">
        <v>528</v>
      </c>
      <c r="D452" s="53" t="s">
        <v>529</v>
      </c>
      <c r="E452" s="43"/>
    </row>
    <row r="453" spans="3:5">
      <c r="C453" s="50" t="s">
        <v>530</v>
      </c>
      <c r="D453" s="53" t="s">
        <v>291</v>
      </c>
      <c r="E453" s="43"/>
    </row>
    <row r="454" spans="3:5">
      <c r="C454" s="50" t="s">
        <v>531</v>
      </c>
      <c r="D454" s="53" t="s">
        <v>532</v>
      </c>
      <c r="E454" s="43"/>
    </row>
    <row r="455" spans="3:5">
      <c r="C455" s="50" t="s">
        <v>533</v>
      </c>
      <c r="D455" s="53" t="s">
        <v>534</v>
      </c>
      <c r="E455" s="43"/>
    </row>
    <row r="456" spans="3:5">
      <c r="C456" s="50" t="s">
        <v>535</v>
      </c>
      <c r="D456" s="53" t="s">
        <v>378</v>
      </c>
      <c r="E456" s="43"/>
    </row>
    <row r="457" spans="3:5">
      <c r="C457" s="50" t="s">
        <v>536</v>
      </c>
      <c r="D457" s="53" t="s">
        <v>31</v>
      </c>
      <c r="E457" s="43"/>
    </row>
    <row r="458" spans="3:5">
      <c r="C458" s="50" t="s">
        <v>537</v>
      </c>
      <c r="D458" s="53" t="s">
        <v>31</v>
      </c>
      <c r="E458" s="43"/>
    </row>
    <row r="459" spans="3:5">
      <c r="C459" s="50" t="s">
        <v>538</v>
      </c>
      <c r="D459" s="53" t="s">
        <v>31</v>
      </c>
      <c r="E459" s="43"/>
    </row>
    <row r="460" spans="3:5">
      <c r="C460" s="50" t="s">
        <v>539</v>
      </c>
      <c r="D460" s="53" t="s">
        <v>31</v>
      </c>
      <c r="E460" s="43"/>
    </row>
    <row r="461" spans="3:5">
      <c r="C461" s="50" t="s">
        <v>540</v>
      </c>
      <c r="D461" s="53" t="s">
        <v>31</v>
      </c>
      <c r="E461" s="43"/>
    </row>
    <row r="462" spans="3:5">
      <c r="C462" s="50" t="s">
        <v>541</v>
      </c>
      <c r="D462" s="53" t="s">
        <v>31</v>
      </c>
      <c r="E462" s="43"/>
    </row>
    <row r="463" spans="3:5">
      <c r="C463" s="50" t="s">
        <v>542</v>
      </c>
      <c r="D463" s="53" t="s">
        <v>31</v>
      </c>
      <c r="E463" s="43"/>
    </row>
    <row r="464" spans="3:5">
      <c r="C464" s="50" t="s">
        <v>543</v>
      </c>
      <c r="D464" s="53" t="s">
        <v>31</v>
      </c>
      <c r="E464" s="43"/>
    </row>
    <row r="465" spans="3:5">
      <c r="C465" s="50" t="s">
        <v>544</v>
      </c>
      <c r="D465" s="53" t="s">
        <v>31</v>
      </c>
      <c r="E465" s="43"/>
    </row>
    <row r="466" spans="3:5">
      <c r="C466" s="50" t="s">
        <v>545</v>
      </c>
      <c r="D466" s="53" t="s">
        <v>31</v>
      </c>
      <c r="E466" s="43"/>
    </row>
    <row r="467" spans="3:5">
      <c r="C467" s="50" t="s">
        <v>546</v>
      </c>
      <c r="D467" s="53" t="s">
        <v>31</v>
      </c>
      <c r="E467" s="43"/>
    </row>
    <row r="468" spans="3:5">
      <c r="C468" s="50" t="s">
        <v>547</v>
      </c>
      <c r="D468" s="53" t="s">
        <v>31</v>
      </c>
      <c r="E468" s="43"/>
    </row>
    <row r="469" spans="3:5">
      <c r="C469" s="50" t="s">
        <v>548</v>
      </c>
      <c r="D469" s="53" t="s">
        <v>31</v>
      </c>
      <c r="E469" s="43"/>
    </row>
    <row r="470" spans="3:5">
      <c r="C470" s="50" t="s">
        <v>549</v>
      </c>
      <c r="D470" s="53" t="s">
        <v>31</v>
      </c>
      <c r="E470" s="43"/>
    </row>
    <row r="471" spans="3:5">
      <c r="C471" s="50" t="s">
        <v>550</v>
      </c>
      <c r="D471" s="53" t="s">
        <v>31</v>
      </c>
      <c r="E471" s="43"/>
    </row>
    <row r="472" spans="3:5">
      <c r="C472" s="50" t="s">
        <v>551</v>
      </c>
      <c r="D472" s="53" t="s">
        <v>31</v>
      </c>
      <c r="E472" s="43"/>
    </row>
    <row r="473" spans="3:5" ht="17.25" thickBot="1">
      <c r="C473" s="50" t="s">
        <v>552</v>
      </c>
      <c r="D473" s="53" t="s">
        <v>31</v>
      </c>
      <c r="E473" s="43"/>
    </row>
    <row r="474" spans="3:5" ht="17.25" thickBot="1">
      <c r="C474" s="38" t="s">
        <v>26</v>
      </c>
      <c r="D474" s="39" t="s">
        <v>160</v>
      </c>
      <c r="E474" s="40"/>
    </row>
    <row r="475" spans="3:5">
      <c r="C475" s="7" t="s">
        <v>553</v>
      </c>
      <c r="D475" s="63" t="s">
        <v>275</v>
      </c>
      <c r="E475" s="64"/>
    </row>
    <row r="476" spans="3:5">
      <c r="C476" s="88" t="s">
        <v>554</v>
      </c>
      <c r="D476" s="53" t="s">
        <v>218</v>
      </c>
      <c r="E476" s="43"/>
    </row>
    <row r="477" spans="3:5">
      <c r="C477" s="88" t="s">
        <v>555</v>
      </c>
      <c r="D477" s="53" t="s">
        <v>275</v>
      </c>
      <c r="E477" s="43"/>
    </row>
    <row r="478" spans="3:5">
      <c r="C478" s="88" t="s">
        <v>556</v>
      </c>
      <c r="D478" s="53" t="s">
        <v>218</v>
      </c>
      <c r="E478" s="43"/>
    </row>
    <row r="479" spans="3:5">
      <c r="C479" s="88" t="s">
        <v>557</v>
      </c>
      <c r="D479" s="53" t="s">
        <v>31</v>
      </c>
      <c r="E479" s="43"/>
    </row>
    <row r="480" spans="3:5">
      <c r="C480" s="88" t="s">
        <v>558</v>
      </c>
      <c r="D480" s="53" t="s">
        <v>31</v>
      </c>
      <c r="E480" s="43"/>
    </row>
    <row r="481" spans="3:5">
      <c r="C481" s="88" t="s">
        <v>559</v>
      </c>
      <c r="D481" s="53" t="s">
        <v>31</v>
      </c>
      <c r="E481" s="43"/>
    </row>
    <row r="482" spans="3:5">
      <c r="C482" s="88" t="s">
        <v>560</v>
      </c>
      <c r="D482" s="53" t="s">
        <v>31</v>
      </c>
      <c r="E482" s="43"/>
    </row>
    <row r="483" spans="3:5">
      <c r="C483" s="88" t="s">
        <v>561</v>
      </c>
      <c r="D483" s="53" t="s">
        <v>275</v>
      </c>
      <c r="E483" s="43"/>
    </row>
    <row r="484" spans="3:5">
      <c r="C484" s="88" t="s">
        <v>562</v>
      </c>
      <c r="D484" s="53" t="s">
        <v>218</v>
      </c>
      <c r="E484" s="43"/>
    </row>
    <row r="485" spans="3:5">
      <c r="C485" s="88" t="s">
        <v>563</v>
      </c>
      <c r="D485" s="53" t="s">
        <v>275</v>
      </c>
      <c r="E485" s="43"/>
    </row>
    <row r="486" spans="3:5">
      <c r="C486" s="88" t="s">
        <v>564</v>
      </c>
      <c r="D486" s="53" t="s">
        <v>218</v>
      </c>
      <c r="E486" s="43"/>
    </row>
    <row r="487" spans="3:5">
      <c r="C487" s="88" t="s">
        <v>565</v>
      </c>
      <c r="D487" s="53" t="s">
        <v>31</v>
      </c>
      <c r="E487" s="43"/>
    </row>
    <row r="488" spans="3:5">
      <c r="C488" s="88" t="s">
        <v>566</v>
      </c>
      <c r="D488" s="53" t="s">
        <v>31</v>
      </c>
      <c r="E488" s="43"/>
    </row>
    <row r="489" spans="3:5">
      <c r="C489" s="88" t="s">
        <v>567</v>
      </c>
      <c r="D489" s="53" t="s">
        <v>31</v>
      </c>
      <c r="E489" s="43"/>
    </row>
    <row r="490" spans="3:5" ht="17.25" thickBot="1">
      <c r="C490" s="89" t="s">
        <v>568</v>
      </c>
      <c r="D490" s="55" t="s">
        <v>31</v>
      </c>
      <c r="E490" s="47"/>
    </row>
    <row r="491" spans="3:5" ht="17.25" thickBot="1">
      <c r="C491" s="38" t="s">
        <v>26</v>
      </c>
      <c r="D491" s="39" t="s">
        <v>53</v>
      </c>
      <c r="E491" s="39"/>
    </row>
    <row r="492" spans="3:5">
      <c r="C492" s="50" t="s">
        <v>569</v>
      </c>
      <c r="D492" s="53" t="s">
        <v>570</v>
      </c>
      <c r="E492" s="53"/>
    </row>
    <row r="493" spans="3:5" ht="17.25" thickBot="1">
      <c r="C493" s="54" t="s">
        <v>571</v>
      </c>
      <c r="D493" s="55" t="s">
        <v>363</v>
      </c>
      <c r="E493" s="55"/>
    </row>
    <row r="494" spans="3:5" ht="17.25" thickBot="1">
      <c r="C494" s="38" t="s">
        <v>26</v>
      </c>
      <c r="D494" s="39" t="s">
        <v>160</v>
      </c>
      <c r="E494" s="39"/>
    </row>
    <row r="495" spans="3:5">
      <c r="C495" s="6" t="s">
        <v>572</v>
      </c>
      <c r="D495" s="63" t="s">
        <v>53</v>
      </c>
      <c r="E495" s="63"/>
    </row>
    <row r="496" spans="3:5">
      <c r="C496" s="50" t="s">
        <v>573</v>
      </c>
      <c r="D496" s="53" t="s">
        <v>255</v>
      </c>
      <c r="E496" s="53"/>
    </row>
    <row r="497" spans="3:5">
      <c r="C497" s="50" t="s">
        <v>574</v>
      </c>
      <c r="D497" s="53" t="s">
        <v>44</v>
      </c>
      <c r="E497" s="53"/>
    </row>
    <row r="498" spans="3:5">
      <c r="C498" s="50" t="s">
        <v>575</v>
      </c>
      <c r="D498" s="53" t="s">
        <v>31</v>
      </c>
      <c r="E498" s="53"/>
    </row>
    <row r="499" spans="3:5">
      <c r="C499" s="50" t="s">
        <v>576</v>
      </c>
      <c r="D499" s="53" t="s">
        <v>31</v>
      </c>
      <c r="E499" s="53"/>
    </row>
    <row r="500" spans="3:5">
      <c r="C500" s="50" t="s">
        <v>577</v>
      </c>
      <c r="D500" s="53" t="s">
        <v>289</v>
      </c>
      <c r="E500" s="53"/>
    </row>
    <row r="501" spans="3:5">
      <c r="C501" s="50" t="s">
        <v>578</v>
      </c>
      <c r="D501" s="53" t="s">
        <v>31</v>
      </c>
      <c r="E501" s="53"/>
    </row>
    <row r="502" spans="3:5">
      <c r="C502" s="50" t="s">
        <v>579</v>
      </c>
      <c r="D502" s="53" t="s">
        <v>31</v>
      </c>
      <c r="E502" s="53"/>
    </row>
    <row r="503" spans="3:5">
      <c r="C503" s="50" t="s">
        <v>580</v>
      </c>
      <c r="D503" s="53" t="s">
        <v>275</v>
      </c>
      <c r="E503" s="53"/>
    </row>
    <row r="504" spans="3:5" ht="17.25" thickBot="1">
      <c r="C504" s="50" t="s">
        <v>581</v>
      </c>
      <c r="D504" s="53" t="s">
        <v>582</v>
      </c>
      <c r="E504" s="88"/>
    </row>
    <row r="505" spans="3:5" ht="17.25" thickBot="1">
      <c r="C505" s="38" t="s">
        <v>26</v>
      </c>
      <c r="D505" s="39" t="s">
        <v>53</v>
      </c>
      <c r="E505" s="39"/>
    </row>
    <row r="506" spans="3:5">
      <c r="C506" s="50" t="s">
        <v>583</v>
      </c>
      <c r="D506" s="53" t="s">
        <v>110</v>
      </c>
      <c r="E506" s="53"/>
    </row>
    <row r="507" spans="3:5">
      <c r="C507" s="50" t="s">
        <v>584</v>
      </c>
      <c r="D507" s="53" t="s">
        <v>44</v>
      </c>
      <c r="E507" s="53"/>
    </row>
    <row r="508" spans="3:5">
      <c r="C508" s="50" t="s">
        <v>585</v>
      </c>
      <c r="D508" s="53" t="s">
        <v>586</v>
      </c>
      <c r="E508" s="53"/>
    </row>
    <row r="509" spans="3:5">
      <c r="C509" s="50" t="s">
        <v>587</v>
      </c>
      <c r="D509" s="53" t="s">
        <v>586</v>
      </c>
      <c r="E509" s="53"/>
    </row>
    <row r="510" spans="3:5" ht="17.25" thickBot="1">
      <c r="C510" s="54" t="s">
        <v>588</v>
      </c>
      <c r="D510" s="55" t="s">
        <v>586</v>
      </c>
      <c r="E510" s="55"/>
    </row>
    <row r="511" spans="3:5" ht="17.25" thickBot="1">
      <c r="C511" s="6" t="s">
        <v>26</v>
      </c>
      <c r="D511" s="63" t="s">
        <v>160</v>
      </c>
      <c r="E511" s="63"/>
    </row>
    <row r="512" spans="3:5" ht="17.25" thickBot="1">
      <c r="C512" s="6" t="s">
        <v>589</v>
      </c>
      <c r="D512" s="63" t="s">
        <v>31</v>
      </c>
      <c r="E512" s="7"/>
    </row>
    <row r="513" spans="3:5">
      <c r="C513" s="6" t="s">
        <v>590</v>
      </c>
      <c r="D513" s="63" t="s">
        <v>31</v>
      </c>
      <c r="E513" s="63"/>
    </row>
    <row r="514" spans="3:5">
      <c r="C514" s="50" t="s">
        <v>591</v>
      </c>
      <c r="D514" s="53" t="s">
        <v>31</v>
      </c>
      <c r="E514" s="53"/>
    </row>
    <row r="515" spans="3:5">
      <c r="C515" s="50" t="s">
        <v>592</v>
      </c>
      <c r="D515" s="53" t="s">
        <v>31</v>
      </c>
      <c r="E515" s="53"/>
    </row>
    <row r="516" spans="3:5" ht="17.25" thickBot="1">
      <c r="C516" s="54" t="s">
        <v>593</v>
      </c>
      <c r="D516" s="55" t="s">
        <v>44</v>
      </c>
      <c r="E516" s="55"/>
    </row>
    <row r="517" spans="3:5" ht="17.25" thickBot="1">
      <c r="C517" s="38" t="s">
        <v>26</v>
      </c>
      <c r="D517" s="39" t="s">
        <v>132</v>
      </c>
      <c r="E517" s="90"/>
    </row>
    <row r="518" spans="3:5" ht="17.25" thickBot="1">
      <c r="C518" s="6" t="s">
        <v>594</v>
      </c>
      <c r="D518" s="63" t="s">
        <v>44</v>
      </c>
      <c r="E518" s="7"/>
    </row>
    <row r="519" spans="3:5" ht="17.25" thickBot="1">
      <c r="C519" s="38" t="s">
        <v>26</v>
      </c>
      <c r="D519" s="39" t="s">
        <v>53</v>
      </c>
      <c r="E519" s="90"/>
    </row>
    <row r="520" spans="3:5">
      <c r="C520" s="50" t="s">
        <v>595</v>
      </c>
      <c r="D520" s="53" t="s">
        <v>596</v>
      </c>
      <c r="E520" s="88"/>
    </row>
    <row r="521" spans="3:5" ht="17.25" thickBot="1">
      <c r="C521" s="54" t="s">
        <v>597</v>
      </c>
      <c r="D521" s="55" t="s">
        <v>596</v>
      </c>
      <c r="E521" s="89"/>
    </row>
    <row r="522" spans="3:5">
      <c r="C522" s="6" t="s">
        <v>598</v>
      </c>
      <c r="D522" s="63" t="s">
        <v>599</v>
      </c>
      <c r="E522" s="7"/>
    </row>
    <row r="523" spans="3:5">
      <c r="C523" s="50" t="s">
        <v>600</v>
      </c>
      <c r="D523" s="53" t="s">
        <v>31</v>
      </c>
      <c r="E523" s="88"/>
    </row>
    <row r="524" spans="3:5" ht="17.25" thickBot="1">
      <c r="C524" s="54" t="s">
        <v>601</v>
      </c>
      <c r="D524" s="55" t="s">
        <v>31</v>
      </c>
      <c r="E524" s="89"/>
    </row>
    <row r="525" spans="3:5">
      <c r="C525" s="50" t="s">
        <v>602</v>
      </c>
      <c r="D525" s="53" t="s">
        <v>50</v>
      </c>
      <c r="E525" s="88"/>
    </row>
    <row r="526" spans="3:5">
      <c r="C526" s="50" t="s">
        <v>603</v>
      </c>
      <c r="D526" s="53" t="s">
        <v>50</v>
      </c>
      <c r="E526" s="88"/>
    </row>
    <row r="527" spans="3:5" ht="17.25" thickBot="1">
      <c r="C527" s="50" t="s">
        <v>604</v>
      </c>
      <c r="D527" s="53" t="s">
        <v>113</v>
      </c>
      <c r="E527" s="88"/>
    </row>
    <row r="528" spans="3:5">
      <c r="C528" s="6" t="s">
        <v>605</v>
      </c>
      <c r="D528" s="63" t="s">
        <v>180</v>
      </c>
      <c r="E528" s="7"/>
    </row>
    <row r="529" spans="3:5">
      <c r="C529" s="50" t="s">
        <v>606</v>
      </c>
      <c r="D529" s="53" t="s">
        <v>607</v>
      </c>
      <c r="E529" s="88"/>
    </row>
    <row r="530" spans="3:5">
      <c r="C530" s="50" t="s">
        <v>608</v>
      </c>
      <c r="D530" s="53" t="s">
        <v>31</v>
      </c>
      <c r="E530" s="88"/>
    </row>
    <row r="531" spans="3:5">
      <c r="C531" s="50" t="s">
        <v>609</v>
      </c>
      <c r="D531" s="53" t="s">
        <v>31</v>
      </c>
      <c r="E531" s="88"/>
    </row>
    <row r="532" spans="3:5">
      <c r="C532" s="50" t="s">
        <v>610</v>
      </c>
      <c r="D532" s="53" t="s">
        <v>607</v>
      </c>
      <c r="E532" s="88"/>
    </row>
    <row r="533" spans="3:5">
      <c r="C533" s="50" t="s">
        <v>611</v>
      </c>
      <c r="D533" s="53" t="s">
        <v>273</v>
      </c>
      <c r="E533" s="88"/>
    </row>
    <row r="534" spans="3:5">
      <c r="C534" s="50" t="s">
        <v>612</v>
      </c>
      <c r="D534" s="53" t="s">
        <v>613</v>
      </c>
      <c r="E534" s="88"/>
    </row>
    <row r="535" spans="3:5">
      <c r="C535" s="50" t="s">
        <v>614</v>
      </c>
      <c r="D535" s="53" t="s">
        <v>607</v>
      </c>
      <c r="E535" s="88"/>
    </row>
    <row r="536" spans="3:5">
      <c r="C536" s="50" t="s">
        <v>615</v>
      </c>
      <c r="D536" s="53" t="s">
        <v>200</v>
      </c>
      <c r="E536" s="88"/>
    </row>
    <row r="537" spans="3:5">
      <c r="C537" s="50" t="s">
        <v>616</v>
      </c>
      <c r="D537" s="53" t="s">
        <v>617</v>
      </c>
      <c r="E537" s="88"/>
    </row>
    <row r="538" spans="3:5">
      <c r="C538" s="50" t="s">
        <v>618</v>
      </c>
      <c r="D538" s="53" t="s">
        <v>31</v>
      </c>
      <c r="E538" s="88"/>
    </row>
    <row r="539" spans="3:5">
      <c r="C539" s="50" t="s">
        <v>619</v>
      </c>
      <c r="D539" s="53" t="s">
        <v>31</v>
      </c>
      <c r="E539" s="88"/>
    </row>
    <row r="540" spans="3:5">
      <c r="C540" s="50" t="s">
        <v>620</v>
      </c>
      <c r="D540" s="53" t="s">
        <v>31</v>
      </c>
      <c r="E540" s="88"/>
    </row>
    <row r="541" spans="3:5">
      <c r="C541" s="50" t="s">
        <v>621</v>
      </c>
      <c r="D541" s="53" t="s">
        <v>31</v>
      </c>
      <c r="E541" s="88"/>
    </row>
    <row r="542" spans="3:5">
      <c r="C542" s="50" t="s">
        <v>622</v>
      </c>
      <c r="D542" s="53" t="s">
        <v>31</v>
      </c>
      <c r="E542" s="88"/>
    </row>
    <row r="543" spans="3:5">
      <c r="C543" s="50" t="s">
        <v>623</v>
      </c>
      <c r="D543" s="53" t="s">
        <v>31</v>
      </c>
      <c r="E543" s="88"/>
    </row>
    <row r="544" spans="3:5">
      <c r="C544" s="50" t="s">
        <v>624</v>
      </c>
      <c r="D544" s="53" t="s">
        <v>31</v>
      </c>
      <c r="E544" s="88"/>
    </row>
    <row r="545" spans="3:5">
      <c r="C545" s="50" t="s">
        <v>625</v>
      </c>
      <c r="D545" s="53" t="s">
        <v>31</v>
      </c>
      <c r="E545" s="88"/>
    </row>
    <row r="546" spans="3:5">
      <c r="C546" s="50" t="s">
        <v>626</v>
      </c>
      <c r="D546" s="53" t="s">
        <v>31</v>
      </c>
      <c r="E546" s="88"/>
    </row>
    <row r="547" spans="3:5">
      <c r="C547" s="50" t="s">
        <v>627</v>
      </c>
      <c r="D547" s="53" t="s">
        <v>31</v>
      </c>
      <c r="E547" s="88"/>
    </row>
    <row r="548" spans="3:5">
      <c r="C548" s="50" t="s">
        <v>628</v>
      </c>
      <c r="D548" s="53" t="s">
        <v>31</v>
      </c>
      <c r="E548" s="88"/>
    </row>
    <row r="549" spans="3:5">
      <c r="C549" s="50" t="s">
        <v>629</v>
      </c>
      <c r="D549" s="53" t="s">
        <v>31</v>
      </c>
      <c r="E549" s="88"/>
    </row>
    <row r="550" spans="3:5">
      <c r="C550" s="50" t="s">
        <v>630</v>
      </c>
      <c r="D550" s="53" t="s">
        <v>31</v>
      </c>
      <c r="E550" s="88"/>
    </row>
    <row r="551" spans="3:5">
      <c r="C551" s="50" t="s">
        <v>631</v>
      </c>
      <c r="D551" s="53" t="s">
        <v>31</v>
      </c>
      <c r="E551" s="88"/>
    </row>
    <row r="552" spans="3:5">
      <c r="C552" s="50" t="s">
        <v>632</v>
      </c>
      <c r="D552" s="53" t="s">
        <v>31</v>
      </c>
      <c r="E552" s="88"/>
    </row>
    <row r="553" spans="3:5">
      <c r="C553" s="50" t="s">
        <v>633</v>
      </c>
      <c r="D553" s="53" t="s">
        <v>31</v>
      </c>
      <c r="E553" s="88"/>
    </row>
    <row r="554" spans="3:5">
      <c r="C554" s="50" t="s">
        <v>634</v>
      </c>
      <c r="D554" s="53" t="s">
        <v>31</v>
      </c>
      <c r="E554" s="88"/>
    </row>
    <row r="555" spans="3:5">
      <c r="C555" s="50" t="s">
        <v>635</v>
      </c>
      <c r="D555" s="53" t="s">
        <v>31</v>
      </c>
      <c r="E555" s="88"/>
    </row>
    <row r="556" spans="3:5">
      <c r="C556" s="50" t="s">
        <v>636</v>
      </c>
      <c r="D556" s="53" t="s">
        <v>31</v>
      </c>
      <c r="E556" s="88"/>
    </row>
    <row r="557" spans="3:5">
      <c r="C557" s="50" t="s">
        <v>637</v>
      </c>
      <c r="D557" s="53" t="s">
        <v>31</v>
      </c>
      <c r="E557" s="88"/>
    </row>
    <row r="558" spans="3:5">
      <c r="C558" s="50" t="s">
        <v>638</v>
      </c>
      <c r="D558" s="53" t="s">
        <v>31</v>
      </c>
      <c r="E558" s="88"/>
    </row>
    <row r="559" spans="3:5">
      <c r="C559" s="50" t="s">
        <v>639</v>
      </c>
      <c r="D559" s="53" t="s">
        <v>31</v>
      </c>
      <c r="E559" s="88"/>
    </row>
    <row r="560" spans="3:5">
      <c r="C560" s="50" t="s">
        <v>640</v>
      </c>
      <c r="D560" s="53" t="s">
        <v>31</v>
      </c>
      <c r="E560" s="88"/>
    </row>
    <row r="561" spans="3:5">
      <c r="C561" s="50" t="s">
        <v>641</v>
      </c>
      <c r="D561" s="53" t="s">
        <v>31</v>
      </c>
      <c r="E561" s="88"/>
    </row>
    <row r="562" spans="3:5">
      <c r="C562" s="50" t="s">
        <v>642</v>
      </c>
      <c r="D562" s="53" t="s">
        <v>31</v>
      </c>
      <c r="E562" s="88"/>
    </row>
    <row r="563" spans="3:5">
      <c r="C563" s="50" t="s">
        <v>643</v>
      </c>
      <c r="D563" s="53" t="s">
        <v>31</v>
      </c>
      <c r="E563" s="88"/>
    </row>
    <row r="564" spans="3:5" ht="17.25" thickBot="1">
      <c r="C564" s="54" t="s">
        <v>644</v>
      </c>
      <c r="D564" s="55" t="s">
        <v>31</v>
      </c>
      <c r="E564" s="88"/>
    </row>
    <row r="565" spans="3:5">
      <c r="C565" s="6" t="s">
        <v>645</v>
      </c>
      <c r="D565" s="63" t="s">
        <v>646</v>
      </c>
      <c r="E565" s="7"/>
    </row>
    <row r="566" spans="3:5">
      <c r="C566" s="50" t="s">
        <v>647</v>
      </c>
      <c r="D566" s="53" t="s">
        <v>31</v>
      </c>
      <c r="E566" s="88"/>
    </row>
    <row r="567" spans="3:5">
      <c r="C567" s="50" t="s">
        <v>648</v>
      </c>
      <c r="D567" s="53" t="s">
        <v>50</v>
      </c>
      <c r="E567" s="88"/>
    </row>
    <row r="568" spans="3:5" ht="17.25" thickBot="1">
      <c r="C568" s="54" t="s">
        <v>649</v>
      </c>
      <c r="D568" s="55" t="s">
        <v>50</v>
      </c>
      <c r="E568" s="89"/>
    </row>
    <row r="569" spans="3:5">
      <c r="C569" s="6" t="s">
        <v>650</v>
      </c>
      <c r="D569" s="63" t="s">
        <v>218</v>
      </c>
      <c r="E569" s="7"/>
    </row>
    <row r="570" spans="3:5">
      <c r="C570" s="50" t="s">
        <v>651</v>
      </c>
      <c r="D570" s="53" t="s">
        <v>652</v>
      </c>
      <c r="E570" s="88"/>
    </row>
    <row r="571" spans="3:5">
      <c r="C571" s="50" t="s">
        <v>653</v>
      </c>
      <c r="D571" s="53" t="s">
        <v>654</v>
      </c>
      <c r="E571" s="88"/>
    </row>
    <row r="572" spans="3:5" ht="17.25" thickBot="1">
      <c r="C572" s="54" t="s">
        <v>655</v>
      </c>
      <c r="D572" s="55" t="s">
        <v>654</v>
      </c>
      <c r="E572" s="89"/>
    </row>
    <row r="573" spans="3:5" ht="17.25" thickBot="1">
      <c r="C573" s="38" t="s">
        <v>656</v>
      </c>
      <c r="D573" s="39" t="s">
        <v>657</v>
      </c>
      <c r="E573" s="90"/>
    </row>
    <row r="574" spans="3:5" ht="17.25" thickBot="1">
      <c r="C574" s="38" t="s">
        <v>658</v>
      </c>
      <c r="D574" s="39" t="s">
        <v>659</v>
      </c>
      <c r="E574" s="90"/>
    </row>
    <row r="575" spans="3:5" ht="17.25" thickBot="1">
      <c r="C575" s="50" t="s">
        <v>26</v>
      </c>
      <c r="D575" s="53" t="s">
        <v>113</v>
      </c>
      <c r="E575" s="88"/>
    </row>
    <row r="576" spans="3:5" ht="17.25" thickBot="1">
      <c r="C576" s="38" t="s">
        <v>660</v>
      </c>
      <c r="D576" s="39" t="s">
        <v>661</v>
      </c>
      <c r="E576" s="90"/>
    </row>
    <row r="577" spans="3:5">
      <c r="C577" s="88"/>
      <c r="D577" s="88"/>
      <c r="E577" s="88"/>
    </row>
    <row r="578" spans="3:5">
      <c r="C578" s="91" t="str">
        <f>CONCATENATE("//$MV4[MCLK:",ROUNDUP(C12,1),",mipi_phy_type:",D7,",mipi_lane:",C15,",mipi_datarate:",ROUNDUP(C14,0),"]")</f>
        <v>//$MV4[MCLK:24,mipi_phy_type:DPHY,mipi_lane:4,mipi_datarate:780]</v>
      </c>
      <c r="D578" s="92"/>
      <c r="E578" s="92"/>
    </row>
    <row r="579" spans="3:5">
      <c r="C579" s="91" t="str">
        <f>CONCATENATE("//$MV4_MainData[width:",C18,",height:",C19,",data_type:MIPI_RAW10 (0x2B),virtual_channel:0]")</f>
        <v>//$MV4_MainData[width:680,height:512,data_type:MIPI_RAW10 (0x2B),virtual_channel:0]</v>
      </c>
      <c r="D579" s="92"/>
      <c r="E579" s="92"/>
    </row>
    <row r="580" spans="3:5">
      <c r="C580" s="91" t="str">
        <f>CONCATENATE("//$MV4_InterleavedData[isUsed:",IF(LEFT(D$11,2)="On",1,0),",width:",LEFT(E$11,FIND("x",E$11)-1)*1.25,",height:",MID(E$11,FIND("x",E$11)+1,4),",data_type:User_Defined_1 (0x30),virtual_channel:0]")</f>
        <v>//$MV4_InterleavedData[isUsed:0,width:427.5,height:64,data_type:User_Defined_1 (0x30),virtual_channel:0]</v>
      </c>
      <c r="D580" s="92"/>
      <c r="E580" s="92"/>
    </row>
    <row r="581" spans="3:5">
      <c r="C581" s="91" t="str">
        <f>"////$MV4_InterleavedData[isUsed:0,width:0,height:0,data_type:MIPI_RAW10 (0x2B),virtual_channel:2]"</f>
        <v>////$MV4_InterleavedData[isUsed:0,width:0,height:0,data_type:MIPI_RAW10 (0x2B),virtual_channel:2]</v>
      </c>
      <c r="D581" s="92"/>
      <c r="E581" s="92"/>
    </row>
    <row r="582" spans="3:5">
      <c r="C582" s="91" t="str">
        <f>CONCATENATE("//$MV4_InterleavedData[isUsed:",IF(LEFT(VLOOKUP("0118",C$28:D$10015,2,0),2)="01",1,0),",width:",C18,",height:",RIGHT(VLOOKUP("0118",C$28:D$10015,2,0),1),",data_type:Embedded_Data (0x12),virtual_channel:0]")</f>
        <v>//$MV4_InterleavedData[isUsed:1,width:680,height:4,data_type:Embedded_Data (0x12),virtual_channel:0]</v>
      </c>
      <c r="D582" s="92"/>
      <c r="E582" s="92"/>
    </row>
    <row r="583" spans="3:5">
      <c r="C583" s="91" t="s">
        <v>662</v>
      </c>
      <c r="D583" s="92"/>
      <c r="E583" s="92"/>
    </row>
    <row r="586" spans="3:5" ht="17.25" thickBot="1"/>
    <row r="587" spans="3:5" ht="17.25" thickBot="1">
      <c r="C587" s="94" t="s">
        <v>663</v>
      </c>
      <c r="D587" s="95"/>
      <c r="E587" s="96"/>
    </row>
  </sheetData>
  <mergeCells count="1">
    <mergeCell ref="B18:B1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2024-05-20T03:18:23Z</dcterms:modified>
</cp:coreProperties>
</file>